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tabRatio="837" activeTab="4"/>
  </bookViews>
  <sheets>
    <sheet name="密码说明" sheetId="17" r:id="rId1"/>
    <sheet name="用款申请费用汇总" sheetId="44" r:id="rId2"/>
    <sheet name="费用分类汇总" sheetId="30" r:id="rId3"/>
    <sheet name="12月" sheetId="42" r:id="rId4"/>
    <sheet name="1月 " sheetId="43" r:id="rId5"/>
    <sheet name="Sheet1" sheetId="29" state="hidden" r:id="rId6"/>
    <sheet name="Sheet2" sheetId="36" state="hidden" r:id="rId7"/>
  </sheets>
  <externalReferences>
    <externalReference r:id="rId13"/>
  </externalReferences>
  <definedNames>
    <definedName name="_xlnm._FilterDatabase" localSheetId="3" hidden="1">'12月'!$A$3:$AJ$458</definedName>
    <definedName name="_xlnm._FilterDatabase" localSheetId="4" hidden="1">'1月 '!$A$3:$AJ$445</definedName>
    <definedName name="_xlnm.Print_Titles" localSheetId="3">'12月'!$2:$3</definedName>
    <definedName name="_xlnm.Print_Area" localSheetId="3">'12月'!$A$1:$AA$475</definedName>
    <definedName name="_xlnm.Print_Titles" localSheetId="4">'1月 '!$2:$3</definedName>
    <definedName name="_xlnm.Print_Area" localSheetId="4">'1月 '!$A$1:$AA$462</definedName>
  </definedNames>
  <calcPr calcId="144525"/>
  <pivotCaches>
    <pivotCache cacheId="0" r:id="rId9"/>
    <pivotCache cacheId="1" r:id="rId10"/>
    <pivotCache cacheId="2" r:id="rId11"/>
    <pivotCache cacheId="3" r:id="rId12"/>
  </pivotCaches>
</workbook>
</file>

<file path=xl/comments1.xml><?xml version="1.0" encoding="utf-8"?>
<comments xmlns="http://schemas.openxmlformats.org/spreadsheetml/2006/main">
  <authors>
    <author>MuQun</author>
  </authors>
  <commentList>
    <comment ref="I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2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3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3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7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9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9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G1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工伤办理中</t>
        </r>
      </text>
    </comment>
    <comment ref="I1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I12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I1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G13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3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0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20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1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3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6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66" authorId="0">
      <text>
        <r>
          <rPr>
            <sz val="9"/>
            <rFont val="宋体"/>
            <charset val="134"/>
          </rPr>
          <t>自愿放弃</t>
        </r>
      </text>
    </comment>
    <comment ref="I27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I28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8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F29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G29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H29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I29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I303" authorId="0">
      <text>
        <r>
          <rPr>
            <sz val="9"/>
            <rFont val="宋体"/>
            <charset val="134"/>
          </rPr>
          <t>自愿放弃,11月申请缴纳</t>
        </r>
      </text>
    </comment>
    <comment ref="I30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3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元元：此人为模具维修岗位，7月公积金调整为3180</t>
        </r>
      </text>
    </comment>
    <comment ref="I37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F3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10月新增，12月离职</t>
        </r>
      </text>
    </comment>
    <comment ref="G3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H3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I3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F3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系统原因，无法新增</t>
        </r>
      </text>
    </comment>
    <comment ref="G3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H3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I3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I389" authorId="0">
      <text>
        <r>
          <rPr>
            <b/>
            <sz val="9"/>
            <rFont val="宋体"/>
            <charset val="134"/>
          </rPr>
          <t>MuQun:自愿放弃</t>
        </r>
      </text>
    </comment>
    <comment ref="F39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系统原因，无法新增
本人要求不补缴
1月新增</t>
        </r>
      </text>
    </comment>
    <comment ref="F39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系统原因，无法新增
需补交</t>
        </r>
      </text>
    </comment>
    <comment ref="I408" authorId="0">
      <text>
        <r>
          <rPr>
            <b/>
            <sz val="9"/>
            <rFont val="宋体"/>
            <charset val="134"/>
          </rPr>
          <t>MuQun:12月开始缴纳</t>
        </r>
      </text>
    </comment>
    <comment ref="I409" authorId="0">
      <text>
        <r>
          <rPr>
            <b/>
            <sz val="9"/>
            <rFont val="宋体"/>
            <charset val="134"/>
          </rPr>
          <t>MuQun:自愿放弃</t>
        </r>
      </text>
    </comment>
    <comment ref="I411" authorId="0">
      <text>
        <r>
          <rPr>
            <b/>
            <sz val="9"/>
            <rFont val="宋体"/>
            <charset val="134"/>
          </rPr>
          <t>MuQun:自愿放弃</t>
        </r>
      </text>
    </comment>
    <comment ref="I4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9月学生转正式</t>
        </r>
      </text>
    </comment>
    <comment ref="I42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2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因原单位无法办理转移，暂不缴纳</t>
        </r>
      </text>
    </comment>
    <comment ref="F4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G4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H4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I4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G4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</t>
        </r>
      </text>
    </comment>
    <comment ref="F4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个人已在保定参保灵活就业，2023年1月新参</t>
        </r>
      </text>
    </comment>
    <comment ref="G4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4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F44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原单位为办停，11月参保</t>
        </r>
      </text>
    </comment>
    <comment ref="H44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原单位为办停，11月参保
</t>
        </r>
      </text>
    </comment>
    <comment ref="F4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原单位为办停，11月参保</t>
        </r>
      </text>
    </comment>
    <comment ref="F44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原单位为办停，11月参保</t>
        </r>
      </text>
    </comment>
    <comment ref="I44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4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F4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原单位为办停，11月参保</t>
        </r>
      </text>
    </comment>
    <comment ref="H4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原单位为办停，11月参保</t>
        </r>
      </text>
    </comment>
    <comment ref="I45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47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原单位需做多重关系归并，11月参保</t>
        </r>
      </text>
    </comment>
    <comment ref="F4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11月离职</t>
        </r>
      </text>
    </comment>
    <comment ref="G4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11月离职</t>
        </r>
      </text>
    </comment>
    <comment ref="I4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11月提交离职</t>
        </r>
      </text>
    </comment>
    <comment ref="F48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11月离职</t>
        </r>
      </text>
    </comment>
    <comment ref="G48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11月离职</t>
        </r>
      </text>
    </comment>
    <comment ref="I48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11月离职</t>
        </r>
      </text>
    </comment>
    <comment ref="G48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10月提离职，居民医疗未解除</t>
        </r>
      </text>
    </comment>
    <comment ref="I48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本人嫌麻烦，不交了</t>
        </r>
      </text>
    </comment>
    <comment ref="I48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F49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10月新增</t>
        </r>
      </text>
    </comment>
    <comment ref="F4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系统原因，无法新增</t>
        </r>
      </text>
    </comment>
  </commentList>
</comments>
</file>

<file path=xl/comments2.xml><?xml version="1.0" encoding="utf-8"?>
<comments xmlns="http://schemas.openxmlformats.org/spreadsheetml/2006/main">
  <authors>
    <author>MuQun</author>
  </authors>
  <commentList>
    <comment ref="I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2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3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3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7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9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9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G1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工伤办理中</t>
        </r>
      </text>
    </comment>
    <comment ref="I1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I1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I13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G13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3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5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0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2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1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F2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G2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H2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I2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I2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6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65" authorId="0">
      <text>
        <r>
          <rPr>
            <sz val="9"/>
            <rFont val="宋体"/>
            <charset val="134"/>
          </rPr>
          <t>自愿放弃</t>
        </r>
      </text>
    </comment>
    <comment ref="I2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I296" authorId="0">
      <text>
        <r>
          <rPr>
            <sz val="9"/>
            <rFont val="宋体"/>
            <charset val="134"/>
          </rPr>
          <t>自愿放弃,11月申请缴纳</t>
        </r>
      </text>
    </comment>
    <comment ref="I29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2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元元：此人为模具维修岗位，7月公积金调整为3180</t>
        </r>
      </text>
    </comment>
    <comment ref="I3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77" authorId="0">
      <text>
        <r>
          <rPr>
            <b/>
            <sz val="9"/>
            <rFont val="宋体"/>
            <charset val="134"/>
          </rPr>
          <t>MuQun:自愿放弃</t>
        </r>
      </text>
    </comment>
    <comment ref="F3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系统原因，无法新增
本人要求不补缴
1月新增</t>
        </r>
      </text>
    </comment>
    <comment ref="F38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系统原因，无法新增
需补交,1月新增</t>
        </r>
      </text>
    </comment>
    <comment ref="I396" authorId="0">
      <text>
        <r>
          <rPr>
            <b/>
            <sz val="9"/>
            <rFont val="宋体"/>
            <charset val="134"/>
          </rPr>
          <t>MuQun:12月开始缴纳</t>
        </r>
      </text>
    </comment>
    <comment ref="I397" authorId="0">
      <text>
        <r>
          <rPr>
            <b/>
            <sz val="9"/>
            <rFont val="宋体"/>
            <charset val="134"/>
          </rPr>
          <t>MuQun:自愿放弃</t>
        </r>
      </text>
    </comment>
    <comment ref="I399" authorId="0">
      <text>
        <r>
          <rPr>
            <b/>
            <sz val="9"/>
            <rFont val="宋体"/>
            <charset val="134"/>
          </rPr>
          <t>MuQun:自愿放弃</t>
        </r>
      </text>
    </comment>
    <comment ref="I4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9月学生转正式</t>
        </r>
      </text>
    </comment>
    <comment ref="I41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因原单位无法办理转移，暂不缴纳</t>
        </r>
      </text>
    </comment>
    <comment ref="F42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G42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</t>
        </r>
      </text>
    </comment>
    <comment ref="H42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I42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F42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个人已在保定参保灵活就业，2023年1月新参</t>
        </r>
      </text>
    </comment>
    <comment ref="G42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42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F42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原单位为办停，11月参保</t>
        </r>
      </text>
    </comment>
    <comment ref="H42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原单位为办停，11月参保
</t>
        </r>
      </text>
    </comment>
    <comment ref="F43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原单位为办停，11月参保</t>
        </r>
      </text>
    </comment>
    <comment ref="I4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F43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原单位为办停，11月参保</t>
        </r>
      </text>
    </comment>
    <comment ref="H43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原单位为办停，11月参保</t>
        </r>
      </text>
    </comment>
    <comment ref="I43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40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441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442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443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F46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G46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H46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I46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F46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系统原因，无法新增</t>
        </r>
      </text>
    </comment>
    <comment ref="G46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H46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I46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F46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10月新增，12月离职</t>
        </r>
      </text>
    </comment>
    <comment ref="G46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H46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I46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F46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G46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H46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I46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12月离职</t>
        </r>
      </text>
    </comment>
    <comment ref="I47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47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47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F4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原单位为办停，11月参保</t>
        </r>
      </text>
    </comment>
    <comment ref="I4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G48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</t>
        </r>
      </text>
    </comment>
  </commentList>
</comments>
</file>

<file path=xl/comments3.xml><?xml version="1.0" encoding="utf-8"?>
<comments xmlns="http://schemas.openxmlformats.org/spreadsheetml/2006/main">
  <authors>
    <author>MuQun</author>
  </authors>
  <commentList>
    <comment ref="G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预估数</t>
        </r>
      </text>
    </comment>
    <comment ref="N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预估数</t>
        </r>
      </text>
    </comment>
  </commentList>
</comments>
</file>

<file path=xl/sharedStrings.xml><?xml version="1.0" encoding="utf-8"?>
<sst xmlns="http://schemas.openxmlformats.org/spreadsheetml/2006/main" count="5900" uniqueCount="1081">
  <si>
    <t>说明：</t>
  </si>
  <si>
    <t>1、各sheet表密码为月份*3，如111,222.。。。</t>
  </si>
  <si>
    <t>2、保护状态下可正常进行筛选、排序、透视表等操作，不可进行删除行列或编辑</t>
  </si>
  <si>
    <t>1月</t>
  </si>
  <si>
    <t>科目分类</t>
  </si>
  <si>
    <t>求和项:合计</t>
  </si>
  <si>
    <t>求和项:工伤
（1.8%）</t>
  </si>
  <si>
    <t>求和项:养老
（24%）</t>
  </si>
  <si>
    <t>求和项:医疗
10%）</t>
  </si>
  <si>
    <t>求和项:大额医疗</t>
  </si>
  <si>
    <t>求和项:失业
1%）</t>
  </si>
  <si>
    <t>求和项:公积金
（10%）</t>
  </si>
  <si>
    <t>福利费用</t>
  </si>
  <si>
    <t>管理费用</t>
  </si>
  <si>
    <t>生产成本</t>
  </si>
  <si>
    <t>销售费用</t>
  </si>
  <si>
    <t>研发费用</t>
  </si>
  <si>
    <t>制造费用</t>
  </si>
  <si>
    <t>总计</t>
  </si>
  <si>
    <t>个人部分</t>
  </si>
  <si>
    <t>单位部分</t>
  </si>
  <si>
    <t>福利费用+综合</t>
  </si>
  <si>
    <t>管理费用+安环科</t>
  </si>
  <si>
    <t>管理费用+财务管理部</t>
  </si>
  <si>
    <t>管理费用+骨架</t>
  </si>
  <si>
    <t>管理费用+后视镜</t>
  </si>
  <si>
    <t>管理费用+综合</t>
  </si>
  <si>
    <t>管理费用+总经理室</t>
  </si>
  <si>
    <t>管理费用+座椅</t>
  </si>
  <si>
    <t>生产成本+冲压弯管车间</t>
  </si>
  <si>
    <t>生产成本+底座装配车间</t>
  </si>
  <si>
    <t>生产成本+电泳车间</t>
  </si>
  <si>
    <t>生产成本+发泡车间</t>
  </si>
  <si>
    <t>生产成本+缝纫车间</t>
  </si>
  <si>
    <t>生产成本+焊接车间</t>
  </si>
  <si>
    <t>生产成本+后视镜车间</t>
  </si>
  <si>
    <t>生产成本+喷涂工序</t>
  </si>
  <si>
    <t>生产成本+注塑车间</t>
  </si>
  <si>
    <t>生产成本+座椅总装车间</t>
  </si>
  <si>
    <t>销售费用+销售</t>
  </si>
  <si>
    <t>研发费用+研发</t>
  </si>
  <si>
    <t>制造费用+底座装配车间</t>
  </si>
  <si>
    <t>制造费用+电泳车间</t>
  </si>
  <si>
    <t>制造费用+发泡车间</t>
  </si>
  <si>
    <t>制造费用+缝纫车间</t>
  </si>
  <si>
    <t>制造费用+焊接车间</t>
  </si>
  <si>
    <t>制造费用+后视镜车间</t>
  </si>
  <si>
    <t>制造费用+喷涂工序</t>
  </si>
  <si>
    <t>制造费用+注塑车间</t>
  </si>
  <si>
    <t>制造费用+座椅总装车间</t>
  </si>
  <si>
    <t>河北光华荣昌2022年12月份公司社保缴费明细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</si>
  <si>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</si>
  <si>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</si>
  <si>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</si>
  <si>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</si>
  <si>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</si>
  <si>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</si>
  <si>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</si>
  <si>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单位+个人</t>
  </si>
  <si>
    <t>工伤</t>
  </si>
  <si>
    <t>养老</t>
  </si>
  <si>
    <t>医疗</t>
  </si>
  <si>
    <t>失业</t>
  </si>
  <si>
    <t>公积金</t>
  </si>
  <si>
    <t>大额医疗</t>
  </si>
  <si>
    <t>工伤保险
（1.8%）</t>
  </si>
  <si>
    <t>养老保险
（16%）</t>
  </si>
  <si>
    <t>医疗保险
（8%）</t>
  </si>
  <si>
    <t>失业保险
（0.7%）</t>
  </si>
  <si>
    <t>公积金
（5%）</t>
  </si>
  <si>
    <t>合计</t>
  </si>
  <si>
    <t>工伤
（0%）</t>
  </si>
  <si>
    <t>养老
（8%）</t>
  </si>
  <si>
    <t>医疗
（2%）</t>
  </si>
  <si>
    <t>失业
（0.3%）</t>
  </si>
  <si>
    <t>失业补缴</t>
  </si>
  <si>
    <t>总合计</t>
  </si>
  <si>
    <t>备注</t>
  </si>
  <si>
    <t>工伤
（1.8%）</t>
  </si>
  <si>
    <t>养老
（24%）</t>
  </si>
  <si>
    <t>医疗
10%）</t>
  </si>
  <si>
    <t>失业
1%）</t>
  </si>
  <si>
    <t>公积金
（10%）</t>
  </si>
  <si>
    <t>总经理室</t>
  </si>
  <si>
    <t>刘思含</t>
  </si>
  <si>
    <t>120104199211167644</t>
  </si>
  <si>
    <t>制造技术部</t>
  </si>
  <si>
    <t>程丽宇</t>
  </si>
  <si>
    <t>13098319921211502X</t>
  </si>
  <si>
    <t>质量部</t>
  </si>
  <si>
    <t>陈浩</t>
  </si>
  <si>
    <t>130983199205073036</t>
  </si>
  <si>
    <t>冯亮亮</t>
  </si>
  <si>
    <t>131126199105053011</t>
  </si>
  <si>
    <t>王文乐</t>
  </si>
  <si>
    <t>130923198801132214</t>
  </si>
  <si>
    <t>翟福芹</t>
  </si>
  <si>
    <t>130983198709010026</t>
  </si>
  <si>
    <t>范瑶臣</t>
  </si>
  <si>
    <t>130983198801080916</t>
  </si>
  <si>
    <t>王巨云</t>
  </si>
  <si>
    <t>132930196410261613</t>
  </si>
  <si>
    <t>李兴宇</t>
  </si>
  <si>
    <t>130924199709073216</t>
  </si>
  <si>
    <t>张海勇</t>
  </si>
  <si>
    <t>130927200009071513</t>
  </si>
  <si>
    <t>制造技术部-模具车间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</si>
  <si>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</si>
  <si>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</si>
  <si>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</si>
  <si>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</si>
  <si>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</si>
  <si>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</si>
  <si>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</si>
  <si>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</si>
  <si>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</si>
  <si>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</si>
  <si>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</si>
  <si>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</si>
  <si>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商鹏雨</t>
  </si>
  <si>
    <t>130983200204212415</t>
  </si>
  <si>
    <t>赵学超</t>
  </si>
  <si>
    <t>132930197712021812</t>
  </si>
  <si>
    <t>综合管理部</t>
  </si>
  <si>
    <t>刘新杰</t>
  </si>
  <si>
    <t>131127198502155240</t>
  </si>
  <si>
    <t>蔺元元</t>
  </si>
  <si>
    <t>130621199101181862</t>
  </si>
  <si>
    <t>赵金旺</t>
  </si>
  <si>
    <t>130983198402241612</t>
  </si>
  <si>
    <t>宋清镇</t>
  </si>
  <si>
    <t>130983199302214515</t>
  </si>
  <si>
    <t>刘士明</t>
  </si>
  <si>
    <t>230403198803040816</t>
  </si>
  <si>
    <t>吴燕霞</t>
  </si>
  <si>
    <t>330424198608101420</t>
  </si>
  <si>
    <t>杨亚琼</t>
  </si>
  <si>
    <t>132930197702281821</t>
  </si>
  <si>
    <t>房珍珍</t>
  </si>
  <si>
    <t>130434199107160529</t>
  </si>
  <si>
    <t>销售管理部</t>
  </si>
  <si>
    <t>刘增莲</t>
  </si>
  <si>
    <t>130925198802085221</t>
  </si>
  <si>
    <t>生产管理部</t>
  </si>
  <si>
    <t>李鹏</t>
  </si>
  <si>
    <t>130983199309021812</t>
  </si>
  <si>
    <t>销售驻外</t>
  </si>
  <si>
    <t>王献文</t>
  </si>
  <si>
    <t>370784198009176412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</si>
  <si>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</si>
  <si>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</si>
  <si>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</si>
  <si>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</si>
  <si>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</si>
  <si>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</si>
  <si>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</si>
  <si>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</si>
  <si>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财务管理部</t>
  </si>
  <si>
    <t>吴如霞</t>
  </si>
  <si>
    <t>130983198609162225</t>
  </si>
  <si>
    <t>张如燕</t>
  </si>
  <si>
    <t>132930197709061629</t>
  </si>
  <si>
    <t>张亚婷</t>
  </si>
  <si>
    <t>132930199311021124</t>
  </si>
  <si>
    <t>张佳怡</t>
  </si>
  <si>
    <t>130983199412123921</t>
  </si>
  <si>
    <t>王凤荣</t>
  </si>
  <si>
    <t>13293019820709242X</t>
  </si>
  <si>
    <t>刘清馨</t>
  </si>
  <si>
    <t>130983199312094123</t>
  </si>
  <si>
    <t>销售服务部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</si>
  <si>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</si>
  <si>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</si>
  <si>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</si>
  <si>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</si>
  <si>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</si>
  <si>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</si>
  <si>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</si>
  <si>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</si>
  <si>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</si>
  <si>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</si>
  <si>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安环科</t>
  </si>
  <si>
    <t>韩丙村</t>
  </si>
  <si>
    <t>132930196512130016</t>
  </si>
  <si>
    <t>刘建轮</t>
  </si>
  <si>
    <t>130983198803140919</t>
  </si>
  <si>
    <t xml:space="preserve"> 设备动力科</t>
  </si>
  <si>
    <t>张庆雨</t>
  </si>
  <si>
    <t>130921196409110211</t>
  </si>
  <si>
    <t>张泽</t>
  </si>
  <si>
    <t>130983199606255017</t>
  </si>
  <si>
    <t>田增军</t>
  </si>
  <si>
    <t>132930197905100031</t>
  </si>
  <si>
    <t>闫建波</t>
  </si>
  <si>
    <t>130983198910183017</t>
  </si>
  <si>
    <t>张长江</t>
  </si>
  <si>
    <t>13092419931114423X</t>
  </si>
  <si>
    <t>董岗生</t>
  </si>
  <si>
    <t>132930196611190030</t>
  </si>
  <si>
    <t>刘阔阔</t>
  </si>
  <si>
    <t>132930199410171830</t>
  </si>
  <si>
    <t>高胜利</t>
  </si>
  <si>
    <t>132930196606240013</t>
  </si>
  <si>
    <t>发泡车间</t>
  </si>
  <si>
    <t>耿会峰</t>
  </si>
  <si>
    <t>232102196309165218</t>
  </si>
  <si>
    <t>孔德佳</t>
  </si>
  <si>
    <t>130983198706032414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</si>
  <si>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</si>
  <si>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</si>
  <si>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</si>
  <si>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</si>
  <si>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</si>
  <si>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</si>
  <si>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</si>
  <si>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</si>
  <si>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</si>
  <si>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</si>
  <si>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</si>
  <si>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</si>
  <si>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</si>
  <si>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</si>
  <si>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</si>
  <si>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</si>
  <si>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</si>
  <si>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</si>
  <si>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</si>
  <si>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</si>
  <si>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</si>
  <si>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</si>
  <si>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</si>
  <si>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</si>
  <si>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</si>
  <si>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</si>
  <si>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</si>
  <si>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</si>
  <si>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张峰</t>
  </si>
  <si>
    <t>130983198912121135</t>
  </si>
  <si>
    <t>刘寿超</t>
  </si>
  <si>
    <t>130531199210303213</t>
  </si>
  <si>
    <t>张林旺</t>
  </si>
  <si>
    <t>130921200111261219</t>
  </si>
  <si>
    <t>制造部</t>
  </si>
  <si>
    <t>米芝霖</t>
  </si>
  <si>
    <t>130983199803102220</t>
  </si>
  <si>
    <t>闻龙福</t>
  </si>
  <si>
    <t>13098319981002163X</t>
  </si>
  <si>
    <t>杨慧娟</t>
  </si>
  <si>
    <t>13293019860606352X</t>
  </si>
  <si>
    <t>付智辉</t>
  </si>
  <si>
    <t>13092419861117054X</t>
  </si>
  <si>
    <t>底座装配车间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</si>
  <si>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</si>
  <si>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</si>
  <si>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</si>
  <si>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</si>
  <si>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</si>
  <si>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</si>
  <si>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</si>
  <si>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</si>
  <si>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</si>
  <si>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</si>
  <si>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焊接车间</t>
  </si>
  <si>
    <t>田晓胜</t>
  </si>
  <si>
    <t>130983199801025313</t>
  </si>
  <si>
    <t>司艳策</t>
  </si>
  <si>
    <t>130983199210273032</t>
  </si>
  <si>
    <t>陈自铅</t>
  </si>
  <si>
    <t>130983199703021415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</si>
  <si>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</si>
  <si>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</si>
  <si>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</si>
  <si>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</si>
  <si>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</si>
  <si>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</si>
  <si>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</si>
  <si>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</si>
  <si>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冲压弯管车间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</si>
  <si>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</si>
  <si>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</si>
  <si>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</si>
  <si>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</si>
  <si>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</si>
  <si>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</si>
  <si>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</si>
  <si>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</si>
  <si>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</si>
  <si>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</si>
  <si>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</si>
  <si>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</si>
  <si>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于代弟</t>
  </si>
  <si>
    <t>132930197512041827</t>
  </si>
  <si>
    <t>于正军</t>
  </si>
  <si>
    <t>132930197707191817</t>
  </si>
  <si>
    <t>赵卫</t>
  </si>
  <si>
    <t>130983199405053718</t>
  </si>
  <si>
    <t>辛景政</t>
  </si>
  <si>
    <t>132930199411024138</t>
  </si>
  <si>
    <t>蔡永刚</t>
  </si>
  <si>
    <t>13098319820602301X</t>
  </si>
  <si>
    <t>邓冬冬</t>
  </si>
  <si>
    <t>130983199202051616</t>
  </si>
  <si>
    <t>范丙星</t>
  </si>
  <si>
    <t>130983199104105537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</si>
  <si>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</si>
  <si>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</si>
  <si>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</si>
  <si>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</si>
  <si>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</si>
  <si>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</si>
  <si>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</si>
  <si>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</si>
  <si>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</si>
  <si>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</si>
  <si>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</si>
  <si>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</si>
  <si>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</si>
  <si>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</si>
  <si>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</si>
  <si>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</si>
  <si>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</si>
  <si>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</si>
  <si>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</si>
  <si>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</si>
  <si>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</si>
  <si>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</si>
  <si>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</si>
  <si>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</si>
  <si>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</si>
  <si>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</si>
  <si>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</si>
  <si>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</si>
  <si>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</si>
  <si>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</si>
  <si>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</si>
  <si>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</si>
  <si>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</si>
  <si>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</si>
  <si>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</si>
  <si>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</si>
  <si>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</si>
  <si>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</si>
  <si>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</si>
  <si>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</si>
  <si>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</si>
  <si>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</si>
  <si>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</si>
  <si>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</si>
  <si>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</si>
  <si>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</si>
  <si>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</si>
  <si>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</si>
  <si>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</si>
  <si>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</si>
  <si>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</si>
  <si>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</si>
  <si>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宋忠奎</t>
  </si>
  <si>
    <t>130983199305120012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</si>
  <si>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</si>
  <si>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</si>
  <si>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</si>
  <si>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</si>
  <si>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</si>
  <si>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</si>
  <si>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</si>
  <si>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</si>
  <si>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</si>
  <si>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</si>
  <si>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</si>
  <si>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</si>
  <si>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</si>
  <si>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</si>
  <si>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</si>
  <si>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</si>
  <si>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</si>
  <si>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</si>
  <si>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</si>
  <si>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</si>
  <si>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</si>
  <si>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</si>
  <si>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刘杨</t>
  </si>
  <si>
    <t>13293019970422351X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</si>
  <si>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</si>
  <si>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</si>
  <si>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</si>
  <si>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</si>
  <si>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</si>
  <si>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</si>
  <si>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</si>
  <si>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</si>
  <si>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</si>
  <si>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</si>
  <si>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宗方明</t>
  </si>
  <si>
    <t>130983199003282235</t>
  </si>
  <si>
    <t>白义凯</t>
  </si>
  <si>
    <t>13098319990608001X</t>
  </si>
  <si>
    <t>孟洪臣</t>
  </si>
  <si>
    <t>130924199308253523</t>
  </si>
  <si>
    <t>电泳工序</t>
  </si>
  <si>
    <t>从恩健</t>
  </si>
  <si>
    <t>130983198911090314</t>
  </si>
  <si>
    <t>闻龙超</t>
  </si>
  <si>
    <t>130983199304151618</t>
  </si>
  <si>
    <t>王腾旺</t>
  </si>
  <si>
    <t>130983199507022613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</si>
  <si>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</si>
  <si>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</si>
  <si>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</si>
  <si>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</si>
  <si>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</si>
  <si>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</si>
  <si>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</si>
  <si>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</si>
  <si>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</si>
  <si>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</si>
  <si>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</si>
  <si>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</si>
  <si>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</si>
  <si>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</si>
  <si>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</si>
  <si>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</si>
  <si>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于俊焕</t>
  </si>
  <si>
    <t>130921198904263222</t>
  </si>
  <si>
    <t>缝纫车间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</si>
  <si>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</si>
  <si>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</si>
  <si>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</si>
  <si>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</si>
  <si>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</si>
  <si>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</si>
  <si>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</si>
  <si>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</si>
  <si>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</si>
  <si>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</si>
  <si>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</si>
  <si>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</si>
  <si>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</si>
  <si>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</si>
  <si>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</si>
  <si>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</si>
  <si>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</si>
  <si>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</si>
  <si>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</si>
  <si>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</si>
  <si>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</si>
  <si>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</si>
  <si>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</si>
  <si>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</si>
  <si>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</si>
  <si>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</si>
  <si>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</si>
  <si>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</si>
  <si>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</si>
  <si>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</si>
  <si>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</si>
  <si>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</si>
  <si>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</si>
  <si>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</si>
  <si>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</si>
  <si>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</si>
  <si>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</si>
  <si>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</si>
  <si>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</si>
  <si>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</si>
  <si>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</si>
  <si>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</si>
  <si>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</si>
  <si>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</si>
  <si>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罗培培</t>
  </si>
  <si>
    <t>130921198808222025</t>
  </si>
  <si>
    <t>张建萍</t>
  </si>
  <si>
    <t>130924198408234229</t>
  </si>
  <si>
    <t>座椅总装车间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</si>
  <si>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</si>
  <si>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</si>
  <si>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</si>
  <si>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</si>
  <si>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</si>
  <si>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</si>
  <si>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</si>
  <si>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</si>
  <si>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</si>
  <si>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</si>
  <si>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</si>
  <si>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</si>
  <si>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</si>
  <si>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</si>
  <si>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杨起越</t>
  </si>
  <si>
    <t>131022199807246415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</si>
  <si>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</si>
  <si>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</si>
  <si>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</si>
  <si>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</si>
  <si>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</si>
  <si>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</si>
  <si>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</si>
  <si>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</si>
  <si>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刘梦鹤</t>
  </si>
  <si>
    <t>130983199306174557</t>
  </si>
  <si>
    <t>李冬旭</t>
  </si>
  <si>
    <t>130983199901120713</t>
  </si>
  <si>
    <t>赵增坤</t>
  </si>
  <si>
    <t>132930198101250039</t>
  </si>
  <si>
    <t>闫晓晨</t>
  </si>
  <si>
    <t>130925200308125435</t>
  </si>
  <si>
    <t>朱章群</t>
  </si>
  <si>
    <t>131127198707095237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</si>
  <si>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</si>
  <si>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</si>
  <si>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</si>
  <si>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</si>
  <si>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</si>
  <si>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</si>
  <si>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</si>
  <si>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</si>
  <si>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</si>
  <si>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</si>
  <si>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王小乐</t>
  </si>
  <si>
    <t>13098319860205001X</t>
  </si>
  <si>
    <t>王泉</t>
  </si>
  <si>
    <t>370213198609144817</t>
  </si>
  <si>
    <t>张家旺</t>
  </si>
  <si>
    <t>130924200111284276</t>
  </si>
  <si>
    <t>王孟力</t>
  </si>
  <si>
    <t>410711198001100055</t>
  </si>
  <si>
    <t>刘景丽</t>
  </si>
  <si>
    <t>130930198709193624</t>
  </si>
  <si>
    <t>孙秋生</t>
  </si>
  <si>
    <t>130925200208096016</t>
  </si>
  <si>
    <t>王先平</t>
  </si>
  <si>
    <t>230231199402132030</t>
  </si>
  <si>
    <t>蒋云浩</t>
  </si>
  <si>
    <t>130924198510143534</t>
  </si>
  <si>
    <t>于型淼</t>
  </si>
  <si>
    <t>132930199201233513</t>
  </si>
  <si>
    <t>赵学亮</t>
  </si>
  <si>
    <t>132930198111110312</t>
  </si>
  <si>
    <t>王富民</t>
  </si>
  <si>
    <t>130983200308200312</t>
  </si>
  <si>
    <t>销售服务部-配件厂</t>
  </si>
  <si>
    <t>孙秀霞</t>
  </si>
  <si>
    <t>130924198107103524</t>
  </si>
  <si>
    <t>孙勇俊</t>
  </si>
  <si>
    <t>130983200402082754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</si>
  <si>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</si>
  <si>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</si>
  <si>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</si>
  <si>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</si>
  <si>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</si>
  <si>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</si>
  <si>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</si>
  <si>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</si>
  <si>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</si>
  <si>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</si>
  <si>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注塑车间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</si>
  <si>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</si>
  <si>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</si>
  <si>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</si>
  <si>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</si>
  <si>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</si>
  <si>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</si>
  <si>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</si>
  <si>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</si>
  <si>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</si>
  <si>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</si>
  <si>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</si>
  <si>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</si>
  <si>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价值工程部</t>
  </si>
  <si>
    <t>孙沛霖</t>
  </si>
  <si>
    <t>13293019811207531X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</si>
  <si>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</si>
  <si>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</si>
  <si>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</si>
  <si>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</si>
  <si>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</si>
  <si>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</si>
  <si>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</si>
  <si>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</si>
  <si>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</si>
  <si>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</si>
  <si>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</si>
  <si>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</si>
  <si>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</si>
  <si>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</si>
  <si>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涂装车间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</si>
  <si>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</si>
  <si>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</si>
  <si>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</si>
  <si>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</si>
  <si>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</si>
  <si>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</si>
  <si>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</si>
  <si>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</si>
  <si>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</si>
  <si>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</si>
  <si>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刘宝臣</t>
  </si>
  <si>
    <t>130924199905103216</t>
  </si>
  <si>
    <t>杨宝亮</t>
  </si>
  <si>
    <t>132934198205293514</t>
  </si>
  <si>
    <t>后视镜车间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</si>
  <si>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</si>
  <si>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</si>
  <si>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</si>
  <si>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</si>
  <si>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</si>
  <si>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</si>
  <si>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</si>
  <si>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</si>
  <si>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</si>
  <si>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</si>
  <si>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</si>
  <si>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</si>
  <si>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</si>
  <si>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</si>
  <si>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</si>
  <si>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</si>
  <si>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</si>
  <si>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</si>
  <si>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</si>
  <si>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</si>
  <si>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</si>
  <si>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</si>
  <si>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姚秀玲</t>
  </si>
  <si>
    <t>130983198403012221</t>
  </si>
  <si>
    <t>刘二平</t>
  </si>
  <si>
    <t>130983198401251421</t>
  </si>
  <si>
    <t>曹延祥</t>
  </si>
  <si>
    <t>132930197510085535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</si>
  <si>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</si>
  <si>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</si>
  <si>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</si>
  <si>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</si>
  <si>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</si>
  <si>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</si>
  <si>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</si>
  <si>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</si>
  <si>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</si>
  <si>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</si>
  <si>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</si>
  <si>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</si>
  <si>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</si>
  <si>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</si>
  <si>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陈阔</t>
  </si>
  <si>
    <t>132930199202050532</t>
  </si>
  <si>
    <t>高建芳</t>
  </si>
  <si>
    <t>130924198011184227</t>
  </si>
  <si>
    <t>白月</t>
  </si>
  <si>
    <t>132930197709123543</t>
  </si>
  <si>
    <t>刘瑜</t>
  </si>
  <si>
    <t>13098319860907142X</t>
  </si>
  <si>
    <t>陈淑贞</t>
  </si>
  <si>
    <t>132930198012132225</t>
  </si>
  <si>
    <t>邓海旺</t>
  </si>
  <si>
    <t>13098319971108167x</t>
  </si>
  <si>
    <t>滕志勇</t>
  </si>
  <si>
    <t>130983199909282418</t>
  </si>
  <si>
    <t>张巧慧</t>
  </si>
  <si>
    <t>130924198906184244</t>
  </si>
  <si>
    <t>刘晓平</t>
  </si>
  <si>
    <t>130983198805201623</t>
  </si>
  <si>
    <t>赵登</t>
  </si>
  <si>
    <t>130927200108031816</t>
  </si>
  <si>
    <t>李军</t>
  </si>
  <si>
    <t>342923198203115511</t>
  </si>
  <si>
    <t>常小娟</t>
  </si>
  <si>
    <t>410823198205048640</t>
  </si>
  <si>
    <t>李林涛</t>
  </si>
  <si>
    <t>410823198605072455</t>
  </si>
  <si>
    <t>赵彩霞</t>
  </si>
  <si>
    <t>140181199002062826</t>
  </si>
  <si>
    <t>韩苏军</t>
  </si>
  <si>
    <t>140426198711112010</t>
  </si>
  <si>
    <t>李玉静</t>
  </si>
  <si>
    <t>130983198807101423</t>
  </si>
  <si>
    <t>代金涛</t>
  </si>
  <si>
    <t>130983199402280050</t>
  </si>
  <si>
    <t>王玲玲</t>
  </si>
  <si>
    <t>132930197707180042</t>
  </si>
  <si>
    <t>张海霞</t>
  </si>
  <si>
    <t>130925199401096629</t>
  </si>
  <si>
    <t>陈钰璞</t>
  </si>
  <si>
    <t>13062719960715064X</t>
  </si>
  <si>
    <t>彭洪香</t>
  </si>
  <si>
    <t>132934197611114644</t>
  </si>
  <si>
    <t>张艳</t>
  </si>
  <si>
    <t>132930198105265027</t>
  </si>
  <si>
    <t>李晓霞</t>
  </si>
  <si>
    <t>130983199004162227</t>
  </si>
  <si>
    <t>易春凤</t>
  </si>
  <si>
    <t>132930197601291422</t>
  </si>
  <si>
    <t>王文通</t>
  </si>
  <si>
    <t>130983200305062815</t>
  </si>
  <si>
    <t>刘文明</t>
  </si>
  <si>
    <t>130983199006101639</t>
  </si>
  <si>
    <t>李明杰</t>
  </si>
  <si>
    <t>130927198403210614</t>
  </si>
  <si>
    <t>施立如</t>
  </si>
  <si>
    <t>130983199703111621</t>
  </si>
  <si>
    <t>刘广通</t>
  </si>
  <si>
    <t>132930199301293513</t>
  </si>
  <si>
    <t>赵文俊</t>
  </si>
  <si>
    <t>130983199704081639</t>
  </si>
  <si>
    <t>杨秀虹</t>
  </si>
  <si>
    <t>130924199411083227</t>
  </si>
  <si>
    <t>东雅杰</t>
  </si>
  <si>
    <t>13293019890118472X</t>
  </si>
  <si>
    <t>白华庚</t>
  </si>
  <si>
    <t>130983199203102219</t>
  </si>
  <si>
    <t>设备动力科</t>
  </si>
  <si>
    <t>王化涛</t>
  </si>
  <si>
    <t>132930199508040310</t>
  </si>
  <si>
    <t>郭瑞超</t>
  </si>
  <si>
    <t>130983199610081419</t>
  </si>
  <si>
    <t>刘昱材</t>
  </si>
  <si>
    <t>130983199911112426</t>
  </si>
  <si>
    <t>高爱荣</t>
  </si>
  <si>
    <t>132930198112151423</t>
  </si>
  <si>
    <t>白莉莉</t>
  </si>
  <si>
    <t>130983198905172225</t>
  </si>
  <si>
    <t>刘荣辰</t>
  </si>
  <si>
    <t>13098320000703471X</t>
  </si>
  <si>
    <t>张跃进</t>
  </si>
  <si>
    <t>130983199908181113</t>
  </si>
  <si>
    <t>李承锡</t>
  </si>
  <si>
    <t>130983200304092019</t>
  </si>
  <si>
    <t>何伟伟</t>
  </si>
  <si>
    <t>13032419880125002X</t>
  </si>
  <si>
    <t>张月敏</t>
  </si>
  <si>
    <t>23102319761128332X</t>
  </si>
  <si>
    <t>孙朝君</t>
  </si>
  <si>
    <t>130983198407281429</t>
  </si>
  <si>
    <t>尚红红</t>
  </si>
  <si>
    <t>130983198302103028</t>
  </si>
  <si>
    <t>孔双进</t>
  </si>
  <si>
    <t>13098319910909243X</t>
  </si>
  <si>
    <t>赵艳翠</t>
  </si>
  <si>
    <t>130981198605190621</t>
  </si>
  <si>
    <t>王博文</t>
  </si>
  <si>
    <t>130983200502222232</t>
  </si>
  <si>
    <t>王博</t>
  </si>
  <si>
    <t>130983199801154115</t>
  </si>
  <si>
    <t>孟凡玉</t>
  </si>
  <si>
    <t>37148119861127247X</t>
  </si>
  <si>
    <t>刘艳霞</t>
  </si>
  <si>
    <t>130924199004233240</t>
  </si>
  <si>
    <t>张树昆</t>
  </si>
  <si>
    <t>130930200104133311</t>
  </si>
  <si>
    <t>杨博文</t>
  </si>
  <si>
    <t>130924199904090513</t>
  </si>
  <si>
    <t>张家辉</t>
  </si>
  <si>
    <t>13098319960116241X</t>
  </si>
  <si>
    <t>许洪振</t>
  </si>
  <si>
    <t>130983199311101619</t>
  </si>
  <si>
    <t>王建丽</t>
  </si>
  <si>
    <t>132930198003175020</t>
  </si>
  <si>
    <t>何文荣</t>
  </si>
  <si>
    <t>132930197903241615</t>
  </si>
  <si>
    <t>董金岭</t>
  </si>
  <si>
    <t>132930198212310516</t>
  </si>
  <si>
    <t>于海龙</t>
  </si>
  <si>
    <t>13098319960516245X</t>
  </si>
  <si>
    <t>史义虹</t>
  </si>
  <si>
    <t>130983198508093929</t>
  </si>
  <si>
    <t>齐金松</t>
  </si>
  <si>
    <t>132930197105231412</t>
  </si>
  <si>
    <t>刘刚</t>
  </si>
  <si>
    <t>130983199004065013</t>
  </si>
  <si>
    <t>谷云健</t>
  </si>
  <si>
    <t>130983199601021414</t>
  </si>
  <si>
    <t>刘秀娟</t>
  </si>
  <si>
    <t>130983198807115067</t>
  </si>
  <si>
    <t>张美静</t>
  </si>
  <si>
    <t>130983198812151126</t>
  </si>
  <si>
    <t>杨娅莉</t>
  </si>
  <si>
    <t>130925199410116628</t>
  </si>
  <si>
    <t>冯辉</t>
  </si>
  <si>
    <t>130983198405183040</t>
  </si>
  <si>
    <t>郭立娟</t>
  </si>
  <si>
    <t>152122198608142424</t>
  </si>
  <si>
    <t>周纬</t>
  </si>
  <si>
    <t>132930198104260064</t>
  </si>
  <si>
    <t>张景义</t>
  </si>
  <si>
    <t>132934197102240933</t>
  </si>
  <si>
    <t>丁友谊</t>
  </si>
  <si>
    <t>13098319910811203X</t>
  </si>
  <si>
    <t>李兆港</t>
  </si>
  <si>
    <t>130983199101283311</t>
  </si>
  <si>
    <t>马宝军</t>
  </si>
  <si>
    <t>232126198801104011</t>
  </si>
  <si>
    <t>王坤柏</t>
  </si>
  <si>
    <t>130930200501183312</t>
  </si>
  <si>
    <t>刘石头</t>
  </si>
  <si>
    <t>130926199403023016</t>
  </si>
  <si>
    <t>王秀云</t>
  </si>
  <si>
    <t>132934197605271520</t>
  </si>
  <si>
    <t>陈昱佐</t>
  </si>
  <si>
    <t>130983200110152618</t>
  </si>
  <si>
    <t>杨东兴</t>
  </si>
  <si>
    <t>130924198503160539</t>
  </si>
  <si>
    <t>朱敬臣</t>
  </si>
  <si>
    <t>130929200201216631</t>
  </si>
  <si>
    <t>张振宇</t>
  </si>
  <si>
    <t>130921198501251614</t>
  </si>
  <si>
    <t>于香换</t>
  </si>
  <si>
    <t>130983198612261427</t>
  </si>
  <si>
    <t>孙安乐</t>
  </si>
  <si>
    <t>130983198402073014</t>
  </si>
  <si>
    <t>刘辉</t>
  </si>
  <si>
    <t>130983197812275511</t>
  </si>
  <si>
    <t>邓进</t>
  </si>
  <si>
    <t>130983199806061612</t>
  </si>
  <si>
    <t>王宝俊</t>
  </si>
  <si>
    <t>130925198506255812</t>
  </si>
  <si>
    <t>赵李峰</t>
  </si>
  <si>
    <t>130627198910162219</t>
  </si>
  <si>
    <t>吕金泽</t>
  </si>
  <si>
    <t>232303199805282617</t>
  </si>
  <si>
    <t>郭金凯</t>
  </si>
  <si>
    <t>130983199707255016</t>
  </si>
  <si>
    <t>董会娟</t>
  </si>
  <si>
    <t>130924199212313229</t>
  </si>
  <si>
    <t>代双双</t>
  </si>
  <si>
    <t>371423198112065421</t>
  </si>
  <si>
    <t>任红效</t>
  </si>
  <si>
    <t>130983198804075020</t>
  </si>
  <si>
    <t>郝家庆</t>
  </si>
  <si>
    <t>130983199811200031</t>
  </si>
  <si>
    <t>冯雁洲</t>
  </si>
  <si>
    <t>130924198111244258</t>
  </si>
  <si>
    <t>左之力</t>
  </si>
  <si>
    <t>130983198908245039</t>
  </si>
  <si>
    <t>田树梅</t>
  </si>
  <si>
    <t>132930198012241122</t>
  </si>
  <si>
    <t>果永红</t>
  </si>
  <si>
    <t>130726199510063127</t>
  </si>
  <si>
    <t>仝立明</t>
  </si>
  <si>
    <t>130924199104250910</t>
  </si>
  <si>
    <t>崔金朋</t>
  </si>
  <si>
    <t>132930198003030569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</si>
  <si>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</si>
  <si>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</si>
  <si>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</si>
  <si>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</si>
  <si>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</si>
  <si>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</si>
  <si>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</si>
  <si>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</si>
  <si>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刘建海</t>
  </si>
  <si>
    <t>130924199905020533</t>
  </si>
  <si>
    <t>张凤武</t>
  </si>
  <si>
    <t>132930199003171112</t>
  </si>
  <si>
    <t>庞军明</t>
  </si>
  <si>
    <t>132624197911047018</t>
  </si>
  <si>
    <t>侯伟</t>
  </si>
  <si>
    <t>371481199207082441</t>
  </si>
  <si>
    <t>侯菲菲</t>
  </si>
  <si>
    <t>130983198704030327</t>
  </si>
  <si>
    <t>赵洪江</t>
  </si>
  <si>
    <t>130983200010203318</t>
  </si>
  <si>
    <t>李伟杰</t>
  </si>
  <si>
    <t>130984199001104271</t>
  </si>
  <si>
    <t>邓福源</t>
  </si>
  <si>
    <t>130983198402171618</t>
  </si>
  <si>
    <t>马肖萌</t>
  </si>
  <si>
    <t>130981198901194846</t>
  </si>
  <si>
    <t>庞维华</t>
  </si>
  <si>
    <t>130983199402092420</t>
  </si>
  <si>
    <t>陈志刚</t>
  </si>
  <si>
    <t>230702198112091411</t>
  </si>
  <si>
    <t>王福东</t>
  </si>
  <si>
    <t>132930199012014717</t>
  </si>
  <si>
    <t>董云霞</t>
  </si>
  <si>
    <t>132930198608023548</t>
  </si>
  <si>
    <t>吴洪宇</t>
  </si>
  <si>
    <t>130983199712230315</t>
  </si>
  <si>
    <t>赵文义</t>
  </si>
  <si>
    <t>130983199405080919</t>
  </si>
  <si>
    <t>孙建华</t>
  </si>
  <si>
    <t>132930197603060310</t>
  </si>
  <si>
    <t>马立升</t>
  </si>
  <si>
    <t>130983199901013715</t>
  </si>
  <si>
    <t>王建国</t>
  </si>
  <si>
    <t>130924198201294216</t>
  </si>
  <si>
    <t>耿晓朋</t>
  </si>
  <si>
    <t>13052419821210501X</t>
  </si>
  <si>
    <t>李新新</t>
  </si>
  <si>
    <t>130930200007143323</t>
  </si>
  <si>
    <t>贾世奎</t>
  </si>
  <si>
    <t>130983200305052211</t>
  </si>
  <si>
    <t>孙秋</t>
  </si>
  <si>
    <t>130983200009143717</t>
  </si>
  <si>
    <t>沈瑞朋</t>
  </si>
  <si>
    <t>130983199205155517</t>
  </si>
  <si>
    <t>邓程霖</t>
  </si>
  <si>
    <t>130983200202022212</t>
  </si>
  <si>
    <t>董新</t>
  </si>
  <si>
    <t>130983199212155013</t>
  </si>
  <si>
    <t>康春艳</t>
  </si>
  <si>
    <t>130983199003122063</t>
  </si>
  <si>
    <t>郭凤友</t>
  </si>
  <si>
    <t>130983199704011112</t>
  </si>
  <si>
    <t>周鑫铭</t>
  </si>
  <si>
    <t>130983200101203057</t>
  </si>
  <si>
    <t>王龙</t>
  </si>
  <si>
    <t>230407200002280313</t>
  </si>
  <si>
    <t>王予涵</t>
  </si>
  <si>
    <t>130983200004223531</t>
  </si>
  <si>
    <t>窦向前</t>
  </si>
  <si>
    <t>130983199008241117</t>
  </si>
  <si>
    <t>王明城</t>
  </si>
  <si>
    <t>13098319980722281X</t>
  </si>
  <si>
    <t>王真真</t>
  </si>
  <si>
    <t>132930199002171823</t>
  </si>
  <si>
    <t>刘敏</t>
  </si>
  <si>
    <t>130924198105254222</t>
  </si>
  <si>
    <t>蔡玉花</t>
  </si>
  <si>
    <t>130930198306043920</t>
  </si>
  <si>
    <t>张之良</t>
  </si>
  <si>
    <t>130983199008022010</t>
  </si>
  <si>
    <t>徐小战</t>
  </si>
  <si>
    <t>130924197808214222</t>
  </si>
  <si>
    <t>李洪月</t>
  </si>
  <si>
    <t>132931197009043338</t>
  </si>
  <si>
    <t>崔树田</t>
  </si>
  <si>
    <t>132930197607050072</t>
  </si>
  <si>
    <t>冯志林</t>
  </si>
  <si>
    <t>132930199207203331</t>
  </si>
  <si>
    <t>王家伟</t>
  </si>
  <si>
    <t>130983200005014715</t>
  </si>
  <si>
    <t>王发</t>
  </si>
  <si>
    <t>610631198211111016</t>
  </si>
  <si>
    <t>刘娜</t>
  </si>
  <si>
    <t>132930199310080544</t>
  </si>
  <si>
    <t>李加弘</t>
  </si>
  <si>
    <t>130983200302025015</t>
  </si>
  <si>
    <t>李庆海</t>
  </si>
  <si>
    <t>130983198806160712</t>
  </si>
  <si>
    <t>王春新</t>
  </si>
  <si>
    <t>130927198803043026</t>
  </si>
  <si>
    <t>窦丽华</t>
  </si>
  <si>
    <t>13092619860625002X</t>
  </si>
  <si>
    <t>王国胜</t>
  </si>
  <si>
    <t>132930197202221830</t>
  </si>
  <si>
    <t>付文香</t>
  </si>
  <si>
    <t>132930198911104762</t>
  </si>
  <si>
    <t>电泳车间</t>
  </si>
  <si>
    <t>张力三</t>
  </si>
  <si>
    <t>132930198202271111</t>
  </si>
  <si>
    <t>温朋飞</t>
  </si>
  <si>
    <t>130681200006023219</t>
  </si>
  <si>
    <t>司洪英</t>
  </si>
  <si>
    <t>132930197705143045</t>
  </si>
  <si>
    <t>刘淑霞</t>
  </si>
  <si>
    <t>13293019770803504X</t>
  </si>
  <si>
    <t>冯连华</t>
  </si>
  <si>
    <t>130924198008024249</t>
  </si>
  <si>
    <t>王新楼</t>
  </si>
  <si>
    <t>130925198807155612</t>
  </si>
  <si>
    <t>韩阔</t>
  </si>
  <si>
    <t>130983199807290011</t>
  </si>
  <si>
    <t>吴英东</t>
  </si>
  <si>
    <t>210422198002071714</t>
  </si>
  <si>
    <t>周田田</t>
  </si>
  <si>
    <t>130930198710093620</t>
  </si>
  <si>
    <t>杜广凯</t>
  </si>
  <si>
    <t>130924200408290511</t>
  </si>
  <si>
    <t>白智贤</t>
  </si>
  <si>
    <t>130983200001183917</t>
  </si>
  <si>
    <t>陈学博</t>
  </si>
  <si>
    <t>130924199912054213</t>
  </si>
  <si>
    <t>宋静</t>
  </si>
  <si>
    <t>132930198006255528</t>
  </si>
  <si>
    <t>胡文静</t>
  </si>
  <si>
    <t>130983198702160320</t>
  </si>
  <si>
    <t>彭帅</t>
  </si>
  <si>
    <t>130983199508155514</t>
  </si>
  <si>
    <t>郭会燕</t>
  </si>
  <si>
    <t>130434199109204441</t>
  </si>
  <si>
    <t>王春辉</t>
  </si>
  <si>
    <t>130924198904251511</t>
  </si>
  <si>
    <t>王杏纳</t>
  </si>
  <si>
    <t>130926198703153221</t>
  </si>
  <si>
    <t>张庆超</t>
  </si>
  <si>
    <t>130930199810020036</t>
  </si>
  <si>
    <t>韩玉芹</t>
  </si>
  <si>
    <t>130924198103124248</t>
  </si>
  <si>
    <t>康丽霞</t>
  </si>
  <si>
    <t>132930197802090029</t>
  </si>
  <si>
    <t>向利新</t>
  </si>
  <si>
    <t>132435197807162110</t>
  </si>
  <si>
    <t>杨慧</t>
  </si>
  <si>
    <t>132930198209303526</t>
  </si>
  <si>
    <t>高俊青</t>
  </si>
  <si>
    <t>130633198810281074</t>
  </si>
  <si>
    <t>王建娥</t>
  </si>
  <si>
    <t>130921198312102249</t>
  </si>
  <si>
    <t>张梅雪</t>
  </si>
  <si>
    <t>132930198110090321</t>
  </si>
  <si>
    <t>刘欢</t>
  </si>
  <si>
    <t>130983200309201114</t>
  </si>
  <si>
    <t>宋宗港</t>
  </si>
  <si>
    <t>13092420050904423X</t>
  </si>
  <si>
    <t>刘亚林</t>
  </si>
  <si>
    <t>13092419941212422X</t>
  </si>
  <si>
    <t>高秀杰</t>
  </si>
  <si>
    <t>130983199402201623</t>
  </si>
  <si>
    <t>邓新田</t>
  </si>
  <si>
    <t>130983200204042217</t>
  </si>
  <si>
    <t>刘玉龙</t>
  </si>
  <si>
    <t>13098320010602551X</t>
  </si>
  <si>
    <t>白艳娟</t>
  </si>
  <si>
    <t>132627198812190066</t>
  </si>
  <si>
    <t>王悦丞</t>
  </si>
  <si>
    <t>130983200304201115</t>
  </si>
  <si>
    <t>马嘉骏</t>
  </si>
  <si>
    <t>130983200203260917</t>
  </si>
  <si>
    <t>李永超</t>
  </si>
  <si>
    <t>130983199101070711</t>
  </si>
  <si>
    <t>项目</t>
  </si>
  <si>
    <t>金额</t>
  </si>
  <si>
    <t>人数</t>
  </si>
  <si>
    <t>补缴</t>
  </si>
  <si>
    <t>合计缴费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</si>
  <si>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</si>
  <si>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</si>
  <si>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</si>
  <si>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</si>
  <si>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</si>
  <si>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</si>
  <si>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</si>
  <si>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1、工伤保险由用人单位缴纳，工伤保险费率为1.8%，根据上年度单位所用基金社保所调整征缴比例；
      2、养老保险单位缴 16%，个人缴8%
      3、失业保险单位缴0.7%，个人缴0.3%；
      4、医疗保险单位缴8%，个人缴2%；
      5、生育保险由用人单位缴纳，如果男职工参加了生育保险，妻子没有参保，在生育时也能享受一定的生育津贴。</t>
  </si>
  <si>
    <t>减少：</t>
  </si>
  <si>
    <t>祁海亮</t>
  </si>
  <si>
    <t>13068419830923109X</t>
  </si>
  <si>
    <t>张俊宝</t>
  </si>
  <si>
    <t>130983200311212410</t>
  </si>
  <si>
    <t>魏建雄</t>
  </si>
  <si>
    <t>130983199606105334</t>
  </si>
  <si>
    <t>禹锦绣</t>
  </si>
  <si>
    <t>130922198801191621</t>
  </si>
  <si>
    <t>张二宝</t>
  </si>
  <si>
    <t>130927199201193611</t>
  </si>
  <si>
    <t>马金德</t>
  </si>
  <si>
    <t>13092419830802091X</t>
  </si>
  <si>
    <t>刘旺</t>
  </si>
  <si>
    <t>130983199809265012</t>
  </si>
  <si>
    <t>王兴硕</t>
  </si>
  <si>
    <t>130983199712230913</t>
  </si>
  <si>
    <t>段景雯</t>
  </si>
  <si>
    <t>130983200309182013</t>
  </si>
  <si>
    <t>刘兴林</t>
  </si>
  <si>
    <t>13098320030311241X</t>
  </si>
  <si>
    <t>赵彬</t>
  </si>
  <si>
    <t>130983200211145337</t>
  </si>
  <si>
    <t>张佳栋</t>
  </si>
  <si>
    <t>13092920021023265X</t>
  </si>
  <si>
    <t>河北光华荣昌2023年1月份公司社保缴费明细</t>
  </si>
  <si>
    <t>王美红</t>
  </si>
  <si>
    <t>130929197809126963</t>
  </si>
  <si>
    <t>张凤林</t>
  </si>
  <si>
    <t>130930200409151537</t>
  </si>
  <si>
    <t>刘国鹏</t>
  </si>
  <si>
    <t>132934197609282710</t>
  </si>
  <si>
    <t>刘怀键</t>
  </si>
  <si>
    <t>132930199003070514</t>
  </si>
  <si>
    <t>科目分类2</t>
  </si>
  <si>
    <t>(空白)</t>
  </si>
  <si>
    <t>河北缴费基数</t>
  </si>
  <si>
    <t>人员分类</t>
  </si>
  <si>
    <t>科员级</t>
  </si>
  <si>
    <t>主管级以上</t>
  </si>
  <si>
    <t>一线工人</t>
  </si>
  <si>
    <t>焊工</t>
  </si>
  <si>
    <t>不可缓交</t>
  </si>
  <si>
    <t>可缓交</t>
  </si>
  <si>
    <t>不确定</t>
  </si>
  <si>
    <t>可缓交金额：</t>
  </si>
  <si>
    <t>补缴金额</t>
  </si>
  <si>
    <t>月份</t>
  </si>
  <si>
    <t>差额</t>
  </si>
  <si>
    <t>占比（养老+失业+工伤）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</si>
</sst>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_ "/>
    <numFmt numFmtId="179" formatCode="0.0000_ "/>
    <numFmt numFmtId="180" formatCode="0.00_);[Red]\(0.00\)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0"/>
      <name val="宋体"/>
      <charset val="134"/>
    </font>
    <font>
      <sz val="9"/>
      <color indexed="0"/>
      <name val="宋体"/>
      <charset val="134"/>
    </font>
    <font>
      <sz val="10"/>
      <name val="宋体"/>
      <charset val="0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2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5" fillId="16" borderId="12" applyNumberFormat="0" applyAlignment="0" applyProtection="0">
      <alignment vertical="center"/>
    </xf>
    <xf numFmtId="0" fontId="46" fillId="16" borderId="8" applyNumberFormat="0" applyAlignment="0" applyProtection="0">
      <alignment vertical="center"/>
    </xf>
    <xf numFmtId="0" fontId="47" fillId="17" borderId="13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0" borderId="0"/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177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8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Fill="1">
      <alignment vertical="center"/>
    </xf>
    <xf numFmtId="177" fontId="2" fillId="0" borderId="4" xfId="0" applyNumberFormat="1" applyFont="1" applyFill="1" applyBorder="1" applyAlignment="1">
      <alignment vertical="center"/>
    </xf>
    <xf numFmtId="177" fontId="3" fillId="0" borderId="4" xfId="0" applyNumberFormat="1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177" fontId="3" fillId="2" borderId="4" xfId="0" applyNumberFormat="1" applyFont="1" applyFill="1" applyBorder="1">
      <alignment vertical="center"/>
    </xf>
    <xf numFmtId="0" fontId="3" fillId="2" borderId="4" xfId="0" applyFont="1" applyFill="1" applyBorder="1">
      <alignment vertical="center"/>
    </xf>
    <xf numFmtId="177" fontId="4" fillId="0" borderId="4" xfId="0" applyNumberFormat="1" applyFont="1" applyFill="1" applyBorder="1">
      <alignment vertical="center"/>
    </xf>
    <xf numFmtId="177" fontId="3" fillId="0" borderId="0" xfId="0" applyNumberFormat="1" applyFont="1" applyFill="1" applyAlignment="1">
      <alignment horizontal="left" vertical="center" wrapText="1"/>
    </xf>
    <xf numFmtId="0" fontId="5" fillId="0" borderId="0" xfId="0" applyFont="1" applyFill="1">
      <alignment vertical="center"/>
    </xf>
    <xf numFmtId="0" fontId="0" fillId="2" borderId="0" xfId="0" applyFill="1">
      <alignment vertical="center"/>
    </xf>
    <xf numFmtId="177" fontId="0" fillId="0" borderId="0" xfId="0" applyNumberFormat="1" applyFill="1">
      <alignment vertical="center"/>
    </xf>
    <xf numFmtId="0" fontId="5" fillId="2" borderId="0" xfId="0" applyFont="1" applyFill="1">
      <alignment vertical="center"/>
    </xf>
    <xf numFmtId="177" fontId="3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top"/>
    </xf>
    <xf numFmtId="177" fontId="2" fillId="0" borderId="5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177" fontId="11" fillId="3" borderId="4" xfId="0" applyNumberFormat="1" applyFont="1" applyFill="1" applyBorder="1" applyAlignment="1">
      <alignment horizontal="center" vertical="center"/>
    </xf>
    <xf numFmtId="177" fontId="12" fillId="3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7" fontId="7" fillId="3" borderId="4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vertical="center" wrapText="1"/>
    </xf>
    <xf numFmtId="0" fontId="0" fillId="0" borderId="4" xfId="0" applyFill="1" applyBorder="1">
      <alignment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77" fontId="13" fillId="0" borderId="4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7" fontId="15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7" fontId="16" fillId="0" borderId="4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14" fillId="0" borderId="4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9" fontId="11" fillId="0" borderId="4" xfId="0" applyNumberFormat="1" applyFont="1" applyFill="1" applyBorder="1" applyAlignment="1">
      <alignment horizontal="center" vertical="center"/>
    </xf>
    <xf numFmtId="178" fontId="11" fillId="0" borderId="4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179" fontId="11" fillId="2" borderId="0" xfId="0" applyNumberFormat="1" applyFont="1" applyFill="1" applyBorder="1" applyAlignment="1">
      <alignment horizontal="center" vertical="center"/>
    </xf>
    <xf numFmtId="178" fontId="11" fillId="2" borderId="0" xfId="0" applyNumberFormat="1" applyFont="1" applyFill="1" applyBorder="1" applyAlignment="1">
      <alignment horizontal="center" vertical="center"/>
    </xf>
    <xf numFmtId="177" fontId="11" fillId="2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/>
    </xf>
    <xf numFmtId="177" fontId="12" fillId="2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/>
    </xf>
    <xf numFmtId="177" fontId="7" fillId="0" borderId="3" xfId="0" applyNumberFormat="1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179" fontId="7" fillId="2" borderId="4" xfId="0" applyNumberFormat="1" applyFont="1" applyFill="1" applyBorder="1" applyAlignment="1">
      <alignment horizontal="center" vertical="center"/>
    </xf>
    <xf numFmtId="178" fontId="7" fillId="2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77" fontId="7" fillId="3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180" fontId="7" fillId="0" borderId="3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180" fontId="7" fillId="2" borderId="3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0" fontId="11" fillId="0" borderId="2" xfId="3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80" fontId="7" fillId="3" borderId="3" xfId="0" applyNumberFormat="1" applyFont="1" applyFill="1" applyBorder="1" applyAlignment="1">
      <alignment horizontal="center" vertical="center"/>
    </xf>
    <xf numFmtId="177" fontId="11" fillId="3" borderId="3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/>
    </xf>
    <xf numFmtId="177" fontId="19" fillId="3" borderId="0" xfId="0" applyNumberFormat="1" applyFont="1" applyFill="1" applyAlignment="1">
      <alignment horizontal="center" vertical="center"/>
    </xf>
    <xf numFmtId="0" fontId="18" fillId="3" borderId="0" xfId="0" applyNumberFormat="1" applyFont="1" applyFill="1" applyAlignment="1">
      <alignment horizontal="center" vertical="center"/>
    </xf>
    <xf numFmtId="177" fontId="2" fillId="4" borderId="0" xfId="0" applyNumberFormat="1" applyFont="1" applyFill="1" applyAlignment="1">
      <alignment horizontal="center" vertical="center"/>
    </xf>
    <xf numFmtId="177" fontId="20" fillId="0" borderId="0" xfId="10" applyNumberFormat="1" applyFont="1" applyFill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/>
    <xf numFmtId="0" fontId="21" fillId="0" borderId="0" xfId="0" applyNumberFormat="1" applyFont="1" applyFill="1" applyAlignment="1"/>
    <xf numFmtId="177" fontId="9" fillId="3" borderId="0" xfId="0" applyNumberFormat="1" applyFont="1" applyFill="1" applyAlignment="1">
      <alignment horizontal="center" vertical="center"/>
    </xf>
    <xf numFmtId="0" fontId="2" fillId="3" borderId="0" xfId="0" applyNumberFormat="1" applyFont="1" applyFill="1" applyAlignment="1">
      <alignment horizontal="center" vertical="center"/>
    </xf>
    <xf numFmtId="177" fontId="18" fillId="3" borderId="0" xfId="0" applyNumberFormat="1" applyFont="1" applyFill="1" applyAlignment="1">
      <alignment horizontal="center" vertical="center"/>
    </xf>
    <xf numFmtId="0" fontId="18" fillId="3" borderId="0" xfId="0" applyNumberFormat="1" applyFont="1" applyFill="1" applyAlignment="1">
      <alignment horizontal="left" vertical="center"/>
    </xf>
    <xf numFmtId="177" fontId="2" fillId="3" borderId="0" xfId="0" applyNumberFormat="1" applyFont="1" applyFill="1" applyAlignment="1">
      <alignment horizontal="center" vertical="center"/>
    </xf>
    <xf numFmtId="177" fontId="10" fillId="4" borderId="0" xfId="0" applyNumberFormat="1" applyFont="1" applyFill="1" applyAlignment="1">
      <alignment horizontal="center" vertical="center"/>
    </xf>
    <xf numFmtId="177" fontId="22" fillId="5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177" fontId="23" fillId="3" borderId="0" xfId="0" applyNumberFormat="1" applyFont="1" applyFill="1" applyAlignment="1">
      <alignment horizontal="center" vertical="center"/>
    </xf>
    <xf numFmtId="177" fontId="24" fillId="3" borderId="0" xfId="0" applyNumberFormat="1" applyFont="1" applyFill="1" applyAlignment="1">
      <alignment horizontal="center" vertical="center"/>
    </xf>
    <xf numFmtId="176" fontId="11" fillId="2" borderId="4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/>
    </xf>
    <xf numFmtId="177" fontId="25" fillId="2" borderId="3" xfId="0" applyNumberFormat="1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49" fontId="25" fillId="2" borderId="4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77" fontId="25" fillId="2" borderId="4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177" fontId="25" fillId="0" borderId="3" xfId="0" applyNumberFormat="1" applyFont="1" applyFill="1" applyBorder="1" applyAlignment="1">
      <alignment horizontal="center" vertical="center"/>
    </xf>
    <xf numFmtId="177" fontId="25" fillId="0" borderId="4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left" vertical="center" wrapText="1"/>
    </xf>
    <xf numFmtId="177" fontId="4" fillId="2" borderId="3" xfId="0" applyNumberFormat="1" applyFont="1" applyFill="1" applyBorder="1" applyAlignment="1">
      <alignment horizontal="center" vertical="center"/>
    </xf>
    <xf numFmtId="179" fontId="11" fillId="2" borderId="4" xfId="0" applyNumberFormat="1" applyFont="1" applyFill="1" applyBorder="1" applyAlignment="1">
      <alignment horizontal="center" vertical="center"/>
    </xf>
    <xf numFmtId="178" fontId="11" fillId="2" borderId="4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>
      <alignment vertical="center"/>
    </xf>
    <xf numFmtId="177" fontId="7" fillId="6" borderId="3" xfId="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8" fillId="0" borderId="2" xfId="31" applyFont="1" applyFill="1" applyBorder="1" applyAlignment="1">
      <alignment horizontal="center" vertical="center" wrapText="1"/>
    </xf>
    <xf numFmtId="0" fontId="2" fillId="3" borderId="0" xfId="0" applyNumberFormat="1" applyFont="1" applyFill="1" applyAlignment="1">
      <alignment horizontal="left" vertical="center"/>
    </xf>
    <xf numFmtId="0" fontId="0" fillId="0" borderId="4" xfId="0" applyBorder="1">
      <alignment vertical="center"/>
    </xf>
    <xf numFmtId="0" fontId="29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177" fontId="0" fillId="0" borderId="4" xfId="0" applyNumberFormat="1" applyBorder="1">
      <alignment vertical="center"/>
    </xf>
    <xf numFmtId="0" fontId="30" fillId="3" borderId="0" xfId="0" applyFont="1" applyFill="1">
      <alignment vertical="center"/>
    </xf>
    <xf numFmtId="0" fontId="0" fillId="0" borderId="0" xfId="0" applyAlignment="1">
      <alignment vertical="center" wrapText="1"/>
    </xf>
    <xf numFmtId="0" fontId="31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177" fontId="7" fillId="0" borderId="4" xfId="0" applyNumberFormat="1" applyFont="1" applyFill="1" applyBorder="1" applyAlignment="1" quotePrefix="1">
      <alignment horizontal="center" vertical="center"/>
    </xf>
    <xf numFmtId="49" fontId="13" fillId="0" borderId="4" xfId="0" applyNumberFormat="1" applyFont="1" applyFill="1" applyBorder="1" applyAlignment="1" quotePrefix="1">
      <alignment horizontal="center" vertical="center"/>
    </xf>
    <xf numFmtId="0" fontId="7" fillId="0" borderId="4" xfId="0" applyNumberFormat="1" applyFont="1" applyFill="1" applyBorder="1" applyAlignment="1" quotePrefix="1">
      <alignment horizontal="center" vertical="center"/>
    </xf>
    <xf numFmtId="0" fontId="13" fillId="0" borderId="4" xfId="0" applyFont="1" applyFill="1" applyBorder="1" applyAlignment="1" quotePrefix="1">
      <alignment horizontal="center" vertical="center"/>
    </xf>
    <xf numFmtId="177" fontId="13" fillId="0" borderId="4" xfId="0" applyNumberFormat="1" applyFont="1" applyFill="1" applyBorder="1" applyAlignment="1" quotePrefix="1">
      <alignment horizontal="center" vertical="center"/>
    </xf>
    <xf numFmtId="0" fontId="13" fillId="0" borderId="4" xfId="0" applyNumberFormat="1" applyFont="1" applyFill="1" applyBorder="1" applyAlignment="1" quotePrefix="1">
      <alignment horizontal="center" vertical="center"/>
    </xf>
    <xf numFmtId="177" fontId="15" fillId="0" borderId="4" xfId="0" applyNumberFormat="1" applyFont="1" applyFill="1" applyBorder="1" applyAlignment="1" quotePrefix="1">
      <alignment horizontal="center" vertical="center" wrapText="1"/>
    </xf>
    <xf numFmtId="0" fontId="11" fillId="0" borderId="4" xfId="0" applyFont="1" applyFill="1" applyBorder="1" applyAlignment="1" quotePrefix="1">
      <alignment horizontal="center" vertical="center"/>
    </xf>
    <xf numFmtId="0" fontId="13" fillId="0" borderId="5" xfId="0" applyNumberFormat="1" applyFont="1" applyFill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center" vertical="center"/>
    </xf>
    <xf numFmtId="49" fontId="7" fillId="0" borderId="4" xfId="0" applyNumberFormat="1" applyFont="1" applyFill="1" applyBorder="1" applyAlignment="1" applyProtection="1" quotePrefix="1">
      <alignment horizontal="center" vertical="center"/>
    </xf>
    <xf numFmtId="0" fontId="13" fillId="0" borderId="4" xfId="0" applyFont="1" applyFill="1" applyBorder="1" applyAlignment="1" quotePrefix="1">
      <alignment horizontal="center" vertical="center" wrapText="1"/>
    </xf>
    <xf numFmtId="0" fontId="7" fillId="0" borderId="4" xfId="0" applyFont="1" applyFill="1" applyBorder="1" applyAlignment="1" quotePrefix="1">
      <alignment horizontal="center" vertical="center"/>
    </xf>
    <xf numFmtId="49" fontId="11" fillId="2" borderId="4" xfId="0" applyNumberFormat="1" applyFont="1" applyFill="1" applyBorder="1" applyAlignment="1" quotePrefix="1">
      <alignment horizontal="center" vertical="center"/>
    </xf>
    <xf numFmtId="0" fontId="13" fillId="2" borderId="4" xfId="0" applyFont="1" applyFill="1" applyBorder="1" applyAlignment="1" quotePrefix="1">
      <alignment horizontal="center" vertical="center"/>
    </xf>
    <xf numFmtId="0" fontId="11" fillId="2" borderId="4" xfId="0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 wrapText="1"/>
    </xf>
    <xf numFmtId="0" fontId="25" fillId="2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47">
    <dxf>
      <numFmt numFmtId="179" formatCode="0.0000_ "/>
    </dxf>
    <dxf>
      <numFmt numFmtId="178" formatCode="0.000_ "/>
    </dxf>
    <dxf>
      <numFmt numFmtId="177" formatCode="0.00_ "/>
    </dxf>
    <dxf>
      <numFmt numFmtId="179" formatCode="0.0000_ "/>
    </dxf>
    <dxf>
      <numFmt numFmtId="178" formatCode="0.000_ "/>
    </dxf>
    <dxf>
      <numFmt numFmtId="177" formatCode="0.00_ 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border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77" formatCode="0.00_ "/>
    </dxf>
    <dxf>
      <numFmt numFmtId="181" formatCode="0.0_ "/>
    </dxf>
    <dxf>
      <numFmt numFmtId="177" formatCode="0.00_ "/>
    </dxf>
    <dxf>
      <numFmt numFmtId="179" formatCode="0.0000_ "/>
    </dxf>
    <dxf>
      <numFmt numFmtId="179" formatCode="0.0000_ "/>
    </dxf>
    <dxf>
      <numFmt numFmtId="179" formatCode="0.0000_ "/>
    </dxf>
    <dxf>
      <numFmt numFmtId="179" formatCode="0.0000_ "/>
    </dxf>
    <dxf>
      <numFmt numFmtId="178" formatCode="0.000_ "/>
    </dxf>
    <dxf>
      <numFmt numFmtId="178" formatCode="0.000_ "/>
    </dxf>
    <dxf>
      <numFmt numFmtId="178" formatCode="0.000_ "/>
    </dxf>
    <dxf>
      <numFmt numFmtId="178" formatCode="0.000_ "/>
    </dxf>
    <dxf>
      <numFmt numFmtId="177" formatCode="0.00_ "/>
    </dxf>
    <dxf>
      <numFmt numFmtId="177" formatCode="0.00_ "/>
    </dxf>
    <dxf>
      <numFmt numFmtId="177" formatCode="0.00_ "/>
    </dxf>
    <dxf>
      <numFmt numFmtId="177" formatCode="0.00_ "/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pivotCacheDefinition" Target="pivotCache/pivotCacheDefinition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pivotCacheDefinition" Target="pivotCache/pivotCacheDefinition4.xml"/><Relationship Id="rId11" Type="http://schemas.openxmlformats.org/officeDocument/2006/relationships/pivotCacheDefinition" Target="pivotCache/pivotCacheDefinition3.xml"/><Relationship Id="rId10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445;&#38505;&#20844;&#31215;&#37329;\&#20809;&#21326;&#33635;&#26124;&#20445;&#38505;\2021&#24180;\2021&#24180;9&#26376;&#20445;&#38505;&#19979;&#36733;&#21517;&#21333;\&#20859;&#32769;&#20445;&#38505;&#32564;&#36153;&#26126;&#32454;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养老保险缴费明细"/>
      <sheetName val="9月"/>
      <sheetName val="1-9月补收"/>
      <sheetName val="Sheet3"/>
    </sheetNames>
    <sheetDataSet>
      <sheetData sheetId="0" refreshError="1"/>
      <sheetData sheetId="1" refreshError="1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滕令驹</v>
          </cell>
          <cell r="C2" t="str">
            <v>202109</v>
          </cell>
          <cell r="D2" t="str">
            <v>202109</v>
          </cell>
          <cell r="E2" t="str">
            <v>企业养老保险</v>
          </cell>
          <cell r="F2" t="str">
            <v>正常应缴</v>
          </cell>
          <cell r="G2" t="str">
            <v>3245.4</v>
          </cell>
          <cell r="H2" t="str">
            <v>259.63</v>
          </cell>
          <cell r="I2" t="str">
            <v>259.63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  <cell r="Q2">
            <v>3245.4</v>
          </cell>
        </row>
        <row r="3">
          <cell r="B3" t="str">
            <v>翟广朋</v>
          </cell>
          <cell r="C3" t="str">
            <v>202109</v>
          </cell>
          <cell r="D3" t="str">
            <v>202109</v>
          </cell>
          <cell r="E3" t="str">
            <v>企业养老保险</v>
          </cell>
          <cell r="F3" t="str">
            <v>正常应缴</v>
          </cell>
          <cell r="G3" t="str">
            <v>3245.4</v>
          </cell>
          <cell r="H3" t="str">
            <v>259.63</v>
          </cell>
          <cell r="I3" t="str">
            <v>259.63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  <cell r="Q3">
            <v>3245.4</v>
          </cell>
        </row>
        <row r="4">
          <cell r="B4" t="str">
            <v>吕新辉</v>
          </cell>
          <cell r="C4" t="str">
            <v>202109</v>
          </cell>
          <cell r="D4" t="str">
            <v>202109</v>
          </cell>
          <cell r="E4" t="str">
            <v>企业养老保险</v>
          </cell>
          <cell r="F4" t="str">
            <v>正常应缴</v>
          </cell>
          <cell r="G4" t="str">
            <v>3245.4</v>
          </cell>
          <cell r="H4" t="str">
            <v>259.63</v>
          </cell>
          <cell r="I4" t="str">
            <v>259.63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  <cell r="Q4">
            <v>3245.4</v>
          </cell>
        </row>
        <row r="5">
          <cell r="B5" t="str">
            <v>赵真真</v>
          </cell>
          <cell r="C5" t="str">
            <v>202109</v>
          </cell>
          <cell r="D5" t="str">
            <v>202109</v>
          </cell>
          <cell r="E5" t="str">
            <v>企业养老保险</v>
          </cell>
          <cell r="F5" t="str">
            <v>正常应缴</v>
          </cell>
          <cell r="G5" t="str">
            <v>3245.4</v>
          </cell>
          <cell r="H5" t="str">
            <v>259.63</v>
          </cell>
          <cell r="I5" t="str">
            <v>259.63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  <cell r="Q5">
            <v>3245.4</v>
          </cell>
        </row>
        <row r="6">
          <cell r="B6" t="str">
            <v>刘宝洪</v>
          </cell>
          <cell r="C6" t="str">
            <v>202109</v>
          </cell>
          <cell r="D6" t="str">
            <v>202109</v>
          </cell>
          <cell r="E6" t="str">
            <v>企业养老保险</v>
          </cell>
          <cell r="F6" t="str">
            <v>正常应缴</v>
          </cell>
          <cell r="G6" t="str">
            <v>3245.4</v>
          </cell>
          <cell r="H6" t="str">
            <v>259.63</v>
          </cell>
          <cell r="I6" t="str">
            <v>259.63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  <cell r="Q6">
            <v>3245.4</v>
          </cell>
        </row>
        <row r="7">
          <cell r="B7" t="str">
            <v>赵学超</v>
          </cell>
          <cell r="C7" t="str">
            <v>202109</v>
          </cell>
          <cell r="D7" t="str">
            <v>202109</v>
          </cell>
          <cell r="E7" t="str">
            <v>企业养老保险</v>
          </cell>
          <cell r="F7" t="str">
            <v>正常应缴</v>
          </cell>
          <cell r="G7" t="str">
            <v>3245.4</v>
          </cell>
          <cell r="H7" t="str">
            <v>259.63</v>
          </cell>
          <cell r="I7" t="str">
            <v>259.63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  <cell r="Q7">
            <v>3245.4</v>
          </cell>
        </row>
        <row r="8">
          <cell r="B8" t="str">
            <v>姜桂梅</v>
          </cell>
          <cell r="C8" t="str">
            <v>202109</v>
          </cell>
          <cell r="D8" t="str">
            <v>202109</v>
          </cell>
          <cell r="E8" t="str">
            <v>企业养老保险</v>
          </cell>
          <cell r="F8" t="str">
            <v>正常应缴</v>
          </cell>
          <cell r="G8" t="str">
            <v>3245.4</v>
          </cell>
          <cell r="H8" t="str">
            <v>259.63</v>
          </cell>
          <cell r="I8" t="str">
            <v>259.63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  <cell r="Q8">
            <v>3245.4</v>
          </cell>
        </row>
        <row r="9">
          <cell r="B9" t="str">
            <v>王凤荣</v>
          </cell>
          <cell r="C9" t="str">
            <v>202109</v>
          </cell>
          <cell r="D9" t="str">
            <v>202109</v>
          </cell>
          <cell r="E9" t="str">
            <v>企业养老保险</v>
          </cell>
          <cell r="F9" t="str">
            <v>正常应缴</v>
          </cell>
          <cell r="G9" t="str">
            <v>3245.4</v>
          </cell>
          <cell r="H9" t="str">
            <v>259.63</v>
          </cell>
          <cell r="I9" t="str">
            <v>259.63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  <cell r="Q9">
            <v>3245.4</v>
          </cell>
        </row>
        <row r="10">
          <cell r="B10" t="str">
            <v>邓振明</v>
          </cell>
          <cell r="C10" t="str">
            <v>202109</v>
          </cell>
          <cell r="D10" t="str">
            <v>202109</v>
          </cell>
          <cell r="E10" t="str">
            <v>企业养老保险</v>
          </cell>
          <cell r="F10" t="str">
            <v>正常应缴</v>
          </cell>
          <cell r="G10" t="str">
            <v>3245.4</v>
          </cell>
          <cell r="H10" t="str">
            <v>259.63</v>
          </cell>
          <cell r="I10" t="str">
            <v>259.63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  <cell r="Q10">
            <v>3245.4</v>
          </cell>
        </row>
        <row r="11">
          <cell r="B11" t="str">
            <v>朱浚川</v>
          </cell>
          <cell r="C11" t="str">
            <v>202109</v>
          </cell>
          <cell r="D11" t="str">
            <v>202109</v>
          </cell>
          <cell r="E11" t="str">
            <v>企业养老保险</v>
          </cell>
          <cell r="F11" t="str">
            <v>正常应缴</v>
          </cell>
          <cell r="G11" t="str">
            <v>3245.4</v>
          </cell>
          <cell r="H11" t="str">
            <v>259.63</v>
          </cell>
          <cell r="I11" t="str">
            <v>259.63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  <cell r="Q11">
            <v>3245.4</v>
          </cell>
        </row>
        <row r="12">
          <cell r="B12" t="str">
            <v>胡建谱</v>
          </cell>
          <cell r="C12" t="str">
            <v>202109</v>
          </cell>
          <cell r="D12" t="str">
            <v>202109</v>
          </cell>
          <cell r="E12" t="str">
            <v>企业养老保险</v>
          </cell>
          <cell r="F12" t="str">
            <v>正常应缴</v>
          </cell>
          <cell r="G12" t="str">
            <v>3245.4</v>
          </cell>
          <cell r="H12" t="str">
            <v>259.63</v>
          </cell>
          <cell r="I12" t="str">
            <v>259.63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  <cell r="Q12">
            <v>3245.4</v>
          </cell>
        </row>
        <row r="13">
          <cell r="B13" t="str">
            <v>王长浩</v>
          </cell>
          <cell r="C13" t="str">
            <v>202109</v>
          </cell>
          <cell r="D13" t="str">
            <v>202109</v>
          </cell>
          <cell r="E13" t="str">
            <v>企业养老保险</v>
          </cell>
          <cell r="F13" t="str">
            <v>正常应缴</v>
          </cell>
          <cell r="G13" t="str">
            <v>3245.4</v>
          </cell>
          <cell r="H13" t="str">
            <v>259.63</v>
          </cell>
          <cell r="I13" t="str">
            <v>259.63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  <cell r="Q13">
            <v>3245.4</v>
          </cell>
        </row>
        <row r="14">
          <cell r="B14" t="str">
            <v>殷双花</v>
          </cell>
          <cell r="C14" t="str">
            <v>202109</v>
          </cell>
          <cell r="D14" t="str">
            <v>202109</v>
          </cell>
          <cell r="E14" t="str">
            <v>企业养老保险</v>
          </cell>
          <cell r="F14" t="str">
            <v>正常应缴</v>
          </cell>
          <cell r="G14" t="str">
            <v>3245.4</v>
          </cell>
          <cell r="H14" t="str">
            <v>259.63</v>
          </cell>
          <cell r="I14" t="str">
            <v>259.63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  <cell r="Q14">
            <v>3245.4</v>
          </cell>
        </row>
        <row r="15">
          <cell r="B15" t="str">
            <v>胡希港</v>
          </cell>
          <cell r="C15" t="str">
            <v>202109</v>
          </cell>
          <cell r="D15" t="str">
            <v>202109</v>
          </cell>
          <cell r="E15" t="str">
            <v>企业养老保险</v>
          </cell>
          <cell r="F15" t="str">
            <v>正常应缴</v>
          </cell>
          <cell r="G15" t="str">
            <v>3245.4</v>
          </cell>
          <cell r="H15" t="str">
            <v>259.63</v>
          </cell>
          <cell r="I15" t="str">
            <v>259.63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  <cell r="Q15">
            <v>3245.4</v>
          </cell>
        </row>
        <row r="16">
          <cell r="B16" t="str">
            <v>马亚青</v>
          </cell>
          <cell r="C16" t="str">
            <v>202109</v>
          </cell>
          <cell r="D16" t="str">
            <v>202109</v>
          </cell>
          <cell r="E16" t="str">
            <v>企业养老保险</v>
          </cell>
          <cell r="F16" t="str">
            <v>正常应缴</v>
          </cell>
          <cell r="G16" t="str">
            <v>3245.4</v>
          </cell>
          <cell r="H16" t="str">
            <v>259.63</v>
          </cell>
          <cell r="I16" t="str">
            <v>259.63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  <cell r="Q16">
            <v>3245.4</v>
          </cell>
        </row>
        <row r="17">
          <cell r="B17" t="str">
            <v>刘刚</v>
          </cell>
          <cell r="C17" t="str">
            <v>202109</v>
          </cell>
          <cell r="D17" t="str">
            <v>202109</v>
          </cell>
          <cell r="E17" t="str">
            <v>企业养老保险</v>
          </cell>
          <cell r="F17" t="str">
            <v>正常应缴</v>
          </cell>
          <cell r="G17" t="str">
            <v>3245.4</v>
          </cell>
          <cell r="H17" t="str">
            <v>259.63</v>
          </cell>
          <cell r="I17" t="str">
            <v>259.63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  <cell r="Q17">
            <v>3245.4</v>
          </cell>
        </row>
        <row r="18">
          <cell r="B18" t="str">
            <v>刘洪荣</v>
          </cell>
          <cell r="C18" t="str">
            <v>202109</v>
          </cell>
          <cell r="D18" t="str">
            <v>202109</v>
          </cell>
          <cell r="E18" t="str">
            <v>企业养老保险</v>
          </cell>
          <cell r="F18" t="str">
            <v>正常应缴</v>
          </cell>
          <cell r="G18" t="str">
            <v>3245.4</v>
          </cell>
          <cell r="H18" t="str">
            <v>259.63</v>
          </cell>
          <cell r="I18" t="str">
            <v>259.63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  <cell r="Q18">
            <v>3245.4</v>
          </cell>
        </row>
        <row r="19">
          <cell r="B19" t="str">
            <v>王培亮</v>
          </cell>
          <cell r="C19" t="str">
            <v>202109</v>
          </cell>
          <cell r="D19" t="str">
            <v>202109</v>
          </cell>
          <cell r="E19" t="str">
            <v>企业养老保险</v>
          </cell>
          <cell r="F19" t="str">
            <v>正常应缴</v>
          </cell>
          <cell r="G19" t="str">
            <v>3245.4</v>
          </cell>
          <cell r="H19" t="str">
            <v>259.63</v>
          </cell>
          <cell r="I19" t="str">
            <v>259.63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  <cell r="Q19">
            <v>3245.4</v>
          </cell>
        </row>
        <row r="20">
          <cell r="B20" t="str">
            <v>石岭金</v>
          </cell>
          <cell r="C20" t="str">
            <v>202109</v>
          </cell>
          <cell r="D20" t="str">
            <v>202109</v>
          </cell>
          <cell r="E20" t="str">
            <v>企业养老保险</v>
          </cell>
          <cell r="F20" t="str">
            <v>正常应缴</v>
          </cell>
          <cell r="G20" t="str">
            <v>3245.4</v>
          </cell>
          <cell r="H20" t="str">
            <v>259.63</v>
          </cell>
          <cell r="I20" t="str">
            <v>259.63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  <cell r="Q20">
            <v>3245.4</v>
          </cell>
        </row>
        <row r="21">
          <cell r="B21" t="str">
            <v>赵卫</v>
          </cell>
          <cell r="C21" t="str">
            <v>202109</v>
          </cell>
          <cell r="D21" t="str">
            <v>202109</v>
          </cell>
          <cell r="E21" t="str">
            <v>企业养老保险</v>
          </cell>
          <cell r="F21" t="str">
            <v>正常应缴</v>
          </cell>
          <cell r="G21" t="str">
            <v>3245.4</v>
          </cell>
          <cell r="H21" t="str">
            <v>259.63</v>
          </cell>
          <cell r="I21" t="str">
            <v>259.63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  <cell r="Q21">
            <v>3245.4</v>
          </cell>
        </row>
        <row r="22">
          <cell r="B22" t="str">
            <v>隋德松</v>
          </cell>
          <cell r="C22" t="str">
            <v>202109</v>
          </cell>
          <cell r="D22" t="str">
            <v>202109</v>
          </cell>
          <cell r="E22" t="str">
            <v>企业养老保险</v>
          </cell>
          <cell r="F22" t="str">
            <v>正常应缴</v>
          </cell>
          <cell r="G22" t="str">
            <v>3245.4</v>
          </cell>
          <cell r="H22" t="str">
            <v>259.63</v>
          </cell>
          <cell r="I22" t="str">
            <v>259.63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  <cell r="Q22">
            <v>3245.4</v>
          </cell>
        </row>
        <row r="23">
          <cell r="B23" t="str">
            <v>冉征会</v>
          </cell>
          <cell r="C23" t="str">
            <v>202109</v>
          </cell>
          <cell r="D23" t="str">
            <v>202109</v>
          </cell>
          <cell r="E23" t="str">
            <v>企业养老保险</v>
          </cell>
          <cell r="F23" t="str">
            <v>正常应缴</v>
          </cell>
          <cell r="G23" t="str">
            <v>3245.4</v>
          </cell>
          <cell r="H23" t="str">
            <v>259.63</v>
          </cell>
          <cell r="I23" t="str">
            <v>259.63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  <cell r="Q23">
            <v>3245.4</v>
          </cell>
        </row>
        <row r="24">
          <cell r="B24" t="str">
            <v>张明友</v>
          </cell>
          <cell r="C24" t="str">
            <v>202109</v>
          </cell>
          <cell r="D24" t="str">
            <v>202109</v>
          </cell>
          <cell r="E24" t="str">
            <v>企业养老保险</v>
          </cell>
          <cell r="F24" t="str">
            <v>正常应缴</v>
          </cell>
          <cell r="G24" t="str">
            <v>3245.4</v>
          </cell>
          <cell r="H24" t="str">
            <v>259.63</v>
          </cell>
          <cell r="I24" t="str">
            <v>259.63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  <cell r="Q24">
            <v>3245.4</v>
          </cell>
        </row>
        <row r="25">
          <cell r="B25" t="str">
            <v>邓竣译</v>
          </cell>
          <cell r="C25" t="str">
            <v>202109</v>
          </cell>
          <cell r="D25" t="str">
            <v>202109</v>
          </cell>
          <cell r="E25" t="str">
            <v>企业养老保险</v>
          </cell>
          <cell r="F25" t="str">
            <v>正常应缴</v>
          </cell>
          <cell r="G25" t="str">
            <v>3245.4</v>
          </cell>
          <cell r="H25" t="str">
            <v>259.63</v>
          </cell>
          <cell r="I25" t="str">
            <v>259.63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  <cell r="Q25">
            <v>3245.4</v>
          </cell>
        </row>
        <row r="26">
          <cell r="B26" t="str">
            <v>孙刚</v>
          </cell>
          <cell r="C26" t="str">
            <v>202109</v>
          </cell>
          <cell r="D26" t="str">
            <v>202109</v>
          </cell>
          <cell r="E26" t="str">
            <v>企业养老保险</v>
          </cell>
          <cell r="F26" t="str">
            <v>正常应缴</v>
          </cell>
          <cell r="G26" t="str">
            <v>3245.4</v>
          </cell>
          <cell r="H26" t="str">
            <v>259.63</v>
          </cell>
          <cell r="I26" t="str">
            <v>259.63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  <cell r="Q26">
            <v>3245.4</v>
          </cell>
        </row>
        <row r="27">
          <cell r="B27" t="str">
            <v>赵秋杰</v>
          </cell>
          <cell r="C27" t="str">
            <v>202109</v>
          </cell>
          <cell r="D27" t="str">
            <v>202109</v>
          </cell>
          <cell r="E27" t="str">
            <v>企业养老保险</v>
          </cell>
          <cell r="F27" t="str">
            <v>正常应缴</v>
          </cell>
          <cell r="G27" t="str">
            <v>3245.4</v>
          </cell>
          <cell r="H27" t="str">
            <v>259.63</v>
          </cell>
          <cell r="I27" t="str">
            <v>259.63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  <cell r="Q27">
            <v>3245.4</v>
          </cell>
        </row>
        <row r="28">
          <cell r="B28" t="str">
            <v>张宝龙</v>
          </cell>
          <cell r="C28" t="str">
            <v>202109</v>
          </cell>
          <cell r="D28" t="str">
            <v>202109</v>
          </cell>
          <cell r="E28" t="str">
            <v>企业养老保险</v>
          </cell>
          <cell r="F28" t="str">
            <v>正常应缴</v>
          </cell>
          <cell r="G28" t="str">
            <v>3245.4</v>
          </cell>
          <cell r="H28" t="str">
            <v>259.63</v>
          </cell>
          <cell r="I28" t="str">
            <v>259.63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  <cell r="Q28">
            <v>3245.4</v>
          </cell>
        </row>
        <row r="29">
          <cell r="B29" t="str">
            <v>王兴硕</v>
          </cell>
          <cell r="C29" t="str">
            <v>202109</v>
          </cell>
          <cell r="D29" t="str">
            <v>202109</v>
          </cell>
          <cell r="E29" t="str">
            <v>企业养老保险</v>
          </cell>
          <cell r="F29" t="str">
            <v>正常应缴</v>
          </cell>
          <cell r="G29" t="str">
            <v>3245.4</v>
          </cell>
          <cell r="H29" t="str">
            <v>259.63</v>
          </cell>
          <cell r="I29" t="str">
            <v>259.63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  <cell r="Q29">
            <v>3245.4</v>
          </cell>
        </row>
        <row r="30">
          <cell r="B30" t="str">
            <v>徐健</v>
          </cell>
          <cell r="C30" t="str">
            <v>202109</v>
          </cell>
          <cell r="D30" t="str">
            <v>202109</v>
          </cell>
          <cell r="E30" t="str">
            <v>企业养老保险</v>
          </cell>
          <cell r="F30" t="str">
            <v>正常应缴</v>
          </cell>
          <cell r="G30" t="str">
            <v>3245.4</v>
          </cell>
          <cell r="H30" t="str">
            <v>259.63</v>
          </cell>
          <cell r="I30" t="str">
            <v>259.63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  <cell r="Q30">
            <v>3245.4</v>
          </cell>
        </row>
        <row r="31">
          <cell r="B31" t="str">
            <v>张淑伟</v>
          </cell>
          <cell r="C31" t="str">
            <v>202109</v>
          </cell>
          <cell r="D31" t="str">
            <v>202109</v>
          </cell>
          <cell r="E31" t="str">
            <v>企业养老保险</v>
          </cell>
          <cell r="F31" t="str">
            <v>正常应缴</v>
          </cell>
          <cell r="G31" t="str">
            <v>3245.4</v>
          </cell>
          <cell r="H31" t="str">
            <v>259.63</v>
          </cell>
          <cell r="I31" t="str">
            <v>259.63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  <cell r="Q31">
            <v>3245.4</v>
          </cell>
        </row>
        <row r="32">
          <cell r="B32" t="str">
            <v>王庆骥</v>
          </cell>
          <cell r="C32" t="str">
            <v>202109</v>
          </cell>
          <cell r="D32" t="str">
            <v>202109</v>
          </cell>
          <cell r="E32" t="str">
            <v>企业养老保险</v>
          </cell>
          <cell r="F32" t="str">
            <v>正常应缴</v>
          </cell>
          <cell r="G32" t="str">
            <v>3245.4</v>
          </cell>
          <cell r="H32" t="str">
            <v>259.63</v>
          </cell>
          <cell r="I32" t="str">
            <v>259.63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  <cell r="Q32">
            <v>3245.4</v>
          </cell>
        </row>
        <row r="33">
          <cell r="B33" t="str">
            <v>胡中岭</v>
          </cell>
          <cell r="C33" t="str">
            <v>202109</v>
          </cell>
          <cell r="D33" t="str">
            <v>202109</v>
          </cell>
          <cell r="E33" t="str">
            <v>企业养老保险</v>
          </cell>
          <cell r="F33" t="str">
            <v>正常应缴</v>
          </cell>
          <cell r="G33" t="str">
            <v>3245.4</v>
          </cell>
          <cell r="H33" t="str">
            <v>259.63</v>
          </cell>
          <cell r="I33" t="str">
            <v>259.63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  <cell r="Q33">
            <v>3245.4</v>
          </cell>
        </row>
        <row r="34">
          <cell r="B34" t="str">
            <v>胡庆生</v>
          </cell>
          <cell r="C34" t="str">
            <v>202109</v>
          </cell>
          <cell r="D34" t="str">
            <v>202109</v>
          </cell>
          <cell r="E34" t="str">
            <v>企业养老保险</v>
          </cell>
          <cell r="F34" t="str">
            <v>正常应缴</v>
          </cell>
          <cell r="G34" t="str">
            <v>3245.4</v>
          </cell>
          <cell r="H34" t="str">
            <v>259.63</v>
          </cell>
          <cell r="I34" t="str">
            <v>259.63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  <cell r="Q34">
            <v>3245.4</v>
          </cell>
        </row>
        <row r="35">
          <cell r="B35" t="str">
            <v>刘宝臣</v>
          </cell>
          <cell r="C35" t="str">
            <v>202109</v>
          </cell>
          <cell r="D35" t="str">
            <v>202109</v>
          </cell>
          <cell r="E35" t="str">
            <v>企业养老保险</v>
          </cell>
          <cell r="F35" t="str">
            <v>正常应缴</v>
          </cell>
          <cell r="G35" t="str">
            <v>3245.4</v>
          </cell>
          <cell r="H35" t="str">
            <v>259.63</v>
          </cell>
          <cell r="I35" t="str">
            <v>259.63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  <cell r="Q35">
            <v>3245.4</v>
          </cell>
        </row>
        <row r="36">
          <cell r="B36" t="str">
            <v>王枫</v>
          </cell>
          <cell r="C36" t="str">
            <v>202109</v>
          </cell>
          <cell r="D36" t="str">
            <v>202109</v>
          </cell>
          <cell r="E36" t="str">
            <v>企业养老保险</v>
          </cell>
          <cell r="F36" t="str">
            <v>正常应缴</v>
          </cell>
          <cell r="G36" t="str">
            <v>3245.4</v>
          </cell>
          <cell r="H36" t="str">
            <v>259.63</v>
          </cell>
          <cell r="I36" t="str">
            <v>259.63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  <cell r="Q36">
            <v>3245.4</v>
          </cell>
        </row>
        <row r="37">
          <cell r="B37" t="str">
            <v>张强1</v>
          </cell>
          <cell r="C37" t="str">
            <v>202109</v>
          </cell>
          <cell r="D37" t="str">
            <v>202109</v>
          </cell>
          <cell r="E37" t="str">
            <v>企业养老保险</v>
          </cell>
          <cell r="F37" t="str">
            <v>正常应缴</v>
          </cell>
          <cell r="G37" t="str">
            <v>3342.69</v>
          </cell>
          <cell r="H37" t="str">
            <v>267.42</v>
          </cell>
          <cell r="I37" t="str">
            <v>267.42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  <cell r="Q37">
            <v>3342.69</v>
          </cell>
        </row>
        <row r="38">
          <cell r="B38" t="str">
            <v>阚兵兵</v>
          </cell>
          <cell r="C38" t="str">
            <v>202109</v>
          </cell>
          <cell r="D38" t="str">
            <v>202109</v>
          </cell>
          <cell r="E38" t="str">
            <v>企业养老保险</v>
          </cell>
          <cell r="F38" t="str">
            <v>正常应缴</v>
          </cell>
          <cell r="G38" t="str">
            <v>3245.4</v>
          </cell>
          <cell r="H38" t="str">
            <v>259.63</v>
          </cell>
          <cell r="I38" t="str">
            <v>259.63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  <cell r="Q38">
            <v>3245.4</v>
          </cell>
        </row>
        <row r="39">
          <cell r="B39" t="str">
            <v>王凯</v>
          </cell>
          <cell r="C39" t="str">
            <v>202109</v>
          </cell>
          <cell r="D39" t="str">
            <v>202109</v>
          </cell>
          <cell r="E39" t="str">
            <v>企业养老保险</v>
          </cell>
          <cell r="F39" t="str">
            <v>正常应缴</v>
          </cell>
          <cell r="G39" t="str">
            <v>3245.4</v>
          </cell>
          <cell r="H39" t="str">
            <v>259.63</v>
          </cell>
          <cell r="I39" t="str">
            <v>259.63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  <cell r="Q39">
            <v>3245.4</v>
          </cell>
        </row>
        <row r="40">
          <cell r="B40" t="str">
            <v>刘迎涛</v>
          </cell>
          <cell r="C40" t="str">
            <v>202109</v>
          </cell>
          <cell r="D40" t="str">
            <v>202109</v>
          </cell>
          <cell r="E40" t="str">
            <v>企业养老保险</v>
          </cell>
          <cell r="F40" t="str">
            <v>正常应缴</v>
          </cell>
          <cell r="G40" t="str">
            <v>3245.4</v>
          </cell>
          <cell r="H40" t="str">
            <v>259.63</v>
          </cell>
          <cell r="I40" t="str">
            <v>259.63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  <cell r="Q40">
            <v>3245.4</v>
          </cell>
        </row>
        <row r="41">
          <cell r="B41" t="str">
            <v>赵祥洲</v>
          </cell>
          <cell r="C41" t="str">
            <v>202109</v>
          </cell>
          <cell r="D41" t="str">
            <v>202109</v>
          </cell>
          <cell r="E41" t="str">
            <v>企业养老保险</v>
          </cell>
          <cell r="F41" t="str">
            <v>正常应缴</v>
          </cell>
          <cell r="G41" t="str">
            <v>3245.4</v>
          </cell>
          <cell r="H41" t="str">
            <v>259.63</v>
          </cell>
          <cell r="I41" t="str">
            <v>259.63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  <cell r="Q41">
            <v>3245.4</v>
          </cell>
        </row>
        <row r="42">
          <cell r="B42" t="str">
            <v>李洪秀</v>
          </cell>
          <cell r="C42" t="str">
            <v>202109</v>
          </cell>
          <cell r="D42" t="str">
            <v>202109</v>
          </cell>
          <cell r="E42" t="str">
            <v>企业养老保险</v>
          </cell>
          <cell r="F42" t="str">
            <v>正常应缴</v>
          </cell>
          <cell r="G42" t="str">
            <v>3245.4</v>
          </cell>
          <cell r="H42" t="str">
            <v>259.63</v>
          </cell>
          <cell r="I42" t="str">
            <v>259.63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  <cell r="Q42">
            <v>3245.4</v>
          </cell>
        </row>
        <row r="43">
          <cell r="B43" t="str">
            <v>赵化胜</v>
          </cell>
          <cell r="C43" t="str">
            <v>202109</v>
          </cell>
          <cell r="D43" t="str">
            <v>202109</v>
          </cell>
          <cell r="E43" t="str">
            <v>企业养老保险</v>
          </cell>
          <cell r="F43" t="str">
            <v>正常应缴</v>
          </cell>
          <cell r="G43" t="str">
            <v>3245.4</v>
          </cell>
          <cell r="H43" t="str">
            <v>259.63</v>
          </cell>
          <cell r="I43" t="str">
            <v>259.63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  <cell r="Q43">
            <v>3245.4</v>
          </cell>
        </row>
        <row r="44">
          <cell r="B44" t="str">
            <v>田高峰</v>
          </cell>
          <cell r="C44" t="str">
            <v>202109</v>
          </cell>
          <cell r="D44" t="str">
            <v>202109</v>
          </cell>
          <cell r="E44" t="str">
            <v>企业养老保险</v>
          </cell>
          <cell r="F44" t="str">
            <v>正常应缴</v>
          </cell>
          <cell r="G44" t="str">
            <v>3245.4</v>
          </cell>
          <cell r="H44" t="str">
            <v>259.63</v>
          </cell>
          <cell r="I44" t="str">
            <v>259.63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  <cell r="Q44">
            <v>3245.4</v>
          </cell>
        </row>
        <row r="45">
          <cell r="B45" t="str">
            <v>赵广超</v>
          </cell>
          <cell r="C45" t="str">
            <v>202109</v>
          </cell>
          <cell r="D45" t="str">
            <v>202109</v>
          </cell>
          <cell r="E45" t="str">
            <v>企业养老保险</v>
          </cell>
          <cell r="F45" t="str">
            <v>正常应缴</v>
          </cell>
          <cell r="G45" t="str">
            <v>3245.4</v>
          </cell>
          <cell r="H45" t="str">
            <v>259.63</v>
          </cell>
          <cell r="I45" t="str">
            <v>259.63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  <cell r="Q45">
            <v>3245.4</v>
          </cell>
        </row>
        <row r="46">
          <cell r="B46" t="str">
            <v>蔡永刚</v>
          </cell>
          <cell r="C46" t="str">
            <v>202109</v>
          </cell>
          <cell r="D46" t="str">
            <v>202109</v>
          </cell>
          <cell r="E46" t="str">
            <v>企业养老保险</v>
          </cell>
          <cell r="F46" t="str">
            <v>正常应缴</v>
          </cell>
          <cell r="G46" t="str">
            <v>3245.4</v>
          </cell>
          <cell r="H46" t="str">
            <v>259.63</v>
          </cell>
          <cell r="I46" t="str">
            <v>259.63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  <cell r="Q46">
            <v>3245.4</v>
          </cell>
        </row>
        <row r="47">
          <cell r="B47" t="str">
            <v>王朋</v>
          </cell>
          <cell r="C47" t="str">
            <v>202109</v>
          </cell>
          <cell r="D47" t="str">
            <v>202109</v>
          </cell>
          <cell r="E47" t="str">
            <v>企业养老保险</v>
          </cell>
          <cell r="F47" t="str">
            <v>正常应缴</v>
          </cell>
          <cell r="G47" t="str">
            <v>3245.4</v>
          </cell>
          <cell r="H47" t="str">
            <v>259.63</v>
          </cell>
          <cell r="I47" t="str">
            <v>259.63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  <cell r="Q47">
            <v>3245.4</v>
          </cell>
        </row>
        <row r="48">
          <cell r="B48" t="str">
            <v>李金彪</v>
          </cell>
          <cell r="C48" t="str">
            <v>202109</v>
          </cell>
          <cell r="D48" t="str">
            <v>202109</v>
          </cell>
          <cell r="E48" t="str">
            <v>企业养老保险</v>
          </cell>
          <cell r="F48" t="str">
            <v>正常应缴</v>
          </cell>
          <cell r="G48" t="str">
            <v>3245.4</v>
          </cell>
          <cell r="H48" t="str">
            <v>259.63</v>
          </cell>
          <cell r="I48" t="str">
            <v>259.63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  <cell r="Q48">
            <v>3245.4</v>
          </cell>
        </row>
        <row r="49">
          <cell r="B49" t="str">
            <v>刘元元</v>
          </cell>
          <cell r="C49" t="str">
            <v>202109</v>
          </cell>
          <cell r="D49" t="str">
            <v>202109</v>
          </cell>
          <cell r="E49" t="str">
            <v>企业养老保险</v>
          </cell>
          <cell r="F49" t="str">
            <v>正常应缴</v>
          </cell>
          <cell r="G49" t="str">
            <v>3245.4</v>
          </cell>
          <cell r="H49" t="str">
            <v>259.63</v>
          </cell>
          <cell r="I49" t="str">
            <v>259.63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  <cell r="Q49">
            <v>3245.4</v>
          </cell>
        </row>
        <row r="50">
          <cell r="B50" t="str">
            <v>王国防</v>
          </cell>
          <cell r="C50" t="str">
            <v>202109</v>
          </cell>
          <cell r="D50" t="str">
            <v>202109</v>
          </cell>
          <cell r="E50" t="str">
            <v>企业养老保险</v>
          </cell>
          <cell r="F50" t="str">
            <v>正常应缴</v>
          </cell>
          <cell r="G50" t="str">
            <v>3245.4</v>
          </cell>
          <cell r="H50" t="str">
            <v>259.63</v>
          </cell>
          <cell r="I50" t="str">
            <v>259.63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  <cell r="Q50">
            <v>3245.4</v>
          </cell>
        </row>
        <row r="51">
          <cell r="B51" t="str">
            <v>刘建轮</v>
          </cell>
          <cell r="C51" t="str">
            <v>202109</v>
          </cell>
          <cell r="D51" t="str">
            <v>202109</v>
          </cell>
          <cell r="E51" t="str">
            <v>企业养老保险</v>
          </cell>
          <cell r="F51" t="str">
            <v>正常应缴</v>
          </cell>
          <cell r="G51" t="str">
            <v>3245.4</v>
          </cell>
          <cell r="H51" t="str">
            <v>259.63</v>
          </cell>
          <cell r="I51" t="str">
            <v>259.63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  <cell r="Q51">
            <v>3245.4</v>
          </cell>
        </row>
        <row r="52">
          <cell r="B52" t="str">
            <v>刘强</v>
          </cell>
          <cell r="C52" t="str">
            <v>202109</v>
          </cell>
          <cell r="D52" t="str">
            <v>202109</v>
          </cell>
          <cell r="E52" t="str">
            <v>企业养老保险</v>
          </cell>
          <cell r="F52" t="str">
            <v>正常应缴</v>
          </cell>
          <cell r="G52" t="str">
            <v>3245.4</v>
          </cell>
          <cell r="H52" t="str">
            <v>259.63</v>
          </cell>
          <cell r="I52" t="str">
            <v>259.63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  <cell r="Q52">
            <v>3245.4</v>
          </cell>
        </row>
        <row r="53">
          <cell r="B53" t="str">
            <v>付智辉</v>
          </cell>
          <cell r="C53" t="str">
            <v>202109</v>
          </cell>
          <cell r="D53" t="str">
            <v>202109</v>
          </cell>
          <cell r="E53" t="str">
            <v>企业养老保险</v>
          </cell>
          <cell r="F53" t="str">
            <v>正常应缴</v>
          </cell>
          <cell r="G53" t="str">
            <v>3245.4</v>
          </cell>
          <cell r="H53" t="str">
            <v>259.63</v>
          </cell>
          <cell r="I53" t="str">
            <v>259.63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  <cell r="Q53">
            <v>3245.4</v>
          </cell>
        </row>
        <row r="54">
          <cell r="B54" t="str">
            <v>刘路路</v>
          </cell>
          <cell r="C54" t="str">
            <v>202109</v>
          </cell>
          <cell r="D54" t="str">
            <v>202109</v>
          </cell>
          <cell r="E54" t="str">
            <v>企业养老保险</v>
          </cell>
          <cell r="F54" t="str">
            <v>正常应缴</v>
          </cell>
          <cell r="G54" t="str">
            <v>3245.4</v>
          </cell>
          <cell r="H54" t="str">
            <v>259.63</v>
          </cell>
          <cell r="I54" t="str">
            <v>259.63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  <cell r="Q54">
            <v>3245.4</v>
          </cell>
        </row>
        <row r="55">
          <cell r="B55" t="str">
            <v>赵金旺</v>
          </cell>
          <cell r="C55" t="str">
            <v>202109</v>
          </cell>
          <cell r="D55" t="str">
            <v>202109</v>
          </cell>
          <cell r="E55" t="str">
            <v>企业养老保险</v>
          </cell>
          <cell r="F55" t="str">
            <v>正常应缴</v>
          </cell>
          <cell r="G55" t="str">
            <v>3245.4</v>
          </cell>
          <cell r="H55" t="str">
            <v>259.63</v>
          </cell>
          <cell r="I55" t="str">
            <v>259.63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  <cell r="Q55">
            <v>3245.4</v>
          </cell>
        </row>
        <row r="56">
          <cell r="B56" t="str">
            <v>刘振</v>
          </cell>
          <cell r="C56" t="str">
            <v>202109</v>
          </cell>
          <cell r="D56" t="str">
            <v>202109</v>
          </cell>
          <cell r="E56" t="str">
            <v>企业养老保险</v>
          </cell>
          <cell r="F56" t="str">
            <v>正常应缴</v>
          </cell>
          <cell r="G56" t="str">
            <v>3820</v>
          </cell>
          <cell r="H56" t="str">
            <v>305.6</v>
          </cell>
          <cell r="I56" t="str">
            <v>305.6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  <cell r="Q56">
            <v>3820</v>
          </cell>
        </row>
        <row r="57">
          <cell r="B57" t="str">
            <v>王世聪</v>
          </cell>
          <cell r="C57" t="str">
            <v>202109</v>
          </cell>
          <cell r="D57" t="str">
            <v>202109</v>
          </cell>
          <cell r="E57" t="str">
            <v>企业养老保险</v>
          </cell>
          <cell r="F57" t="str">
            <v>正常应缴</v>
          </cell>
          <cell r="G57" t="str">
            <v>3245.4</v>
          </cell>
          <cell r="H57" t="str">
            <v>259.63</v>
          </cell>
          <cell r="I57" t="str">
            <v>259.63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  <cell r="Q57">
            <v>3245.4</v>
          </cell>
        </row>
        <row r="58">
          <cell r="B58" t="str">
            <v>宋忠奎</v>
          </cell>
          <cell r="C58" t="str">
            <v>202109</v>
          </cell>
          <cell r="D58" t="str">
            <v>202109</v>
          </cell>
          <cell r="E58" t="str">
            <v>企业养老保险</v>
          </cell>
          <cell r="F58" t="str">
            <v>正常应缴</v>
          </cell>
          <cell r="G58" t="str">
            <v>3245.4</v>
          </cell>
          <cell r="H58" t="str">
            <v>259.63</v>
          </cell>
          <cell r="I58" t="str">
            <v>259.63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  <cell r="Q58">
            <v>3245.4</v>
          </cell>
        </row>
        <row r="59">
          <cell r="B59" t="str">
            <v>张爽</v>
          </cell>
          <cell r="C59" t="str">
            <v>202109</v>
          </cell>
          <cell r="D59" t="str">
            <v>202109</v>
          </cell>
          <cell r="E59" t="str">
            <v>企业养老保险</v>
          </cell>
          <cell r="F59" t="str">
            <v>正常应缴</v>
          </cell>
          <cell r="G59" t="str">
            <v>3245.4</v>
          </cell>
          <cell r="H59" t="str">
            <v>259.63</v>
          </cell>
          <cell r="I59" t="str">
            <v>259.63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  <cell r="Q59">
            <v>3245.4</v>
          </cell>
        </row>
        <row r="60">
          <cell r="B60" t="str">
            <v>曹肖桐</v>
          </cell>
          <cell r="C60" t="str">
            <v>202109</v>
          </cell>
          <cell r="D60" t="str">
            <v>202109</v>
          </cell>
          <cell r="E60" t="str">
            <v>企业养老保险</v>
          </cell>
          <cell r="F60" t="str">
            <v>正常应缴</v>
          </cell>
          <cell r="G60" t="str">
            <v>3245.4</v>
          </cell>
          <cell r="H60" t="str">
            <v>259.63</v>
          </cell>
          <cell r="I60" t="str">
            <v>259.63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  <cell r="Q60">
            <v>3245.4</v>
          </cell>
        </row>
        <row r="61">
          <cell r="B61" t="str">
            <v>张婷婷</v>
          </cell>
          <cell r="C61" t="str">
            <v>202109</v>
          </cell>
          <cell r="D61" t="str">
            <v>202109</v>
          </cell>
          <cell r="E61" t="str">
            <v>企业养老保险</v>
          </cell>
          <cell r="F61" t="str">
            <v>正常应缴</v>
          </cell>
          <cell r="G61" t="str">
            <v>3245.4</v>
          </cell>
          <cell r="H61" t="str">
            <v>259.63</v>
          </cell>
          <cell r="I61" t="str">
            <v>259.63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  <cell r="Q61">
            <v>3245.4</v>
          </cell>
        </row>
        <row r="62">
          <cell r="B62" t="str">
            <v>刘瑜</v>
          </cell>
          <cell r="C62" t="str">
            <v>202109</v>
          </cell>
          <cell r="D62" t="str">
            <v>202109</v>
          </cell>
          <cell r="E62" t="str">
            <v>企业养老保险</v>
          </cell>
          <cell r="F62" t="str">
            <v>正常应缴</v>
          </cell>
          <cell r="G62" t="str">
            <v>3245.4</v>
          </cell>
          <cell r="H62" t="str">
            <v>259.63</v>
          </cell>
          <cell r="I62" t="str">
            <v>259.63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  <cell r="Q62">
            <v>3245.4</v>
          </cell>
        </row>
        <row r="63">
          <cell r="B63" t="str">
            <v>赵彩霞</v>
          </cell>
          <cell r="C63" t="str">
            <v>202109</v>
          </cell>
          <cell r="D63" t="str">
            <v>202109</v>
          </cell>
          <cell r="E63" t="str">
            <v>企业养老保险</v>
          </cell>
          <cell r="F63" t="str">
            <v>正常应缴</v>
          </cell>
          <cell r="G63" t="str">
            <v>3245.4</v>
          </cell>
          <cell r="H63" t="str">
            <v>259.63</v>
          </cell>
          <cell r="I63" t="str">
            <v>259.63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  <cell r="Q63">
            <v>3245.4</v>
          </cell>
        </row>
        <row r="64">
          <cell r="B64" t="str">
            <v>张学建</v>
          </cell>
          <cell r="C64" t="str">
            <v>202109</v>
          </cell>
          <cell r="D64" t="str">
            <v>202109</v>
          </cell>
          <cell r="E64" t="str">
            <v>企业养老保险</v>
          </cell>
          <cell r="F64" t="str">
            <v>正常应缴</v>
          </cell>
          <cell r="G64" t="str">
            <v>3245.4</v>
          </cell>
          <cell r="H64" t="str">
            <v>259.63</v>
          </cell>
          <cell r="I64" t="str">
            <v>259.63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  <cell r="Q64">
            <v>3245.4</v>
          </cell>
        </row>
        <row r="65">
          <cell r="B65" t="str">
            <v>吴金凤</v>
          </cell>
          <cell r="C65" t="str">
            <v>202109</v>
          </cell>
          <cell r="D65" t="str">
            <v>202109</v>
          </cell>
          <cell r="E65" t="str">
            <v>企业养老保险</v>
          </cell>
          <cell r="F65" t="str">
            <v>正常应缴</v>
          </cell>
          <cell r="G65" t="str">
            <v>3245.4</v>
          </cell>
          <cell r="H65" t="str">
            <v>259.63</v>
          </cell>
          <cell r="I65" t="str">
            <v>259.63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  <cell r="Q65">
            <v>3245.4</v>
          </cell>
        </row>
        <row r="66">
          <cell r="B66" t="str">
            <v>刘小雪</v>
          </cell>
          <cell r="C66" t="str">
            <v>202109</v>
          </cell>
          <cell r="D66" t="str">
            <v>202109</v>
          </cell>
          <cell r="E66" t="str">
            <v>企业养老保险</v>
          </cell>
          <cell r="F66" t="str">
            <v>正常应缴</v>
          </cell>
          <cell r="G66" t="str">
            <v>3245.4</v>
          </cell>
          <cell r="H66" t="str">
            <v>259.63</v>
          </cell>
          <cell r="I66" t="str">
            <v>259.63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  <cell r="Q66">
            <v>3245.4</v>
          </cell>
        </row>
        <row r="67">
          <cell r="B67" t="str">
            <v>李林育</v>
          </cell>
          <cell r="C67" t="str">
            <v>202109</v>
          </cell>
          <cell r="D67" t="str">
            <v>202109</v>
          </cell>
          <cell r="E67" t="str">
            <v>企业养老保险</v>
          </cell>
          <cell r="F67" t="str">
            <v>正常应缴</v>
          </cell>
          <cell r="G67" t="str">
            <v>3245.4</v>
          </cell>
          <cell r="H67" t="str">
            <v>259.63</v>
          </cell>
          <cell r="I67" t="str">
            <v>259.63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  <cell r="Q67">
            <v>3245.4</v>
          </cell>
        </row>
        <row r="68">
          <cell r="B68" t="str">
            <v>朱章群</v>
          </cell>
          <cell r="C68" t="str">
            <v>202109</v>
          </cell>
          <cell r="D68" t="str">
            <v>202109</v>
          </cell>
          <cell r="E68" t="str">
            <v>企业养老保险</v>
          </cell>
          <cell r="F68" t="str">
            <v>正常应缴</v>
          </cell>
          <cell r="G68" t="str">
            <v>3245.4</v>
          </cell>
          <cell r="H68" t="str">
            <v>259.63</v>
          </cell>
          <cell r="I68" t="str">
            <v>259.63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  <cell r="Q68">
            <v>3245.4</v>
          </cell>
        </row>
        <row r="69">
          <cell r="B69" t="str">
            <v>于海旺</v>
          </cell>
          <cell r="C69" t="str">
            <v>202109</v>
          </cell>
          <cell r="D69" t="str">
            <v>202109</v>
          </cell>
          <cell r="E69" t="str">
            <v>企业养老保险</v>
          </cell>
          <cell r="F69" t="str">
            <v>正常应缴</v>
          </cell>
          <cell r="G69" t="str">
            <v>3245.4</v>
          </cell>
          <cell r="H69" t="str">
            <v>259.63</v>
          </cell>
          <cell r="I69" t="str">
            <v>259.63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  <cell r="Q69">
            <v>3245.4</v>
          </cell>
        </row>
        <row r="70">
          <cell r="B70" t="str">
            <v>陈伟</v>
          </cell>
          <cell r="C70" t="str">
            <v>202109</v>
          </cell>
          <cell r="D70" t="str">
            <v>202109</v>
          </cell>
          <cell r="E70" t="str">
            <v>企业养老保险</v>
          </cell>
          <cell r="F70" t="str">
            <v>正常应缴</v>
          </cell>
          <cell r="G70" t="str">
            <v>3820</v>
          </cell>
          <cell r="H70" t="str">
            <v>305.6</v>
          </cell>
          <cell r="I70" t="str">
            <v>305.6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  <cell r="Q70">
            <v>3820</v>
          </cell>
        </row>
        <row r="71">
          <cell r="B71" t="str">
            <v>辛鹏玉</v>
          </cell>
          <cell r="C71" t="str">
            <v>202109</v>
          </cell>
          <cell r="D71" t="str">
            <v>202109</v>
          </cell>
          <cell r="E71" t="str">
            <v>企业养老保险</v>
          </cell>
          <cell r="F71" t="str">
            <v>正常应缴</v>
          </cell>
          <cell r="G71" t="str">
            <v>3245.4</v>
          </cell>
          <cell r="H71" t="str">
            <v>259.63</v>
          </cell>
          <cell r="I71" t="str">
            <v>259.63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  <cell r="Q71">
            <v>3245.4</v>
          </cell>
        </row>
        <row r="72">
          <cell r="B72" t="str">
            <v>白月</v>
          </cell>
          <cell r="C72" t="str">
            <v>202109</v>
          </cell>
          <cell r="D72" t="str">
            <v>202109</v>
          </cell>
          <cell r="E72" t="str">
            <v>企业养老保险</v>
          </cell>
          <cell r="F72" t="str">
            <v>正常应缴</v>
          </cell>
          <cell r="G72" t="str">
            <v>3245.4</v>
          </cell>
          <cell r="H72" t="str">
            <v>259.63</v>
          </cell>
          <cell r="I72" t="str">
            <v>259.63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  <cell r="Q72">
            <v>3245.4</v>
          </cell>
        </row>
        <row r="73">
          <cell r="B73" t="str">
            <v>王献文</v>
          </cell>
          <cell r="C73" t="str">
            <v>202109</v>
          </cell>
          <cell r="D73" t="str">
            <v>202109</v>
          </cell>
          <cell r="E73" t="str">
            <v>企业养老保险</v>
          </cell>
          <cell r="F73" t="str">
            <v>正常应缴</v>
          </cell>
          <cell r="G73" t="str">
            <v>3245.4</v>
          </cell>
          <cell r="H73" t="str">
            <v>259.63</v>
          </cell>
          <cell r="I73" t="str">
            <v>259.63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  <cell r="Q73">
            <v>3245.4</v>
          </cell>
        </row>
        <row r="74">
          <cell r="B74" t="str">
            <v>田晓胜</v>
          </cell>
          <cell r="C74" t="str">
            <v>202109</v>
          </cell>
          <cell r="D74" t="str">
            <v>202109</v>
          </cell>
          <cell r="E74" t="str">
            <v>企业养老保险</v>
          </cell>
          <cell r="F74" t="str">
            <v>正常应缴</v>
          </cell>
          <cell r="G74" t="str">
            <v>3245.4</v>
          </cell>
          <cell r="H74" t="str">
            <v>259.63</v>
          </cell>
          <cell r="I74" t="str">
            <v>259.63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  <cell r="Q74">
            <v>3245.4</v>
          </cell>
        </row>
        <row r="75">
          <cell r="B75" t="str">
            <v>王云婧</v>
          </cell>
          <cell r="C75" t="str">
            <v>202109</v>
          </cell>
          <cell r="D75" t="str">
            <v>202109</v>
          </cell>
          <cell r="E75" t="str">
            <v>企业养老保险</v>
          </cell>
          <cell r="F75" t="str">
            <v>正常应缴</v>
          </cell>
          <cell r="G75" t="str">
            <v>3245.4</v>
          </cell>
          <cell r="H75" t="str">
            <v>259.63</v>
          </cell>
          <cell r="I75" t="str">
            <v>259.63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  <cell r="Q75">
            <v>3245.4</v>
          </cell>
        </row>
        <row r="76">
          <cell r="B76" t="str">
            <v>石会</v>
          </cell>
          <cell r="C76" t="str">
            <v>202109</v>
          </cell>
          <cell r="D76" t="str">
            <v>202109</v>
          </cell>
          <cell r="E76" t="str">
            <v>企业养老保险</v>
          </cell>
          <cell r="F76" t="str">
            <v>正常应缴</v>
          </cell>
          <cell r="G76" t="str">
            <v>3245.4</v>
          </cell>
          <cell r="H76" t="str">
            <v>259.63</v>
          </cell>
          <cell r="I76" t="str">
            <v>259.63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  <cell r="Q76">
            <v>3245.4</v>
          </cell>
        </row>
        <row r="77">
          <cell r="B77" t="str">
            <v>张亚婷</v>
          </cell>
          <cell r="C77" t="str">
            <v>202109</v>
          </cell>
          <cell r="D77" t="str">
            <v>202109</v>
          </cell>
          <cell r="E77" t="str">
            <v>企业养老保险</v>
          </cell>
          <cell r="F77" t="str">
            <v>正常应缴</v>
          </cell>
          <cell r="G77" t="str">
            <v>3245.4</v>
          </cell>
          <cell r="H77" t="str">
            <v>259.63</v>
          </cell>
          <cell r="I77" t="str">
            <v>259.63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  <cell r="Q77">
            <v>3245.4</v>
          </cell>
        </row>
        <row r="78">
          <cell r="B78" t="str">
            <v>田飞飞</v>
          </cell>
          <cell r="C78" t="str">
            <v>202109</v>
          </cell>
          <cell r="D78" t="str">
            <v>202109</v>
          </cell>
          <cell r="E78" t="str">
            <v>企业养老保险</v>
          </cell>
          <cell r="F78" t="str">
            <v>正常应缴</v>
          </cell>
          <cell r="G78" t="str">
            <v>3245.4</v>
          </cell>
          <cell r="H78" t="str">
            <v>259.63</v>
          </cell>
          <cell r="I78" t="str">
            <v>259.63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  <cell r="Q78">
            <v>3245.4</v>
          </cell>
        </row>
        <row r="79">
          <cell r="B79" t="str">
            <v>翟凤娟</v>
          </cell>
          <cell r="C79" t="str">
            <v>202109</v>
          </cell>
          <cell r="D79" t="str">
            <v>202109</v>
          </cell>
          <cell r="E79" t="str">
            <v>企业养老保险</v>
          </cell>
          <cell r="F79" t="str">
            <v>正常应缴</v>
          </cell>
          <cell r="G79" t="str">
            <v>3245.4</v>
          </cell>
          <cell r="H79" t="str">
            <v>259.63</v>
          </cell>
          <cell r="I79" t="str">
            <v>259.63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  <cell r="Q79">
            <v>3245.4</v>
          </cell>
        </row>
        <row r="80">
          <cell r="B80" t="str">
            <v>邓冬冬</v>
          </cell>
          <cell r="C80" t="str">
            <v>202109</v>
          </cell>
          <cell r="D80" t="str">
            <v>202109</v>
          </cell>
          <cell r="E80" t="str">
            <v>企业养老保险</v>
          </cell>
          <cell r="F80" t="str">
            <v>正常应缴</v>
          </cell>
          <cell r="G80" t="str">
            <v>3245.4</v>
          </cell>
          <cell r="H80" t="str">
            <v>259.63</v>
          </cell>
          <cell r="I80" t="str">
            <v>259.63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  <cell r="Q80">
            <v>3245.4</v>
          </cell>
        </row>
        <row r="81">
          <cell r="B81" t="str">
            <v>崔鑫</v>
          </cell>
          <cell r="C81" t="str">
            <v>202109</v>
          </cell>
          <cell r="D81" t="str">
            <v>202109</v>
          </cell>
          <cell r="E81" t="str">
            <v>企业养老保险</v>
          </cell>
          <cell r="F81" t="str">
            <v>正常应缴</v>
          </cell>
          <cell r="G81" t="str">
            <v>3245.4</v>
          </cell>
          <cell r="H81" t="str">
            <v>259.63</v>
          </cell>
          <cell r="I81" t="str">
            <v>259.63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  <cell r="Q81">
            <v>3245.4</v>
          </cell>
        </row>
        <row r="82">
          <cell r="B82" t="str">
            <v>于磊磊</v>
          </cell>
          <cell r="C82" t="str">
            <v>202109</v>
          </cell>
          <cell r="D82" t="str">
            <v>202109</v>
          </cell>
          <cell r="E82" t="str">
            <v>企业养老保险</v>
          </cell>
          <cell r="F82" t="str">
            <v>正常应缴</v>
          </cell>
          <cell r="G82" t="str">
            <v>3245.4</v>
          </cell>
          <cell r="H82" t="str">
            <v>259.63</v>
          </cell>
          <cell r="I82" t="str">
            <v>259.63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  <cell r="Q82">
            <v>3245.4</v>
          </cell>
        </row>
        <row r="83">
          <cell r="B83" t="str">
            <v>王桂欣</v>
          </cell>
          <cell r="C83" t="str">
            <v>202109</v>
          </cell>
          <cell r="D83" t="str">
            <v>202109</v>
          </cell>
          <cell r="E83" t="str">
            <v>企业养老保险</v>
          </cell>
          <cell r="F83" t="str">
            <v>正常应缴</v>
          </cell>
          <cell r="G83" t="str">
            <v>3245.4</v>
          </cell>
          <cell r="H83" t="str">
            <v>259.63</v>
          </cell>
          <cell r="I83" t="str">
            <v>259.63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  <cell r="Q83">
            <v>3245.4</v>
          </cell>
        </row>
        <row r="84">
          <cell r="B84" t="str">
            <v>褚文吉</v>
          </cell>
          <cell r="C84" t="str">
            <v>202109</v>
          </cell>
          <cell r="D84" t="str">
            <v>202109</v>
          </cell>
          <cell r="E84" t="str">
            <v>企业养老保险</v>
          </cell>
          <cell r="F84" t="str">
            <v>正常应缴</v>
          </cell>
          <cell r="G84" t="str">
            <v>3245.4</v>
          </cell>
          <cell r="H84" t="str">
            <v>259.63</v>
          </cell>
          <cell r="I84" t="str">
            <v>259.63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  <cell r="Q84">
            <v>3245.4</v>
          </cell>
        </row>
        <row r="85">
          <cell r="B85" t="str">
            <v>孙秀辉</v>
          </cell>
          <cell r="C85" t="str">
            <v>202109</v>
          </cell>
          <cell r="D85" t="str">
            <v>202109</v>
          </cell>
          <cell r="E85" t="str">
            <v>企业养老保险</v>
          </cell>
          <cell r="F85" t="str">
            <v>正常应缴</v>
          </cell>
          <cell r="G85" t="str">
            <v>3245.4</v>
          </cell>
          <cell r="H85" t="str">
            <v>259.63</v>
          </cell>
          <cell r="I85" t="str">
            <v>259.63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  <cell r="Q85">
            <v>3245.4</v>
          </cell>
        </row>
        <row r="86">
          <cell r="B86" t="str">
            <v>杨树国</v>
          </cell>
          <cell r="C86" t="str">
            <v>202109</v>
          </cell>
          <cell r="D86" t="str">
            <v>202109</v>
          </cell>
          <cell r="E86" t="str">
            <v>企业养老保险</v>
          </cell>
          <cell r="F86" t="str">
            <v>正常应缴</v>
          </cell>
          <cell r="G86" t="str">
            <v>3245.4</v>
          </cell>
          <cell r="H86" t="str">
            <v>259.63</v>
          </cell>
          <cell r="I86" t="str">
            <v>259.63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  <cell r="Q86">
            <v>3245.4</v>
          </cell>
        </row>
        <row r="87">
          <cell r="B87" t="str">
            <v>孙立明</v>
          </cell>
          <cell r="C87" t="str">
            <v>202109</v>
          </cell>
          <cell r="D87" t="str">
            <v>202109</v>
          </cell>
          <cell r="E87" t="str">
            <v>企业养老保险</v>
          </cell>
          <cell r="F87" t="str">
            <v>正常应缴</v>
          </cell>
          <cell r="G87" t="str">
            <v>3245.4</v>
          </cell>
          <cell r="H87" t="str">
            <v>259.63</v>
          </cell>
          <cell r="I87" t="str">
            <v>259.63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  <cell r="Q87">
            <v>3245.4</v>
          </cell>
        </row>
        <row r="88">
          <cell r="B88" t="str">
            <v>张植茂</v>
          </cell>
          <cell r="C88" t="str">
            <v>202109</v>
          </cell>
          <cell r="D88" t="str">
            <v>202109</v>
          </cell>
          <cell r="E88" t="str">
            <v>企业养老保险</v>
          </cell>
          <cell r="F88" t="str">
            <v>正常应缴</v>
          </cell>
          <cell r="G88" t="str">
            <v>3245.4</v>
          </cell>
          <cell r="H88" t="str">
            <v>259.63</v>
          </cell>
          <cell r="I88" t="str">
            <v>259.63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  <cell r="Q88">
            <v>3245.4</v>
          </cell>
        </row>
        <row r="89">
          <cell r="B89" t="str">
            <v>孙晓明</v>
          </cell>
          <cell r="C89" t="str">
            <v>202109</v>
          </cell>
          <cell r="D89" t="str">
            <v>202109</v>
          </cell>
          <cell r="E89" t="str">
            <v>企业养老保险</v>
          </cell>
          <cell r="F89" t="str">
            <v>正常应缴</v>
          </cell>
          <cell r="G89" t="str">
            <v>3245.4</v>
          </cell>
          <cell r="H89" t="str">
            <v>259.63</v>
          </cell>
          <cell r="I89" t="str">
            <v>259.63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  <cell r="Q89">
            <v>3245.4</v>
          </cell>
        </row>
        <row r="90">
          <cell r="B90" t="str">
            <v>吕欣月</v>
          </cell>
          <cell r="C90" t="str">
            <v>202109</v>
          </cell>
          <cell r="D90" t="str">
            <v>202109</v>
          </cell>
          <cell r="E90" t="str">
            <v>企业养老保险</v>
          </cell>
          <cell r="F90" t="str">
            <v>正常应缴</v>
          </cell>
          <cell r="G90" t="str">
            <v>3245.4</v>
          </cell>
          <cell r="H90" t="str">
            <v>259.63</v>
          </cell>
          <cell r="I90" t="str">
            <v>259.63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  <cell r="Q90">
            <v>3245.4</v>
          </cell>
        </row>
        <row r="91">
          <cell r="B91" t="str">
            <v>孙沛霖</v>
          </cell>
          <cell r="C91" t="str">
            <v>202109</v>
          </cell>
          <cell r="D91" t="str">
            <v>202109</v>
          </cell>
          <cell r="E91" t="str">
            <v>企业养老保险</v>
          </cell>
          <cell r="F91" t="str">
            <v>正常应缴</v>
          </cell>
          <cell r="G91" t="str">
            <v>3820</v>
          </cell>
          <cell r="H91" t="str">
            <v>305.6</v>
          </cell>
          <cell r="I91" t="str">
            <v>305.6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  <cell r="Q91">
            <v>3820</v>
          </cell>
        </row>
        <row r="92">
          <cell r="B92" t="str">
            <v>赵增坤</v>
          </cell>
          <cell r="C92" t="str">
            <v>202109</v>
          </cell>
          <cell r="D92" t="str">
            <v>202109</v>
          </cell>
          <cell r="E92" t="str">
            <v>企业养老保险</v>
          </cell>
          <cell r="F92" t="str">
            <v>正常应缴</v>
          </cell>
          <cell r="G92" t="str">
            <v>3245.4</v>
          </cell>
          <cell r="H92" t="str">
            <v>259.63</v>
          </cell>
          <cell r="I92" t="str">
            <v>259.63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  <cell r="Q92">
            <v>3245.4</v>
          </cell>
        </row>
        <row r="93">
          <cell r="B93" t="str">
            <v>杨亚琼</v>
          </cell>
          <cell r="C93" t="str">
            <v>202109</v>
          </cell>
          <cell r="D93" t="str">
            <v>202109</v>
          </cell>
          <cell r="E93" t="str">
            <v>企业养老保险</v>
          </cell>
          <cell r="F93" t="str">
            <v>正常应缴</v>
          </cell>
          <cell r="G93" t="str">
            <v>3245.4</v>
          </cell>
          <cell r="H93" t="str">
            <v>259.63</v>
          </cell>
          <cell r="I93" t="str">
            <v>259.63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  <cell r="Q93">
            <v>3245.4</v>
          </cell>
        </row>
        <row r="94">
          <cell r="B94" t="str">
            <v>赵文广</v>
          </cell>
          <cell r="C94" t="str">
            <v>202109</v>
          </cell>
          <cell r="D94" t="str">
            <v>202109</v>
          </cell>
          <cell r="E94" t="str">
            <v>企业养老保险</v>
          </cell>
          <cell r="F94" t="str">
            <v>正常应缴</v>
          </cell>
          <cell r="G94" t="str">
            <v>3820</v>
          </cell>
          <cell r="H94" t="str">
            <v>305.6</v>
          </cell>
          <cell r="I94" t="str">
            <v>305.6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  <cell r="Q94">
            <v>3820</v>
          </cell>
        </row>
        <row r="95">
          <cell r="B95" t="str">
            <v>杨勇</v>
          </cell>
          <cell r="C95" t="str">
            <v>202109</v>
          </cell>
          <cell r="D95" t="str">
            <v>202109</v>
          </cell>
          <cell r="E95" t="str">
            <v>企业养老保险</v>
          </cell>
          <cell r="F95" t="str">
            <v>正常应缴</v>
          </cell>
          <cell r="G95" t="str">
            <v>3245.4</v>
          </cell>
          <cell r="H95" t="str">
            <v>259.63</v>
          </cell>
          <cell r="I95" t="str">
            <v>259.63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  <cell r="Q95">
            <v>3245.4</v>
          </cell>
        </row>
        <row r="96">
          <cell r="B96" t="str">
            <v>邓春博</v>
          </cell>
          <cell r="C96" t="str">
            <v>202109</v>
          </cell>
          <cell r="D96" t="str">
            <v>202109</v>
          </cell>
          <cell r="E96" t="str">
            <v>企业养老保险</v>
          </cell>
          <cell r="F96" t="str">
            <v>正常应缴</v>
          </cell>
          <cell r="G96" t="str">
            <v>3245.4</v>
          </cell>
          <cell r="H96" t="str">
            <v>259.63</v>
          </cell>
          <cell r="I96" t="str">
            <v>259.63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  <cell r="Q96">
            <v>3245.4</v>
          </cell>
        </row>
        <row r="97">
          <cell r="B97" t="str">
            <v>宗方明</v>
          </cell>
          <cell r="C97" t="str">
            <v>202109</v>
          </cell>
          <cell r="D97" t="str">
            <v>202109</v>
          </cell>
          <cell r="E97" t="str">
            <v>企业养老保险</v>
          </cell>
          <cell r="F97" t="str">
            <v>正常应缴</v>
          </cell>
          <cell r="G97" t="str">
            <v>3245.4</v>
          </cell>
          <cell r="H97" t="str">
            <v>259.63</v>
          </cell>
          <cell r="I97" t="str">
            <v>259.63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  <cell r="Q97">
            <v>3245.4</v>
          </cell>
        </row>
        <row r="98">
          <cell r="B98" t="str">
            <v>刘增莲</v>
          </cell>
          <cell r="C98" t="str">
            <v>202109</v>
          </cell>
          <cell r="D98" t="str">
            <v>202109</v>
          </cell>
          <cell r="E98" t="str">
            <v>企业养老保险</v>
          </cell>
          <cell r="F98" t="str">
            <v>正常应缴</v>
          </cell>
          <cell r="G98" t="str">
            <v>3245.4</v>
          </cell>
          <cell r="H98" t="str">
            <v>259.63</v>
          </cell>
          <cell r="I98" t="str">
            <v>259.63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  <cell r="Q98">
            <v>3245.4</v>
          </cell>
        </row>
        <row r="99">
          <cell r="B99" t="str">
            <v>刘振博</v>
          </cell>
          <cell r="C99" t="str">
            <v>202109</v>
          </cell>
          <cell r="D99" t="str">
            <v>202109</v>
          </cell>
          <cell r="E99" t="str">
            <v>企业养老保险</v>
          </cell>
          <cell r="F99" t="str">
            <v>正常应缴</v>
          </cell>
          <cell r="G99" t="str">
            <v>3245.4</v>
          </cell>
          <cell r="H99" t="str">
            <v>259.63</v>
          </cell>
          <cell r="I99" t="str">
            <v>259.63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  <cell r="Q99">
            <v>3245.4</v>
          </cell>
        </row>
        <row r="100">
          <cell r="B100" t="str">
            <v>张佳怡</v>
          </cell>
          <cell r="C100" t="str">
            <v>202109</v>
          </cell>
          <cell r="D100" t="str">
            <v>202109</v>
          </cell>
          <cell r="E100" t="str">
            <v>企业养老保险</v>
          </cell>
          <cell r="F100" t="str">
            <v>正常应缴</v>
          </cell>
          <cell r="G100" t="str">
            <v>3245.4</v>
          </cell>
          <cell r="H100" t="str">
            <v>259.63</v>
          </cell>
          <cell r="I100" t="str">
            <v>259.63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  <cell r="Q100">
            <v>3245.4</v>
          </cell>
        </row>
        <row r="101">
          <cell r="B101" t="str">
            <v>齐迁菲</v>
          </cell>
          <cell r="C101" t="str">
            <v>202109</v>
          </cell>
          <cell r="D101" t="str">
            <v>202109</v>
          </cell>
          <cell r="E101" t="str">
            <v>企业养老保险</v>
          </cell>
          <cell r="F101" t="str">
            <v>正常应缴</v>
          </cell>
          <cell r="G101" t="str">
            <v>3245.4</v>
          </cell>
          <cell r="H101" t="str">
            <v>259.63</v>
          </cell>
          <cell r="I101" t="str">
            <v>259.63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  <cell r="Q101">
            <v>3245.4</v>
          </cell>
        </row>
        <row r="102">
          <cell r="B102" t="str">
            <v>王藤</v>
          </cell>
          <cell r="C102" t="str">
            <v>202109</v>
          </cell>
          <cell r="D102" t="str">
            <v>202109</v>
          </cell>
          <cell r="E102" t="str">
            <v>企业养老保险</v>
          </cell>
          <cell r="F102" t="str">
            <v>正常应缴</v>
          </cell>
          <cell r="G102" t="str">
            <v>3245.4</v>
          </cell>
          <cell r="H102" t="str">
            <v>259.63</v>
          </cell>
          <cell r="I102" t="str">
            <v>259.63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  <cell r="Q102">
            <v>3245.4</v>
          </cell>
        </row>
        <row r="103">
          <cell r="B103" t="str">
            <v>孟令潇</v>
          </cell>
          <cell r="C103" t="str">
            <v>202109</v>
          </cell>
          <cell r="D103" t="str">
            <v>202109</v>
          </cell>
          <cell r="E103" t="str">
            <v>企业养老保险</v>
          </cell>
          <cell r="F103" t="str">
            <v>正常应缴</v>
          </cell>
          <cell r="G103" t="str">
            <v>3245.4</v>
          </cell>
          <cell r="H103" t="str">
            <v>259.63</v>
          </cell>
          <cell r="I103" t="str">
            <v>259.63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  <cell r="Q103">
            <v>3245.4</v>
          </cell>
        </row>
        <row r="104">
          <cell r="B104" t="str">
            <v>张东</v>
          </cell>
          <cell r="C104" t="str">
            <v>202109</v>
          </cell>
          <cell r="D104" t="str">
            <v>202109</v>
          </cell>
          <cell r="E104" t="str">
            <v>企业养老保险</v>
          </cell>
          <cell r="F104" t="str">
            <v>正常应缴</v>
          </cell>
          <cell r="G104" t="str">
            <v>3245.4</v>
          </cell>
          <cell r="H104" t="str">
            <v>259.63</v>
          </cell>
          <cell r="I104" t="str">
            <v>259.63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  <cell r="Q104">
            <v>3245.4</v>
          </cell>
        </row>
        <row r="105">
          <cell r="B105" t="str">
            <v>王忠梅</v>
          </cell>
          <cell r="C105" t="str">
            <v>202109</v>
          </cell>
          <cell r="D105" t="str">
            <v>202109</v>
          </cell>
          <cell r="E105" t="str">
            <v>企业养老保险</v>
          </cell>
          <cell r="F105" t="str">
            <v>正常应缴</v>
          </cell>
          <cell r="G105" t="str">
            <v>3245.4</v>
          </cell>
          <cell r="H105" t="str">
            <v>259.63</v>
          </cell>
          <cell r="I105" t="str">
            <v>259.63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  <cell r="Q105">
            <v>3245.4</v>
          </cell>
        </row>
        <row r="106">
          <cell r="B106" t="str">
            <v>刘贺</v>
          </cell>
          <cell r="C106" t="str">
            <v>202109</v>
          </cell>
          <cell r="D106" t="str">
            <v>202109</v>
          </cell>
          <cell r="E106" t="str">
            <v>企业养老保险</v>
          </cell>
          <cell r="F106" t="str">
            <v>正常应缴</v>
          </cell>
          <cell r="G106" t="str">
            <v>3245.4</v>
          </cell>
          <cell r="H106" t="str">
            <v>259.63</v>
          </cell>
          <cell r="I106" t="str">
            <v>259.63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  <cell r="Q106">
            <v>3245.4</v>
          </cell>
        </row>
        <row r="107">
          <cell r="B107" t="str">
            <v>滕城城</v>
          </cell>
          <cell r="C107" t="str">
            <v>202109</v>
          </cell>
          <cell r="D107" t="str">
            <v>202109</v>
          </cell>
          <cell r="E107" t="str">
            <v>企业养老保险</v>
          </cell>
          <cell r="F107" t="str">
            <v>正常应缴</v>
          </cell>
          <cell r="G107" t="str">
            <v>3245.4</v>
          </cell>
          <cell r="H107" t="str">
            <v>259.63</v>
          </cell>
          <cell r="I107" t="str">
            <v>259.63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  <cell r="Q107">
            <v>3245.4</v>
          </cell>
        </row>
        <row r="108">
          <cell r="B108" t="str">
            <v>李冉</v>
          </cell>
          <cell r="C108" t="str">
            <v>202109</v>
          </cell>
          <cell r="D108" t="str">
            <v>202109</v>
          </cell>
          <cell r="E108" t="str">
            <v>企业养老保险</v>
          </cell>
          <cell r="F108" t="str">
            <v>正常应缴</v>
          </cell>
          <cell r="G108" t="str">
            <v>3245.4</v>
          </cell>
          <cell r="H108" t="str">
            <v>259.63</v>
          </cell>
          <cell r="I108" t="str">
            <v>259.63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  <cell r="Q108">
            <v>3245.4</v>
          </cell>
        </row>
        <row r="109">
          <cell r="B109" t="str">
            <v>张林旺</v>
          </cell>
          <cell r="C109" t="str">
            <v>202109</v>
          </cell>
          <cell r="D109" t="str">
            <v>202109</v>
          </cell>
          <cell r="E109" t="str">
            <v>企业养老保险</v>
          </cell>
          <cell r="F109" t="str">
            <v>正常应缴</v>
          </cell>
          <cell r="G109" t="str">
            <v>3245.4</v>
          </cell>
          <cell r="H109" t="str">
            <v>259.63</v>
          </cell>
          <cell r="I109" t="str">
            <v>259.63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  <cell r="Q109">
            <v>3245.4</v>
          </cell>
        </row>
        <row r="110">
          <cell r="B110" t="str">
            <v>王发</v>
          </cell>
          <cell r="C110" t="str">
            <v>202109</v>
          </cell>
          <cell r="D110" t="str">
            <v>202109</v>
          </cell>
          <cell r="E110" t="str">
            <v>企业养老保险</v>
          </cell>
          <cell r="F110" t="str">
            <v>正常应缴</v>
          </cell>
          <cell r="G110" t="str">
            <v>3820</v>
          </cell>
          <cell r="H110" t="str">
            <v>305.6</v>
          </cell>
          <cell r="I110" t="str">
            <v>305.6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  <cell r="Q110">
            <v>3820</v>
          </cell>
        </row>
        <row r="111">
          <cell r="B111" t="str">
            <v>宁文凯</v>
          </cell>
          <cell r="C111" t="str">
            <v>202109</v>
          </cell>
          <cell r="D111" t="str">
            <v>202109</v>
          </cell>
          <cell r="E111" t="str">
            <v>企业养老保险</v>
          </cell>
          <cell r="F111" t="str">
            <v>正常应缴</v>
          </cell>
          <cell r="G111" t="str">
            <v>3245.4</v>
          </cell>
          <cell r="H111" t="str">
            <v>259.63</v>
          </cell>
          <cell r="I111" t="str">
            <v>259.63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  <cell r="Q111">
            <v>3245.4</v>
          </cell>
        </row>
        <row r="112">
          <cell r="B112" t="str">
            <v>高秋香</v>
          </cell>
          <cell r="C112" t="str">
            <v>202109</v>
          </cell>
          <cell r="D112" t="str">
            <v>202109</v>
          </cell>
          <cell r="E112" t="str">
            <v>企业养老保险</v>
          </cell>
          <cell r="F112" t="str">
            <v>正常应缴</v>
          </cell>
          <cell r="G112" t="str">
            <v>3245.4</v>
          </cell>
          <cell r="H112" t="str">
            <v>259.63</v>
          </cell>
          <cell r="I112" t="str">
            <v>259.63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  <cell r="Q112">
            <v>3245.4</v>
          </cell>
        </row>
        <row r="113">
          <cell r="B113" t="str">
            <v>朱俊美</v>
          </cell>
          <cell r="C113" t="str">
            <v>202109</v>
          </cell>
          <cell r="D113" t="str">
            <v>202109</v>
          </cell>
          <cell r="E113" t="str">
            <v>企业养老保险</v>
          </cell>
          <cell r="F113" t="str">
            <v>正常应缴</v>
          </cell>
          <cell r="G113" t="str">
            <v>3245.4</v>
          </cell>
          <cell r="H113" t="str">
            <v>259.63</v>
          </cell>
          <cell r="I113" t="str">
            <v>259.63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  <cell r="Q113">
            <v>3245.4</v>
          </cell>
        </row>
        <row r="114">
          <cell r="B114" t="str">
            <v>刘丰硕</v>
          </cell>
          <cell r="C114" t="str">
            <v>202109</v>
          </cell>
          <cell r="D114" t="str">
            <v>202109</v>
          </cell>
          <cell r="E114" t="str">
            <v>企业养老保险</v>
          </cell>
          <cell r="F114" t="str">
            <v>正常应缴</v>
          </cell>
          <cell r="G114" t="str">
            <v>3245.4</v>
          </cell>
          <cell r="H114" t="str">
            <v>259.63</v>
          </cell>
          <cell r="I114" t="str">
            <v>259.63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  <cell r="Q114">
            <v>3245.4</v>
          </cell>
        </row>
        <row r="115">
          <cell r="B115" t="str">
            <v>顾培峰</v>
          </cell>
          <cell r="C115" t="str">
            <v>202109</v>
          </cell>
          <cell r="D115" t="str">
            <v>202109</v>
          </cell>
          <cell r="E115" t="str">
            <v>企业养老保险</v>
          </cell>
          <cell r="F115" t="str">
            <v>正常应缴</v>
          </cell>
          <cell r="G115" t="str">
            <v>3245.4</v>
          </cell>
          <cell r="H115" t="str">
            <v>259.63</v>
          </cell>
          <cell r="I115" t="str">
            <v>259.63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  <cell r="Q115">
            <v>3245.4</v>
          </cell>
        </row>
        <row r="116">
          <cell r="B116" t="str">
            <v>刘永超</v>
          </cell>
          <cell r="C116" t="str">
            <v>202109</v>
          </cell>
          <cell r="D116" t="str">
            <v>202109</v>
          </cell>
          <cell r="E116" t="str">
            <v>企业养老保险</v>
          </cell>
          <cell r="F116" t="str">
            <v>正常应缴</v>
          </cell>
          <cell r="G116" t="str">
            <v>3245.4</v>
          </cell>
          <cell r="H116" t="str">
            <v>259.63</v>
          </cell>
          <cell r="I116" t="str">
            <v>259.63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  <cell r="Q116">
            <v>3245.4</v>
          </cell>
        </row>
        <row r="117">
          <cell r="B117" t="str">
            <v>闫晓晨</v>
          </cell>
          <cell r="C117" t="str">
            <v>202109</v>
          </cell>
          <cell r="D117" t="str">
            <v>202109</v>
          </cell>
          <cell r="E117" t="str">
            <v>企业养老保险</v>
          </cell>
          <cell r="F117" t="str">
            <v>正常应缴</v>
          </cell>
          <cell r="G117" t="str">
            <v>3245.4</v>
          </cell>
          <cell r="H117" t="str">
            <v>259.63</v>
          </cell>
          <cell r="I117" t="str">
            <v>259.63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  <cell r="Q117">
            <v>3245.4</v>
          </cell>
        </row>
        <row r="118">
          <cell r="B118" t="str">
            <v>于俊焕</v>
          </cell>
          <cell r="C118" t="str">
            <v>202109</v>
          </cell>
          <cell r="D118" t="str">
            <v>202109</v>
          </cell>
          <cell r="E118" t="str">
            <v>企业养老保险</v>
          </cell>
          <cell r="F118" t="str">
            <v>正常应缴</v>
          </cell>
          <cell r="G118" t="str">
            <v>3245.4</v>
          </cell>
          <cell r="H118" t="str">
            <v>259.63</v>
          </cell>
          <cell r="I118" t="str">
            <v>259.63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  <cell r="Q118">
            <v>3245.4</v>
          </cell>
        </row>
        <row r="119">
          <cell r="B119" t="str">
            <v>刘海凤</v>
          </cell>
          <cell r="C119" t="str">
            <v>202109</v>
          </cell>
          <cell r="D119" t="str">
            <v>202109</v>
          </cell>
          <cell r="E119" t="str">
            <v>企业养老保险</v>
          </cell>
          <cell r="F119" t="str">
            <v>正常应缴</v>
          </cell>
          <cell r="G119" t="str">
            <v>3245.4</v>
          </cell>
          <cell r="H119" t="str">
            <v>259.63</v>
          </cell>
          <cell r="I119" t="str">
            <v>259.63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  <cell r="Q119">
            <v>3245.4</v>
          </cell>
        </row>
        <row r="120">
          <cell r="B120" t="str">
            <v>邓淑荣</v>
          </cell>
          <cell r="C120" t="str">
            <v>202109</v>
          </cell>
          <cell r="D120" t="str">
            <v>202109</v>
          </cell>
          <cell r="E120" t="str">
            <v>企业养老保险</v>
          </cell>
          <cell r="F120" t="str">
            <v>正常应缴</v>
          </cell>
          <cell r="G120" t="str">
            <v>3245.4</v>
          </cell>
          <cell r="H120" t="str">
            <v>259.63</v>
          </cell>
          <cell r="I120" t="str">
            <v>259.63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  <cell r="Q120">
            <v>3245.4</v>
          </cell>
        </row>
        <row r="121">
          <cell r="B121" t="str">
            <v>惠希顺</v>
          </cell>
          <cell r="C121" t="str">
            <v>202109</v>
          </cell>
          <cell r="D121" t="str">
            <v>202109</v>
          </cell>
          <cell r="E121" t="str">
            <v>企业养老保险</v>
          </cell>
          <cell r="F121" t="str">
            <v>正常应缴</v>
          </cell>
          <cell r="G121" t="str">
            <v>3245.4</v>
          </cell>
          <cell r="H121" t="str">
            <v>259.63</v>
          </cell>
          <cell r="I121" t="str">
            <v>259.63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  <cell r="Q121">
            <v>3245.4</v>
          </cell>
        </row>
        <row r="122">
          <cell r="B122" t="str">
            <v>孙金海</v>
          </cell>
          <cell r="C122" t="str">
            <v>202109</v>
          </cell>
          <cell r="D122" t="str">
            <v>202109</v>
          </cell>
          <cell r="E122" t="str">
            <v>企业养老保险</v>
          </cell>
          <cell r="F122" t="str">
            <v>正常应缴</v>
          </cell>
          <cell r="G122" t="str">
            <v>3245.4</v>
          </cell>
          <cell r="H122" t="str">
            <v>259.63</v>
          </cell>
          <cell r="I122" t="str">
            <v>259.63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  <cell r="Q122">
            <v>3245.4</v>
          </cell>
        </row>
        <row r="123">
          <cell r="B123" t="str">
            <v>徐凤瑞</v>
          </cell>
          <cell r="C123" t="str">
            <v>202109</v>
          </cell>
          <cell r="D123" t="str">
            <v>202109</v>
          </cell>
          <cell r="E123" t="str">
            <v>企业养老保险</v>
          </cell>
          <cell r="F123" t="str">
            <v>正常应缴</v>
          </cell>
          <cell r="G123" t="str">
            <v>3245.4</v>
          </cell>
          <cell r="H123" t="str">
            <v>259.63</v>
          </cell>
          <cell r="I123" t="str">
            <v>259.63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  <cell r="Q123">
            <v>3245.4</v>
          </cell>
        </row>
        <row r="124">
          <cell r="B124" t="str">
            <v>周延伟</v>
          </cell>
          <cell r="C124" t="str">
            <v>202109</v>
          </cell>
          <cell r="D124" t="str">
            <v>202109</v>
          </cell>
          <cell r="E124" t="str">
            <v>企业养老保险</v>
          </cell>
          <cell r="F124" t="str">
            <v>正常应缴</v>
          </cell>
          <cell r="G124" t="str">
            <v>3245.4</v>
          </cell>
          <cell r="H124" t="str">
            <v>259.63</v>
          </cell>
          <cell r="I124" t="str">
            <v>259.63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  <cell r="Q124">
            <v>3245.4</v>
          </cell>
        </row>
        <row r="125">
          <cell r="B125" t="str">
            <v>耿会峰</v>
          </cell>
          <cell r="C125" t="str">
            <v>202109</v>
          </cell>
          <cell r="D125" t="str">
            <v>202109</v>
          </cell>
          <cell r="E125" t="str">
            <v>企业养老保险</v>
          </cell>
          <cell r="F125" t="str">
            <v>正常应缴</v>
          </cell>
          <cell r="G125" t="str">
            <v>3245.4</v>
          </cell>
          <cell r="H125" t="str">
            <v>259.63</v>
          </cell>
          <cell r="I125" t="str">
            <v>259.63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  <cell r="Q125">
            <v>3245.4</v>
          </cell>
        </row>
        <row r="126">
          <cell r="B126" t="str">
            <v>田淑霞</v>
          </cell>
          <cell r="C126" t="str">
            <v>202109</v>
          </cell>
          <cell r="D126" t="str">
            <v>202109</v>
          </cell>
          <cell r="E126" t="str">
            <v>企业养老保险</v>
          </cell>
          <cell r="F126" t="str">
            <v>正常应缴</v>
          </cell>
          <cell r="G126" t="str">
            <v>3245.4</v>
          </cell>
          <cell r="H126" t="str">
            <v>259.63</v>
          </cell>
          <cell r="I126" t="str">
            <v>259.63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  <cell r="Q126">
            <v>3245.4</v>
          </cell>
        </row>
        <row r="127">
          <cell r="B127" t="str">
            <v>张风瑞</v>
          </cell>
          <cell r="C127" t="str">
            <v>202109</v>
          </cell>
          <cell r="D127" t="str">
            <v>202109</v>
          </cell>
          <cell r="E127" t="str">
            <v>企业养老保险</v>
          </cell>
          <cell r="F127" t="str">
            <v>正常应缴</v>
          </cell>
          <cell r="G127" t="str">
            <v>3245.4</v>
          </cell>
          <cell r="H127" t="str">
            <v>259.63</v>
          </cell>
          <cell r="I127" t="str">
            <v>259.63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  <cell r="Q127">
            <v>3245.4</v>
          </cell>
        </row>
        <row r="128">
          <cell r="B128" t="str">
            <v>张猛</v>
          </cell>
          <cell r="C128" t="str">
            <v>202109</v>
          </cell>
          <cell r="D128" t="str">
            <v>202109</v>
          </cell>
          <cell r="E128" t="str">
            <v>企业养老保险</v>
          </cell>
          <cell r="F128" t="str">
            <v>正常应缴</v>
          </cell>
          <cell r="G128" t="str">
            <v>3245.4</v>
          </cell>
          <cell r="H128" t="str">
            <v>259.63</v>
          </cell>
          <cell r="I128" t="str">
            <v>259.63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  <cell r="Q128">
            <v>3245.4</v>
          </cell>
        </row>
        <row r="129">
          <cell r="B129" t="str">
            <v>张永卫</v>
          </cell>
          <cell r="C129" t="str">
            <v>202109</v>
          </cell>
          <cell r="D129" t="str">
            <v>202109</v>
          </cell>
          <cell r="E129" t="str">
            <v>企业养老保险</v>
          </cell>
          <cell r="F129" t="str">
            <v>正常应缴</v>
          </cell>
          <cell r="G129" t="str">
            <v>3245.4</v>
          </cell>
          <cell r="H129" t="str">
            <v>259.63</v>
          </cell>
          <cell r="I129" t="str">
            <v>259.63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  <cell r="Q129">
            <v>3245.4</v>
          </cell>
        </row>
        <row r="130">
          <cell r="B130" t="str">
            <v>胡海明</v>
          </cell>
          <cell r="C130" t="str">
            <v>202109</v>
          </cell>
          <cell r="D130" t="str">
            <v>202109</v>
          </cell>
          <cell r="E130" t="str">
            <v>企业养老保险</v>
          </cell>
          <cell r="F130" t="str">
            <v>正常应缴</v>
          </cell>
          <cell r="G130" t="str">
            <v>3245.4</v>
          </cell>
          <cell r="H130" t="str">
            <v>259.63</v>
          </cell>
          <cell r="I130" t="str">
            <v>259.63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  <cell r="Q130">
            <v>3245.4</v>
          </cell>
        </row>
        <row r="131">
          <cell r="B131" t="str">
            <v>孟新</v>
          </cell>
          <cell r="C131" t="str">
            <v>202109</v>
          </cell>
          <cell r="D131" t="str">
            <v>202109</v>
          </cell>
          <cell r="E131" t="str">
            <v>企业养老保险</v>
          </cell>
          <cell r="F131" t="str">
            <v>正常应缴</v>
          </cell>
          <cell r="G131" t="str">
            <v>3245.4</v>
          </cell>
          <cell r="H131" t="str">
            <v>259.63</v>
          </cell>
          <cell r="I131" t="str">
            <v>259.63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  <cell r="Q131">
            <v>3245.4</v>
          </cell>
        </row>
        <row r="132">
          <cell r="B132" t="str">
            <v>吴如义</v>
          </cell>
          <cell r="C132" t="str">
            <v>202109</v>
          </cell>
          <cell r="D132" t="str">
            <v>202109</v>
          </cell>
          <cell r="E132" t="str">
            <v>企业养老保险</v>
          </cell>
          <cell r="F132" t="str">
            <v>正常应缴</v>
          </cell>
          <cell r="G132" t="str">
            <v>3245.4</v>
          </cell>
          <cell r="H132" t="str">
            <v>259.63</v>
          </cell>
          <cell r="I132" t="str">
            <v>259.63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  <cell r="Q132">
            <v>3245.4</v>
          </cell>
        </row>
        <row r="133">
          <cell r="B133" t="str">
            <v>李宾</v>
          </cell>
          <cell r="C133" t="str">
            <v>202109</v>
          </cell>
          <cell r="D133" t="str">
            <v>202109</v>
          </cell>
          <cell r="E133" t="str">
            <v>企业养老保险</v>
          </cell>
          <cell r="F133" t="str">
            <v>正常应缴</v>
          </cell>
          <cell r="G133" t="str">
            <v>3245.4</v>
          </cell>
          <cell r="H133" t="str">
            <v>259.63</v>
          </cell>
          <cell r="I133" t="str">
            <v>259.63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  <cell r="Q133">
            <v>3245.4</v>
          </cell>
        </row>
        <row r="134">
          <cell r="B134" t="str">
            <v>姚梅芳</v>
          </cell>
          <cell r="C134" t="str">
            <v>202109</v>
          </cell>
          <cell r="D134" t="str">
            <v>202109</v>
          </cell>
          <cell r="E134" t="str">
            <v>企业养老保险</v>
          </cell>
          <cell r="F134" t="str">
            <v>正常应缴</v>
          </cell>
          <cell r="G134" t="str">
            <v>3245.4</v>
          </cell>
          <cell r="H134" t="str">
            <v>259.63</v>
          </cell>
          <cell r="I134" t="str">
            <v>259.63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  <cell r="Q134">
            <v>3245.4</v>
          </cell>
        </row>
        <row r="135">
          <cell r="B135" t="str">
            <v>张广涛</v>
          </cell>
          <cell r="C135" t="str">
            <v>202109</v>
          </cell>
          <cell r="D135" t="str">
            <v>202109</v>
          </cell>
          <cell r="E135" t="str">
            <v>企业养老保险</v>
          </cell>
          <cell r="F135" t="str">
            <v>正常应缴</v>
          </cell>
          <cell r="G135" t="str">
            <v>3245.4</v>
          </cell>
          <cell r="H135" t="str">
            <v>259.63</v>
          </cell>
          <cell r="I135" t="str">
            <v>259.63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  <cell r="Q135">
            <v>3245.4</v>
          </cell>
        </row>
        <row r="136">
          <cell r="B136" t="str">
            <v>赵英才</v>
          </cell>
          <cell r="C136" t="str">
            <v>202109</v>
          </cell>
          <cell r="D136" t="str">
            <v>202109</v>
          </cell>
          <cell r="E136" t="str">
            <v>企业养老保险</v>
          </cell>
          <cell r="F136" t="str">
            <v>正常应缴</v>
          </cell>
          <cell r="G136" t="str">
            <v>3245.4</v>
          </cell>
          <cell r="H136" t="str">
            <v>259.63</v>
          </cell>
          <cell r="I136" t="str">
            <v>259.63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  <cell r="Q136">
            <v>3245.4</v>
          </cell>
        </row>
        <row r="137">
          <cell r="B137" t="str">
            <v>王旗</v>
          </cell>
          <cell r="C137" t="str">
            <v>202109</v>
          </cell>
          <cell r="D137" t="str">
            <v>202109</v>
          </cell>
          <cell r="E137" t="str">
            <v>企业养老保险</v>
          </cell>
          <cell r="F137" t="str">
            <v>正常应缴</v>
          </cell>
          <cell r="G137" t="str">
            <v>3245.4</v>
          </cell>
          <cell r="H137" t="str">
            <v>259.63</v>
          </cell>
          <cell r="I137" t="str">
            <v>259.63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  <cell r="Q137">
            <v>3245.4</v>
          </cell>
        </row>
        <row r="138">
          <cell r="B138" t="str">
            <v>赵静</v>
          </cell>
          <cell r="C138" t="str">
            <v>202109</v>
          </cell>
          <cell r="D138" t="str">
            <v>202109</v>
          </cell>
          <cell r="E138" t="str">
            <v>企业养老保险</v>
          </cell>
          <cell r="F138" t="str">
            <v>正常应缴</v>
          </cell>
          <cell r="G138" t="str">
            <v>3245.4</v>
          </cell>
          <cell r="H138" t="str">
            <v>259.63</v>
          </cell>
          <cell r="I138" t="str">
            <v>259.63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  <cell r="Q138">
            <v>3245.4</v>
          </cell>
        </row>
        <row r="139">
          <cell r="B139" t="str">
            <v>李春花</v>
          </cell>
          <cell r="C139" t="str">
            <v>202109</v>
          </cell>
          <cell r="D139" t="str">
            <v>202109</v>
          </cell>
          <cell r="E139" t="str">
            <v>企业养老保险</v>
          </cell>
          <cell r="F139" t="str">
            <v>正常应缴</v>
          </cell>
          <cell r="G139" t="str">
            <v>3245.4</v>
          </cell>
          <cell r="H139" t="str">
            <v>259.63</v>
          </cell>
          <cell r="I139" t="str">
            <v>259.63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  <cell r="Q139">
            <v>3245.4</v>
          </cell>
        </row>
        <row r="140">
          <cell r="B140" t="str">
            <v>吴晓萌</v>
          </cell>
          <cell r="C140" t="str">
            <v>202109</v>
          </cell>
          <cell r="D140" t="str">
            <v>202109</v>
          </cell>
          <cell r="E140" t="str">
            <v>企业养老保险</v>
          </cell>
          <cell r="F140" t="str">
            <v>正常应缴</v>
          </cell>
          <cell r="G140" t="str">
            <v>3245.4</v>
          </cell>
          <cell r="H140" t="str">
            <v>259.63</v>
          </cell>
          <cell r="I140" t="str">
            <v>259.63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  <cell r="Q140">
            <v>3245.4</v>
          </cell>
        </row>
        <row r="141">
          <cell r="B141" t="str">
            <v>胡占伟</v>
          </cell>
          <cell r="C141" t="str">
            <v>202109</v>
          </cell>
          <cell r="D141" t="str">
            <v>202109</v>
          </cell>
          <cell r="E141" t="str">
            <v>企业养老保险</v>
          </cell>
          <cell r="F141" t="str">
            <v>正常应缴</v>
          </cell>
          <cell r="G141" t="str">
            <v>3245.4</v>
          </cell>
          <cell r="H141" t="str">
            <v>259.63</v>
          </cell>
          <cell r="I141" t="str">
            <v>259.63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  <cell r="Q141">
            <v>3245.4</v>
          </cell>
        </row>
        <row r="142">
          <cell r="B142" t="str">
            <v>王万新</v>
          </cell>
          <cell r="C142" t="str">
            <v>202109</v>
          </cell>
          <cell r="D142" t="str">
            <v>202109</v>
          </cell>
          <cell r="E142" t="str">
            <v>企业养老保险</v>
          </cell>
          <cell r="F142" t="str">
            <v>正常应缴</v>
          </cell>
          <cell r="G142" t="str">
            <v>3245.4</v>
          </cell>
          <cell r="H142" t="str">
            <v>259.63</v>
          </cell>
          <cell r="I142" t="str">
            <v>259.63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  <cell r="Q142">
            <v>3245.4</v>
          </cell>
        </row>
        <row r="143">
          <cell r="B143" t="str">
            <v>莫爱芹</v>
          </cell>
          <cell r="C143" t="str">
            <v>202109</v>
          </cell>
          <cell r="D143" t="str">
            <v>202109</v>
          </cell>
          <cell r="E143" t="str">
            <v>企业养老保险</v>
          </cell>
          <cell r="F143" t="str">
            <v>正常应缴</v>
          </cell>
          <cell r="G143" t="str">
            <v>3245.4</v>
          </cell>
          <cell r="H143" t="str">
            <v>259.63</v>
          </cell>
          <cell r="I143" t="str">
            <v>259.63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  <cell r="Q143">
            <v>3245.4</v>
          </cell>
        </row>
        <row r="144">
          <cell r="B144" t="str">
            <v>于正军</v>
          </cell>
          <cell r="C144" t="str">
            <v>202109</v>
          </cell>
          <cell r="D144" t="str">
            <v>202109</v>
          </cell>
          <cell r="E144" t="str">
            <v>企业养老保险</v>
          </cell>
          <cell r="F144" t="str">
            <v>正常应缴</v>
          </cell>
          <cell r="G144" t="str">
            <v>3245.4</v>
          </cell>
          <cell r="H144" t="str">
            <v>259.63</v>
          </cell>
          <cell r="I144" t="str">
            <v>259.63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  <cell r="Q144">
            <v>3245.4</v>
          </cell>
        </row>
        <row r="145">
          <cell r="B145" t="str">
            <v>孙广林</v>
          </cell>
          <cell r="C145" t="str">
            <v>202109</v>
          </cell>
          <cell r="D145" t="str">
            <v>202109</v>
          </cell>
          <cell r="E145" t="str">
            <v>企业养老保险</v>
          </cell>
          <cell r="F145" t="str">
            <v>正常应缴</v>
          </cell>
          <cell r="G145" t="str">
            <v>3245.4</v>
          </cell>
          <cell r="H145" t="str">
            <v>259.63</v>
          </cell>
          <cell r="I145" t="str">
            <v>259.63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  <cell r="Q145">
            <v>3245.4</v>
          </cell>
        </row>
        <row r="146">
          <cell r="B146" t="str">
            <v>陈进东</v>
          </cell>
          <cell r="C146" t="str">
            <v>202109</v>
          </cell>
          <cell r="D146" t="str">
            <v>202109</v>
          </cell>
          <cell r="E146" t="str">
            <v>企业养老保险</v>
          </cell>
          <cell r="F146" t="str">
            <v>正常应缴</v>
          </cell>
          <cell r="G146" t="str">
            <v>3820</v>
          </cell>
          <cell r="H146" t="str">
            <v>305.6</v>
          </cell>
          <cell r="I146" t="str">
            <v>305.6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  <cell r="Q146">
            <v>3820</v>
          </cell>
        </row>
        <row r="147">
          <cell r="B147" t="str">
            <v>吴燕霞</v>
          </cell>
          <cell r="C147" t="str">
            <v>202109</v>
          </cell>
          <cell r="D147" t="str">
            <v>202109</v>
          </cell>
          <cell r="E147" t="str">
            <v>企业养老保险</v>
          </cell>
          <cell r="F147" t="str">
            <v>正常应缴</v>
          </cell>
          <cell r="G147" t="str">
            <v>3245.4</v>
          </cell>
          <cell r="H147" t="str">
            <v>259.63</v>
          </cell>
          <cell r="I147" t="str">
            <v>259.63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  <cell r="Q147">
            <v>3245.4</v>
          </cell>
        </row>
        <row r="148">
          <cell r="B148" t="str">
            <v>刘清馨</v>
          </cell>
          <cell r="C148" t="str">
            <v>202109</v>
          </cell>
          <cell r="D148" t="str">
            <v>202109</v>
          </cell>
          <cell r="E148" t="str">
            <v>企业养老保险</v>
          </cell>
          <cell r="F148" t="str">
            <v>正常应缴</v>
          </cell>
          <cell r="G148" t="str">
            <v>3245.4</v>
          </cell>
          <cell r="H148" t="str">
            <v>259.63</v>
          </cell>
          <cell r="I148" t="str">
            <v>259.63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  <cell r="Q148">
            <v>3245.4</v>
          </cell>
        </row>
        <row r="149">
          <cell r="B149" t="str">
            <v>滕怀乐</v>
          </cell>
          <cell r="C149" t="str">
            <v>202109</v>
          </cell>
          <cell r="D149" t="str">
            <v>202109</v>
          </cell>
          <cell r="E149" t="str">
            <v>企业养老保险</v>
          </cell>
          <cell r="F149" t="str">
            <v>正常应缴</v>
          </cell>
          <cell r="G149" t="str">
            <v>3245.4</v>
          </cell>
          <cell r="H149" t="str">
            <v>259.63</v>
          </cell>
          <cell r="I149" t="str">
            <v>259.63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  <cell r="Q149">
            <v>3245.4</v>
          </cell>
        </row>
        <row r="150">
          <cell r="B150" t="str">
            <v>高胜利</v>
          </cell>
          <cell r="C150" t="str">
            <v>202109</v>
          </cell>
          <cell r="D150" t="str">
            <v>202109</v>
          </cell>
          <cell r="E150" t="str">
            <v>企业养老保险</v>
          </cell>
          <cell r="F150" t="str">
            <v>正常应缴</v>
          </cell>
          <cell r="G150" t="str">
            <v>3820</v>
          </cell>
          <cell r="H150" t="str">
            <v>305.6</v>
          </cell>
          <cell r="I150" t="str">
            <v>305.6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  <cell r="Q150">
            <v>3820</v>
          </cell>
        </row>
        <row r="151">
          <cell r="B151" t="str">
            <v>王巨云</v>
          </cell>
          <cell r="C151" t="str">
            <v>202109</v>
          </cell>
          <cell r="D151" t="str">
            <v>202109</v>
          </cell>
          <cell r="E151" t="str">
            <v>企业养老保险</v>
          </cell>
          <cell r="F151" t="str">
            <v>正常应缴</v>
          </cell>
          <cell r="G151" t="str">
            <v>3820</v>
          </cell>
          <cell r="H151" t="str">
            <v>305.6</v>
          </cell>
          <cell r="I151" t="str">
            <v>305.6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  <cell r="Q151">
            <v>3820</v>
          </cell>
        </row>
        <row r="152">
          <cell r="B152" t="str">
            <v>于全生</v>
          </cell>
          <cell r="C152" t="str">
            <v>202109</v>
          </cell>
          <cell r="D152" t="str">
            <v>202109</v>
          </cell>
          <cell r="E152" t="str">
            <v>企业养老保险</v>
          </cell>
          <cell r="F152" t="str">
            <v>正常应缴</v>
          </cell>
          <cell r="G152" t="str">
            <v>3245.4</v>
          </cell>
          <cell r="H152" t="str">
            <v>259.63</v>
          </cell>
          <cell r="I152" t="str">
            <v>259.63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  <cell r="Q152">
            <v>3245.4</v>
          </cell>
        </row>
        <row r="153">
          <cell r="B153" t="str">
            <v>刘柏林</v>
          </cell>
          <cell r="C153" t="str">
            <v>202109</v>
          </cell>
          <cell r="D153" t="str">
            <v>202109</v>
          </cell>
          <cell r="E153" t="str">
            <v>企业养老保险</v>
          </cell>
          <cell r="F153" t="str">
            <v>正常应缴</v>
          </cell>
          <cell r="G153" t="str">
            <v>3245.4</v>
          </cell>
          <cell r="H153" t="str">
            <v>259.63</v>
          </cell>
          <cell r="I153" t="str">
            <v>259.63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  <cell r="Q153">
            <v>3245.4</v>
          </cell>
        </row>
        <row r="154">
          <cell r="B154" t="str">
            <v>杨慧娟</v>
          </cell>
          <cell r="C154" t="str">
            <v>202109</v>
          </cell>
          <cell r="D154" t="str">
            <v>202109</v>
          </cell>
          <cell r="E154" t="str">
            <v>企业养老保险</v>
          </cell>
          <cell r="F154" t="str">
            <v>正常应缴</v>
          </cell>
          <cell r="G154" t="str">
            <v>3245.4</v>
          </cell>
          <cell r="H154" t="str">
            <v>259.63</v>
          </cell>
          <cell r="I154" t="str">
            <v>259.63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  <cell r="Q154">
            <v>3245.4</v>
          </cell>
        </row>
        <row r="155">
          <cell r="B155" t="str">
            <v>蔡海波</v>
          </cell>
          <cell r="C155" t="str">
            <v>202109</v>
          </cell>
          <cell r="D155" t="str">
            <v>202109</v>
          </cell>
          <cell r="E155" t="str">
            <v>企业养老保险</v>
          </cell>
          <cell r="F155" t="str">
            <v>正常应缴</v>
          </cell>
          <cell r="G155" t="str">
            <v>3245.4</v>
          </cell>
          <cell r="H155" t="str">
            <v>259.63</v>
          </cell>
          <cell r="I155" t="str">
            <v>259.63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  <cell r="Q155">
            <v>3245.4</v>
          </cell>
        </row>
        <row r="156">
          <cell r="B156" t="str">
            <v>司艳策</v>
          </cell>
          <cell r="C156" t="str">
            <v>202109</v>
          </cell>
          <cell r="D156" t="str">
            <v>202109</v>
          </cell>
          <cell r="E156" t="str">
            <v>企业养老保险</v>
          </cell>
          <cell r="F156" t="str">
            <v>正常应缴</v>
          </cell>
          <cell r="G156" t="str">
            <v>3245.4</v>
          </cell>
          <cell r="H156" t="str">
            <v>259.63</v>
          </cell>
          <cell r="I156" t="str">
            <v>259.63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  <cell r="Q156">
            <v>3245.4</v>
          </cell>
        </row>
        <row r="157">
          <cell r="B157" t="str">
            <v>邓文志</v>
          </cell>
          <cell r="C157" t="str">
            <v>202109</v>
          </cell>
          <cell r="D157" t="str">
            <v>202109</v>
          </cell>
          <cell r="E157" t="str">
            <v>企业养老保险</v>
          </cell>
          <cell r="F157" t="str">
            <v>正常应缴</v>
          </cell>
          <cell r="G157" t="str">
            <v>3245.4</v>
          </cell>
          <cell r="H157" t="str">
            <v>259.63</v>
          </cell>
          <cell r="I157" t="str">
            <v>259.63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  <cell r="Q157">
            <v>3245.4</v>
          </cell>
        </row>
        <row r="158">
          <cell r="B158" t="str">
            <v>张世明</v>
          </cell>
          <cell r="C158" t="str">
            <v>202109</v>
          </cell>
          <cell r="D158" t="str">
            <v>202109</v>
          </cell>
          <cell r="E158" t="str">
            <v>企业养老保险</v>
          </cell>
          <cell r="F158" t="str">
            <v>正常应缴</v>
          </cell>
          <cell r="G158" t="str">
            <v>3245.4</v>
          </cell>
          <cell r="H158" t="str">
            <v>259.63</v>
          </cell>
          <cell r="I158" t="str">
            <v>259.63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  <cell r="Q158">
            <v>3245.4</v>
          </cell>
        </row>
        <row r="159">
          <cell r="B159" t="str">
            <v>吴洪宇</v>
          </cell>
          <cell r="C159" t="str">
            <v>202109</v>
          </cell>
          <cell r="D159" t="str">
            <v>202109</v>
          </cell>
          <cell r="E159" t="str">
            <v>企业养老保险</v>
          </cell>
          <cell r="F159" t="str">
            <v>正常应缴</v>
          </cell>
          <cell r="G159" t="str">
            <v>3245.4</v>
          </cell>
          <cell r="H159" t="str">
            <v>259.63</v>
          </cell>
          <cell r="I159" t="str">
            <v>259.63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  <cell r="Q159">
            <v>3245.4</v>
          </cell>
        </row>
        <row r="160">
          <cell r="B160" t="str">
            <v>翟福芹</v>
          </cell>
          <cell r="C160" t="str">
            <v>202109</v>
          </cell>
          <cell r="D160" t="str">
            <v>202109</v>
          </cell>
          <cell r="E160" t="str">
            <v>企业养老保险</v>
          </cell>
          <cell r="F160" t="str">
            <v>正常应缴</v>
          </cell>
          <cell r="G160" t="str">
            <v>3245.4</v>
          </cell>
          <cell r="H160" t="str">
            <v>259.63</v>
          </cell>
          <cell r="I160" t="str">
            <v>259.63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  <cell r="Q160">
            <v>3245.4</v>
          </cell>
        </row>
        <row r="161">
          <cell r="B161" t="str">
            <v>李海洋</v>
          </cell>
          <cell r="C161" t="str">
            <v>202109</v>
          </cell>
          <cell r="D161" t="str">
            <v>202109</v>
          </cell>
          <cell r="E161" t="str">
            <v>企业养老保险</v>
          </cell>
          <cell r="F161" t="str">
            <v>正常应缴</v>
          </cell>
          <cell r="G161" t="str">
            <v>3245.4</v>
          </cell>
          <cell r="H161" t="str">
            <v>259.63</v>
          </cell>
          <cell r="I161" t="str">
            <v>259.63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  <cell r="Q161">
            <v>3245.4</v>
          </cell>
        </row>
        <row r="162">
          <cell r="B162" t="str">
            <v>程丽宇</v>
          </cell>
          <cell r="C162" t="str">
            <v>202109</v>
          </cell>
          <cell r="D162" t="str">
            <v>202109</v>
          </cell>
          <cell r="E162" t="str">
            <v>企业养老保险</v>
          </cell>
          <cell r="F162" t="str">
            <v>正常应缴</v>
          </cell>
          <cell r="G162" t="str">
            <v>3245.4</v>
          </cell>
          <cell r="H162" t="str">
            <v>259.63</v>
          </cell>
          <cell r="I162" t="str">
            <v>259.63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  <cell r="Q162">
            <v>3245.4</v>
          </cell>
        </row>
        <row r="163">
          <cell r="B163" t="str">
            <v>姬胜阳</v>
          </cell>
          <cell r="C163" t="str">
            <v>202109</v>
          </cell>
          <cell r="D163" t="str">
            <v>202109</v>
          </cell>
          <cell r="E163" t="str">
            <v>企业养老保险</v>
          </cell>
          <cell r="F163" t="str">
            <v>正常应缴</v>
          </cell>
          <cell r="G163" t="str">
            <v>3245.4</v>
          </cell>
          <cell r="H163" t="str">
            <v>259.63</v>
          </cell>
          <cell r="I163" t="str">
            <v>259.63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  <cell r="Q163">
            <v>3245.4</v>
          </cell>
        </row>
        <row r="164">
          <cell r="B164" t="str">
            <v>刘荣浩</v>
          </cell>
          <cell r="C164" t="str">
            <v>202109</v>
          </cell>
          <cell r="D164" t="str">
            <v>202109</v>
          </cell>
          <cell r="E164" t="str">
            <v>企业养老保险</v>
          </cell>
          <cell r="F164" t="str">
            <v>正常应缴</v>
          </cell>
          <cell r="G164" t="str">
            <v>3820</v>
          </cell>
          <cell r="H164" t="str">
            <v>305.6</v>
          </cell>
          <cell r="I164" t="str">
            <v>305.6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  <cell r="Q164">
            <v>3820</v>
          </cell>
        </row>
        <row r="165">
          <cell r="B165" t="str">
            <v>李敏</v>
          </cell>
          <cell r="C165" t="str">
            <v>202109</v>
          </cell>
          <cell r="D165" t="str">
            <v>202109</v>
          </cell>
          <cell r="E165" t="str">
            <v>企业养老保险</v>
          </cell>
          <cell r="F165" t="str">
            <v>正常应缴</v>
          </cell>
          <cell r="G165" t="str">
            <v>3245.4</v>
          </cell>
          <cell r="H165" t="str">
            <v>259.63</v>
          </cell>
          <cell r="I165" t="str">
            <v>259.63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  <cell r="Q165">
            <v>3245.4</v>
          </cell>
        </row>
        <row r="166">
          <cell r="B166" t="str">
            <v>宋连利</v>
          </cell>
          <cell r="C166" t="str">
            <v>202109</v>
          </cell>
          <cell r="D166" t="str">
            <v>202109</v>
          </cell>
          <cell r="E166" t="str">
            <v>企业养老保险</v>
          </cell>
          <cell r="F166" t="str">
            <v>正常应缴</v>
          </cell>
          <cell r="G166" t="str">
            <v>3245.4</v>
          </cell>
          <cell r="H166" t="str">
            <v>259.63</v>
          </cell>
          <cell r="I166" t="str">
            <v>259.63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  <cell r="Q166">
            <v>3245.4</v>
          </cell>
        </row>
        <row r="167">
          <cell r="B167" t="str">
            <v>许龙涛</v>
          </cell>
          <cell r="C167" t="str">
            <v>202109</v>
          </cell>
          <cell r="D167" t="str">
            <v>202109</v>
          </cell>
          <cell r="E167" t="str">
            <v>企业养老保险</v>
          </cell>
          <cell r="F167" t="str">
            <v>正常应缴</v>
          </cell>
          <cell r="G167" t="str">
            <v>3245.4</v>
          </cell>
          <cell r="H167" t="str">
            <v>259.63</v>
          </cell>
          <cell r="I167" t="str">
            <v>259.63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  <cell r="Q167">
            <v>3245.4</v>
          </cell>
        </row>
        <row r="168">
          <cell r="B168" t="str">
            <v>刘焕侠</v>
          </cell>
          <cell r="C168" t="str">
            <v>202109</v>
          </cell>
          <cell r="D168" t="str">
            <v>202109</v>
          </cell>
          <cell r="E168" t="str">
            <v>企业养老保险</v>
          </cell>
          <cell r="F168" t="str">
            <v>正常应缴</v>
          </cell>
          <cell r="G168" t="str">
            <v>3245.4</v>
          </cell>
          <cell r="H168" t="str">
            <v>259.63</v>
          </cell>
          <cell r="I168" t="str">
            <v>259.63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  <cell r="Q168">
            <v>3245.4</v>
          </cell>
        </row>
        <row r="169">
          <cell r="B169" t="str">
            <v>赵东豪</v>
          </cell>
          <cell r="C169" t="str">
            <v>202109</v>
          </cell>
          <cell r="D169" t="str">
            <v>202109</v>
          </cell>
          <cell r="E169" t="str">
            <v>企业养老保险</v>
          </cell>
          <cell r="F169" t="str">
            <v>正常应缴</v>
          </cell>
          <cell r="G169" t="str">
            <v>3245.4</v>
          </cell>
          <cell r="H169" t="str">
            <v>259.63</v>
          </cell>
          <cell r="I169" t="str">
            <v>259.63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  <cell r="Q169">
            <v>3245.4</v>
          </cell>
        </row>
        <row r="170">
          <cell r="B170" t="str">
            <v>齐静</v>
          </cell>
          <cell r="C170" t="str">
            <v>202109</v>
          </cell>
          <cell r="D170" t="str">
            <v>202109</v>
          </cell>
          <cell r="E170" t="str">
            <v>企业养老保险</v>
          </cell>
          <cell r="F170" t="str">
            <v>正常应缴</v>
          </cell>
          <cell r="G170" t="str">
            <v>3245.4</v>
          </cell>
          <cell r="H170" t="str">
            <v>259.63</v>
          </cell>
          <cell r="I170" t="str">
            <v>259.63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  <cell r="Q170">
            <v>3245.4</v>
          </cell>
        </row>
        <row r="171">
          <cell r="B171" t="str">
            <v>杨起越</v>
          </cell>
          <cell r="C171" t="str">
            <v>202109</v>
          </cell>
          <cell r="D171" t="str">
            <v>202109</v>
          </cell>
          <cell r="E171" t="str">
            <v>企业养老保险</v>
          </cell>
          <cell r="F171" t="str">
            <v>正常应缴</v>
          </cell>
          <cell r="G171" t="str">
            <v>3245.4</v>
          </cell>
          <cell r="H171" t="str">
            <v>259.63</v>
          </cell>
          <cell r="I171" t="str">
            <v>259.63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  <cell r="Q171">
            <v>3245.4</v>
          </cell>
        </row>
        <row r="172">
          <cell r="B172" t="str">
            <v>闻龙福</v>
          </cell>
          <cell r="C172" t="str">
            <v>202109</v>
          </cell>
          <cell r="D172" t="str">
            <v>202109</v>
          </cell>
          <cell r="E172" t="str">
            <v>企业养老保险</v>
          </cell>
          <cell r="F172" t="str">
            <v>正常应缴</v>
          </cell>
          <cell r="G172" t="str">
            <v>3245.4</v>
          </cell>
          <cell r="H172" t="str">
            <v>259.63</v>
          </cell>
          <cell r="I172" t="str">
            <v>259.63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  <cell r="Q172">
            <v>3245.4</v>
          </cell>
        </row>
        <row r="173">
          <cell r="B173" t="str">
            <v>张富贵</v>
          </cell>
          <cell r="C173" t="str">
            <v>202109</v>
          </cell>
          <cell r="D173" t="str">
            <v>202109</v>
          </cell>
          <cell r="E173" t="str">
            <v>企业养老保险</v>
          </cell>
          <cell r="F173" t="str">
            <v>正常应缴</v>
          </cell>
          <cell r="G173" t="str">
            <v>3245.4</v>
          </cell>
          <cell r="H173" t="str">
            <v>259.63</v>
          </cell>
          <cell r="I173" t="str">
            <v>259.63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  <cell r="Q173">
            <v>3245.4</v>
          </cell>
        </row>
        <row r="174">
          <cell r="B174" t="str">
            <v>刘长华</v>
          </cell>
          <cell r="C174" t="str">
            <v>202109</v>
          </cell>
          <cell r="D174" t="str">
            <v>202109</v>
          </cell>
          <cell r="E174" t="str">
            <v>企业养老保险</v>
          </cell>
          <cell r="F174" t="str">
            <v>正常应缴</v>
          </cell>
          <cell r="G174" t="str">
            <v>3245.4</v>
          </cell>
          <cell r="H174" t="str">
            <v>259.63</v>
          </cell>
          <cell r="I174" t="str">
            <v>259.63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  <cell r="Q174">
            <v>3245.4</v>
          </cell>
        </row>
        <row r="175">
          <cell r="B175" t="str">
            <v>孟洪臣</v>
          </cell>
          <cell r="C175" t="str">
            <v>202109</v>
          </cell>
          <cell r="D175" t="str">
            <v>202109</v>
          </cell>
          <cell r="E175" t="str">
            <v>企业养老保险</v>
          </cell>
          <cell r="F175" t="str">
            <v>正常应缴</v>
          </cell>
          <cell r="G175" t="str">
            <v>3245.4</v>
          </cell>
          <cell r="H175" t="str">
            <v>259.63</v>
          </cell>
          <cell r="I175" t="str">
            <v>259.63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  <cell r="Q175">
            <v>3245.4</v>
          </cell>
        </row>
        <row r="176">
          <cell r="B176" t="str">
            <v>滕志勇</v>
          </cell>
          <cell r="C176" t="str">
            <v>202109</v>
          </cell>
          <cell r="D176" t="str">
            <v>202109</v>
          </cell>
          <cell r="E176" t="str">
            <v>企业养老保险</v>
          </cell>
          <cell r="F176" t="str">
            <v>正常应缴</v>
          </cell>
          <cell r="G176" t="str">
            <v>3245.4</v>
          </cell>
          <cell r="H176" t="str">
            <v>259.63</v>
          </cell>
          <cell r="I176" t="str">
            <v>259.63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  <cell r="Q176">
            <v>3245.4</v>
          </cell>
        </row>
        <row r="177">
          <cell r="B177" t="str">
            <v>孙立梅</v>
          </cell>
          <cell r="C177" t="str">
            <v>202109</v>
          </cell>
          <cell r="D177" t="str">
            <v>202109</v>
          </cell>
          <cell r="E177" t="str">
            <v>企业养老保险</v>
          </cell>
          <cell r="F177" t="str">
            <v>正常应缴</v>
          </cell>
          <cell r="G177" t="str">
            <v>3245.4</v>
          </cell>
          <cell r="H177" t="str">
            <v>259.63</v>
          </cell>
          <cell r="I177" t="str">
            <v>259.63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  <cell r="Q177">
            <v>3245.4</v>
          </cell>
        </row>
        <row r="178">
          <cell r="B178" t="str">
            <v>刘祥成</v>
          </cell>
          <cell r="C178" t="str">
            <v>202109</v>
          </cell>
          <cell r="D178" t="str">
            <v>202109</v>
          </cell>
          <cell r="E178" t="str">
            <v>企业养老保险</v>
          </cell>
          <cell r="F178" t="str">
            <v>正常应缴</v>
          </cell>
          <cell r="G178" t="str">
            <v>3245.4</v>
          </cell>
          <cell r="H178" t="str">
            <v>259.63</v>
          </cell>
          <cell r="I178" t="str">
            <v>259.63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  <cell r="Q178">
            <v>3245.4</v>
          </cell>
        </row>
        <row r="179">
          <cell r="B179" t="str">
            <v>李飞</v>
          </cell>
          <cell r="C179" t="str">
            <v>202109</v>
          </cell>
          <cell r="D179" t="str">
            <v>202109</v>
          </cell>
          <cell r="E179" t="str">
            <v>企业养老保险</v>
          </cell>
          <cell r="F179" t="str">
            <v>正常应缴</v>
          </cell>
          <cell r="G179" t="str">
            <v>3245.4</v>
          </cell>
          <cell r="H179" t="str">
            <v>259.63</v>
          </cell>
          <cell r="I179" t="str">
            <v>259.63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  <cell r="Q179">
            <v>3245.4</v>
          </cell>
        </row>
        <row r="180">
          <cell r="B180" t="str">
            <v>于来明</v>
          </cell>
          <cell r="C180" t="str">
            <v>202109</v>
          </cell>
          <cell r="D180" t="str">
            <v>202109</v>
          </cell>
          <cell r="E180" t="str">
            <v>企业养老保险</v>
          </cell>
          <cell r="F180" t="str">
            <v>正常应缴</v>
          </cell>
          <cell r="G180" t="str">
            <v>3245.4</v>
          </cell>
          <cell r="H180" t="str">
            <v>259.63</v>
          </cell>
          <cell r="I180" t="str">
            <v>259.63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  <cell r="Q180">
            <v>3245.4</v>
          </cell>
        </row>
        <row r="181">
          <cell r="B181" t="str">
            <v>张静</v>
          </cell>
          <cell r="C181" t="str">
            <v>202109</v>
          </cell>
          <cell r="D181" t="str">
            <v>202109</v>
          </cell>
          <cell r="E181" t="str">
            <v>企业养老保险</v>
          </cell>
          <cell r="F181" t="str">
            <v>正常应缴</v>
          </cell>
          <cell r="G181" t="str">
            <v>3245.4</v>
          </cell>
          <cell r="H181" t="str">
            <v>259.63</v>
          </cell>
          <cell r="I181" t="str">
            <v>259.63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  <cell r="Q181">
            <v>3245.4</v>
          </cell>
        </row>
        <row r="182">
          <cell r="B182" t="str">
            <v>刘芹</v>
          </cell>
          <cell r="C182" t="str">
            <v>202109</v>
          </cell>
          <cell r="D182" t="str">
            <v>202109</v>
          </cell>
          <cell r="E182" t="str">
            <v>企业养老保险</v>
          </cell>
          <cell r="F182" t="str">
            <v>正常应缴</v>
          </cell>
          <cell r="G182" t="str">
            <v>3245.4</v>
          </cell>
          <cell r="H182" t="str">
            <v>259.63</v>
          </cell>
          <cell r="I182" t="str">
            <v>259.63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  <cell r="Q182">
            <v>3245.4</v>
          </cell>
        </row>
        <row r="183">
          <cell r="B183" t="str">
            <v>陈阔</v>
          </cell>
          <cell r="C183" t="str">
            <v>202109</v>
          </cell>
          <cell r="D183" t="str">
            <v>202109</v>
          </cell>
          <cell r="E183" t="str">
            <v>企业养老保险</v>
          </cell>
          <cell r="F183" t="str">
            <v>正常应缴</v>
          </cell>
          <cell r="G183" t="str">
            <v>3245.4</v>
          </cell>
          <cell r="H183" t="str">
            <v>259.63</v>
          </cell>
          <cell r="I183" t="str">
            <v>259.63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  <cell r="Q183">
            <v>3245.4</v>
          </cell>
        </row>
        <row r="184">
          <cell r="B184" t="str">
            <v>张泽</v>
          </cell>
          <cell r="C184" t="str">
            <v>202109</v>
          </cell>
          <cell r="D184" t="str">
            <v>202109</v>
          </cell>
          <cell r="E184" t="str">
            <v>企业养老保险</v>
          </cell>
          <cell r="F184" t="str">
            <v>正常应缴</v>
          </cell>
          <cell r="G184" t="str">
            <v>3245.4</v>
          </cell>
          <cell r="H184" t="str">
            <v>259.63</v>
          </cell>
          <cell r="I184" t="str">
            <v>259.63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  <cell r="Q184">
            <v>3245.4</v>
          </cell>
        </row>
        <row r="185">
          <cell r="B185" t="str">
            <v>徐梦</v>
          </cell>
          <cell r="C185" t="str">
            <v>202109</v>
          </cell>
          <cell r="D185" t="str">
            <v>202109</v>
          </cell>
          <cell r="E185" t="str">
            <v>企业养老保险</v>
          </cell>
          <cell r="F185" t="str">
            <v>正常应缴</v>
          </cell>
          <cell r="G185" t="str">
            <v>3245.4</v>
          </cell>
          <cell r="H185" t="str">
            <v>259.63</v>
          </cell>
          <cell r="I185" t="str">
            <v>259.63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  <cell r="Q185">
            <v>3245.4</v>
          </cell>
        </row>
        <row r="186">
          <cell r="B186" t="str">
            <v>刘谕鑫</v>
          </cell>
          <cell r="C186" t="str">
            <v>202109</v>
          </cell>
          <cell r="D186" t="str">
            <v>202109</v>
          </cell>
          <cell r="E186" t="str">
            <v>企业养老保险</v>
          </cell>
          <cell r="F186" t="str">
            <v>正常应缴</v>
          </cell>
          <cell r="G186" t="str">
            <v>3245.4</v>
          </cell>
          <cell r="H186" t="str">
            <v>259.63</v>
          </cell>
          <cell r="I186" t="str">
            <v>259.63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  <cell r="Q186">
            <v>3245.4</v>
          </cell>
        </row>
        <row r="187">
          <cell r="B187" t="str">
            <v>张秀荣</v>
          </cell>
          <cell r="C187" t="str">
            <v>202109</v>
          </cell>
          <cell r="D187" t="str">
            <v>202109</v>
          </cell>
          <cell r="E187" t="str">
            <v>企业养老保险</v>
          </cell>
          <cell r="F187" t="str">
            <v>正常应缴</v>
          </cell>
          <cell r="G187" t="str">
            <v>3245.4</v>
          </cell>
          <cell r="H187" t="str">
            <v>259.63</v>
          </cell>
          <cell r="I187" t="str">
            <v>259.63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  <cell r="Q187">
            <v>3245.4</v>
          </cell>
        </row>
        <row r="188">
          <cell r="B188" t="str">
            <v>孙桂平</v>
          </cell>
          <cell r="C188" t="str">
            <v>202109</v>
          </cell>
          <cell r="D188" t="str">
            <v>202109</v>
          </cell>
          <cell r="E188" t="str">
            <v>企业养老保险</v>
          </cell>
          <cell r="F188" t="str">
            <v>正常应缴</v>
          </cell>
          <cell r="G188" t="str">
            <v>3245.4</v>
          </cell>
          <cell r="H188" t="str">
            <v>259.63</v>
          </cell>
          <cell r="I188" t="str">
            <v>259.63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  <cell r="Q188">
            <v>3245.4</v>
          </cell>
        </row>
        <row r="189">
          <cell r="B189" t="str">
            <v>陈自铅</v>
          </cell>
          <cell r="C189" t="str">
            <v>202109</v>
          </cell>
          <cell r="D189" t="str">
            <v>202109</v>
          </cell>
          <cell r="E189" t="str">
            <v>企业养老保险</v>
          </cell>
          <cell r="F189" t="str">
            <v>正常应缴</v>
          </cell>
          <cell r="G189" t="str">
            <v>3245.4</v>
          </cell>
          <cell r="H189" t="str">
            <v>259.63</v>
          </cell>
          <cell r="I189" t="str">
            <v>259.63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  <cell r="Q189">
            <v>3245.4</v>
          </cell>
        </row>
        <row r="190">
          <cell r="B190" t="str">
            <v>张琳</v>
          </cell>
          <cell r="C190" t="str">
            <v>202109</v>
          </cell>
          <cell r="D190" t="str">
            <v>202109</v>
          </cell>
          <cell r="E190" t="str">
            <v>企业养老保险</v>
          </cell>
          <cell r="F190" t="str">
            <v>正常应缴</v>
          </cell>
          <cell r="G190" t="str">
            <v>3245.4</v>
          </cell>
          <cell r="H190" t="str">
            <v>259.63</v>
          </cell>
          <cell r="I190" t="str">
            <v>259.63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  <cell r="Q190">
            <v>3245.4</v>
          </cell>
        </row>
        <row r="191">
          <cell r="B191" t="str">
            <v>李博阳</v>
          </cell>
          <cell r="C191" t="str">
            <v>202109</v>
          </cell>
          <cell r="D191" t="str">
            <v>202109</v>
          </cell>
          <cell r="E191" t="str">
            <v>企业养老保险</v>
          </cell>
          <cell r="F191" t="str">
            <v>正常应缴</v>
          </cell>
          <cell r="G191" t="str">
            <v>3245.4</v>
          </cell>
          <cell r="H191" t="str">
            <v>259.63</v>
          </cell>
          <cell r="I191" t="str">
            <v>259.63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  <cell r="Q191">
            <v>3245.4</v>
          </cell>
        </row>
        <row r="192">
          <cell r="B192" t="str">
            <v>刘二平</v>
          </cell>
          <cell r="C192" t="str">
            <v>202109</v>
          </cell>
          <cell r="D192" t="str">
            <v>202109</v>
          </cell>
          <cell r="E192" t="str">
            <v>企业养老保险</v>
          </cell>
          <cell r="F192" t="str">
            <v>正常应缴</v>
          </cell>
          <cell r="G192" t="str">
            <v>3245.4</v>
          </cell>
          <cell r="H192" t="str">
            <v>259.63</v>
          </cell>
          <cell r="I192" t="str">
            <v>259.63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  <cell r="Q192">
            <v>3245.4</v>
          </cell>
        </row>
        <row r="193">
          <cell r="B193" t="str">
            <v>王河敏</v>
          </cell>
          <cell r="C193" t="str">
            <v>202109</v>
          </cell>
          <cell r="D193" t="str">
            <v>202109</v>
          </cell>
          <cell r="E193" t="str">
            <v>企业养老保险</v>
          </cell>
          <cell r="F193" t="str">
            <v>正常应缴</v>
          </cell>
          <cell r="G193" t="str">
            <v>3245.4</v>
          </cell>
          <cell r="H193" t="str">
            <v>259.63</v>
          </cell>
          <cell r="I193" t="str">
            <v>259.63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  <cell r="Q193">
            <v>3245.4</v>
          </cell>
        </row>
        <row r="194">
          <cell r="B194" t="str">
            <v>赵亚帅</v>
          </cell>
          <cell r="C194" t="str">
            <v>202109</v>
          </cell>
          <cell r="D194" t="str">
            <v>202109</v>
          </cell>
          <cell r="E194" t="str">
            <v>企业养老保险</v>
          </cell>
          <cell r="F194" t="str">
            <v>正常应缴</v>
          </cell>
          <cell r="G194" t="str">
            <v>3245.4</v>
          </cell>
          <cell r="H194" t="str">
            <v>259.63</v>
          </cell>
          <cell r="I194" t="str">
            <v>259.63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  <cell r="Q194">
            <v>3245.4</v>
          </cell>
        </row>
        <row r="195">
          <cell r="B195" t="str">
            <v>赵世敏</v>
          </cell>
          <cell r="C195" t="str">
            <v>202109</v>
          </cell>
          <cell r="D195" t="str">
            <v>202109</v>
          </cell>
          <cell r="E195" t="str">
            <v>企业养老保险</v>
          </cell>
          <cell r="F195" t="str">
            <v>正常应缴</v>
          </cell>
          <cell r="G195" t="str">
            <v>3245.4</v>
          </cell>
          <cell r="H195" t="str">
            <v>259.63</v>
          </cell>
          <cell r="I195" t="str">
            <v>259.63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  <cell r="Q195">
            <v>3245.4</v>
          </cell>
        </row>
        <row r="196">
          <cell r="B196" t="str">
            <v>董凤海</v>
          </cell>
          <cell r="C196" t="str">
            <v>202109</v>
          </cell>
          <cell r="D196" t="str">
            <v>202109</v>
          </cell>
          <cell r="E196" t="str">
            <v>企业养老保险</v>
          </cell>
          <cell r="F196" t="str">
            <v>正常应缴</v>
          </cell>
          <cell r="G196" t="str">
            <v>3245.4</v>
          </cell>
          <cell r="H196" t="str">
            <v>259.63</v>
          </cell>
          <cell r="I196" t="str">
            <v>259.63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  <cell r="Q196">
            <v>3245.4</v>
          </cell>
        </row>
        <row r="197">
          <cell r="B197" t="str">
            <v>范淑菁</v>
          </cell>
          <cell r="C197" t="str">
            <v>202109</v>
          </cell>
          <cell r="D197" t="str">
            <v>202109</v>
          </cell>
          <cell r="E197" t="str">
            <v>企业养老保险</v>
          </cell>
          <cell r="F197" t="str">
            <v>正常应缴</v>
          </cell>
          <cell r="G197" t="str">
            <v>3245.4</v>
          </cell>
          <cell r="H197" t="str">
            <v>259.63</v>
          </cell>
          <cell r="I197" t="str">
            <v>259.63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  <cell r="Q197">
            <v>3245.4</v>
          </cell>
        </row>
        <row r="198">
          <cell r="B198" t="str">
            <v>刘帅军</v>
          </cell>
          <cell r="C198" t="str">
            <v>202109</v>
          </cell>
          <cell r="D198" t="str">
            <v>202109</v>
          </cell>
          <cell r="E198" t="str">
            <v>企业养老保险</v>
          </cell>
          <cell r="F198" t="str">
            <v>正常应缴</v>
          </cell>
          <cell r="G198" t="str">
            <v>3245.4</v>
          </cell>
          <cell r="H198" t="str">
            <v>259.63</v>
          </cell>
          <cell r="I198" t="str">
            <v>259.63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  <cell r="Q198">
            <v>3245.4</v>
          </cell>
        </row>
        <row r="199">
          <cell r="B199" t="str">
            <v>朱长青</v>
          </cell>
          <cell r="C199" t="str">
            <v>202109</v>
          </cell>
          <cell r="D199" t="str">
            <v>202109</v>
          </cell>
          <cell r="E199" t="str">
            <v>企业养老保险</v>
          </cell>
          <cell r="F199" t="str">
            <v>正常应缴</v>
          </cell>
          <cell r="G199" t="str">
            <v>3245.4</v>
          </cell>
          <cell r="H199" t="str">
            <v>259.63</v>
          </cell>
          <cell r="I199" t="str">
            <v>259.63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  <cell r="Q199">
            <v>3245.4</v>
          </cell>
        </row>
        <row r="200">
          <cell r="B200" t="str">
            <v>吴红红</v>
          </cell>
          <cell r="C200" t="str">
            <v>202109</v>
          </cell>
          <cell r="D200" t="str">
            <v>202109</v>
          </cell>
          <cell r="E200" t="str">
            <v>企业养老保险</v>
          </cell>
          <cell r="F200" t="str">
            <v>正常应缴</v>
          </cell>
          <cell r="G200" t="str">
            <v>3245.4</v>
          </cell>
          <cell r="H200" t="str">
            <v>259.63</v>
          </cell>
          <cell r="I200" t="str">
            <v>259.63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  <cell r="Q200">
            <v>3245.4</v>
          </cell>
        </row>
        <row r="201">
          <cell r="B201" t="str">
            <v>云荣娟</v>
          </cell>
          <cell r="C201" t="str">
            <v>202109</v>
          </cell>
          <cell r="D201" t="str">
            <v>202109</v>
          </cell>
          <cell r="E201" t="str">
            <v>企业养老保险</v>
          </cell>
          <cell r="F201" t="str">
            <v>正常应缴</v>
          </cell>
          <cell r="G201" t="str">
            <v>3820</v>
          </cell>
          <cell r="H201" t="str">
            <v>305.6</v>
          </cell>
          <cell r="I201" t="str">
            <v>305.6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  <cell r="Q201">
            <v>3820</v>
          </cell>
        </row>
        <row r="202">
          <cell r="B202" t="str">
            <v>张立霞</v>
          </cell>
          <cell r="C202" t="str">
            <v>202109</v>
          </cell>
          <cell r="D202" t="str">
            <v>202109</v>
          </cell>
          <cell r="E202" t="str">
            <v>企业养老保险</v>
          </cell>
          <cell r="F202" t="str">
            <v>正常应缴</v>
          </cell>
          <cell r="G202" t="str">
            <v>3245.4</v>
          </cell>
          <cell r="H202" t="str">
            <v>259.63</v>
          </cell>
          <cell r="I202" t="str">
            <v>259.63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  <cell r="Q202">
            <v>3245.4</v>
          </cell>
        </row>
        <row r="203">
          <cell r="B203" t="str">
            <v>张娜娜</v>
          </cell>
          <cell r="C203" t="str">
            <v>202109</v>
          </cell>
          <cell r="D203" t="str">
            <v>202109</v>
          </cell>
          <cell r="E203" t="str">
            <v>企业养老保险</v>
          </cell>
          <cell r="F203" t="str">
            <v>正常应缴</v>
          </cell>
          <cell r="G203" t="str">
            <v>3245.4</v>
          </cell>
          <cell r="H203" t="str">
            <v>259.63</v>
          </cell>
          <cell r="I203" t="str">
            <v>259.63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  <cell r="Q203">
            <v>3245.4</v>
          </cell>
        </row>
        <row r="204">
          <cell r="B204" t="str">
            <v>王冠文</v>
          </cell>
          <cell r="C204" t="str">
            <v>202109</v>
          </cell>
          <cell r="D204" t="str">
            <v>202109</v>
          </cell>
          <cell r="E204" t="str">
            <v>企业养老保险</v>
          </cell>
          <cell r="F204" t="str">
            <v>正常应缴</v>
          </cell>
          <cell r="G204" t="str">
            <v>3245.4</v>
          </cell>
          <cell r="H204" t="str">
            <v>259.63</v>
          </cell>
          <cell r="I204" t="str">
            <v>259.63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  <cell r="Q204">
            <v>3245.4</v>
          </cell>
        </row>
        <row r="205">
          <cell r="B205" t="str">
            <v>蔺元元</v>
          </cell>
          <cell r="C205" t="str">
            <v>202109</v>
          </cell>
          <cell r="D205" t="str">
            <v>202109</v>
          </cell>
          <cell r="E205" t="str">
            <v>企业养老保险</v>
          </cell>
          <cell r="F205" t="str">
            <v>正常应缴</v>
          </cell>
          <cell r="G205" t="str">
            <v>3245.4</v>
          </cell>
          <cell r="H205" t="str">
            <v>259.63</v>
          </cell>
          <cell r="I205" t="str">
            <v>259.63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  <cell r="Q205">
            <v>3245.4</v>
          </cell>
        </row>
        <row r="206">
          <cell r="B206" t="str">
            <v>李芳慧</v>
          </cell>
          <cell r="C206" t="str">
            <v>202109</v>
          </cell>
          <cell r="D206" t="str">
            <v>202109</v>
          </cell>
          <cell r="E206" t="str">
            <v>企业养老保险</v>
          </cell>
          <cell r="F206" t="str">
            <v>正常应缴</v>
          </cell>
          <cell r="G206" t="str">
            <v>3245.4</v>
          </cell>
          <cell r="H206" t="str">
            <v>259.63</v>
          </cell>
          <cell r="I206" t="str">
            <v>259.63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  <cell r="Q206">
            <v>3245.4</v>
          </cell>
        </row>
        <row r="207">
          <cell r="B207" t="str">
            <v>刘阔阔</v>
          </cell>
          <cell r="C207" t="str">
            <v>202109</v>
          </cell>
          <cell r="D207" t="str">
            <v>202109</v>
          </cell>
          <cell r="E207" t="str">
            <v>企业养老保险</v>
          </cell>
          <cell r="F207" t="str">
            <v>正常应缴</v>
          </cell>
          <cell r="G207" t="str">
            <v>3245.4</v>
          </cell>
          <cell r="H207" t="str">
            <v>259.63</v>
          </cell>
          <cell r="I207" t="str">
            <v>259.63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  <cell r="Q207">
            <v>3245.4</v>
          </cell>
        </row>
        <row r="208">
          <cell r="B208" t="str">
            <v>张文昌</v>
          </cell>
          <cell r="C208" t="str">
            <v>202109</v>
          </cell>
          <cell r="D208" t="str">
            <v>202109</v>
          </cell>
          <cell r="E208" t="str">
            <v>企业养老保险</v>
          </cell>
          <cell r="F208" t="str">
            <v>正常应缴</v>
          </cell>
          <cell r="G208" t="str">
            <v>3820</v>
          </cell>
          <cell r="H208" t="str">
            <v>305.6</v>
          </cell>
          <cell r="I208" t="str">
            <v>305.6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  <cell r="Q208">
            <v>3820</v>
          </cell>
        </row>
        <row r="209">
          <cell r="B209" t="str">
            <v>董宪庆</v>
          </cell>
          <cell r="C209" t="str">
            <v>202109</v>
          </cell>
          <cell r="D209" t="str">
            <v>202109</v>
          </cell>
          <cell r="E209" t="str">
            <v>企业养老保险</v>
          </cell>
          <cell r="F209" t="str">
            <v>正常应缴</v>
          </cell>
          <cell r="G209" t="str">
            <v>3245.4</v>
          </cell>
          <cell r="H209" t="str">
            <v>259.63</v>
          </cell>
          <cell r="I209" t="str">
            <v>259.63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  <cell r="Q209">
            <v>3245.4</v>
          </cell>
        </row>
        <row r="210">
          <cell r="B210" t="str">
            <v>刘思含</v>
          </cell>
          <cell r="C210" t="str">
            <v>202109</v>
          </cell>
          <cell r="D210" t="str">
            <v>202109</v>
          </cell>
          <cell r="E210" t="str">
            <v>企业养老保险</v>
          </cell>
          <cell r="F210" t="str">
            <v>正常应缴</v>
          </cell>
          <cell r="G210" t="str">
            <v>3245.4</v>
          </cell>
          <cell r="H210" t="str">
            <v>259.63</v>
          </cell>
          <cell r="I210" t="str">
            <v>259.63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  <cell r="Q210">
            <v>3245.4</v>
          </cell>
        </row>
        <row r="211">
          <cell r="B211" t="str">
            <v>董岗生</v>
          </cell>
          <cell r="C211" t="str">
            <v>202109</v>
          </cell>
          <cell r="D211" t="str">
            <v>202109</v>
          </cell>
          <cell r="E211" t="str">
            <v>企业养老保险</v>
          </cell>
          <cell r="F211" t="str">
            <v>正常应缴</v>
          </cell>
          <cell r="G211" t="str">
            <v>3820</v>
          </cell>
          <cell r="H211" t="str">
            <v>305.6</v>
          </cell>
          <cell r="I211" t="str">
            <v>305.6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  <cell r="Q211">
            <v>3820</v>
          </cell>
        </row>
        <row r="212">
          <cell r="B212" t="str">
            <v>赵玉臣</v>
          </cell>
          <cell r="C212" t="str">
            <v>202109</v>
          </cell>
          <cell r="D212" t="str">
            <v>202109</v>
          </cell>
          <cell r="E212" t="str">
            <v>企业养老保险</v>
          </cell>
          <cell r="F212" t="str">
            <v>正常应缴</v>
          </cell>
          <cell r="G212" t="str">
            <v>3820</v>
          </cell>
          <cell r="H212" t="str">
            <v>305.6</v>
          </cell>
          <cell r="I212" t="str">
            <v>305.6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  <cell r="Q212">
            <v>3820</v>
          </cell>
        </row>
        <row r="213">
          <cell r="B213" t="str">
            <v>王文乐</v>
          </cell>
          <cell r="C213" t="str">
            <v>202109</v>
          </cell>
          <cell r="D213" t="str">
            <v>202109</v>
          </cell>
          <cell r="E213" t="str">
            <v>企业养老保险</v>
          </cell>
          <cell r="F213" t="str">
            <v>正常应缴</v>
          </cell>
          <cell r="G213" t="str">
            <v>3245.4</v>
          </cell>
          <cell r="H213" t="str">
            <v>259.63</v>
          </cell>
          <cell r="I213" t="str">
            <v>259.63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  <cell r="Q213">
            <v>3245.4</v>
          </cell>
        </row>
        <row r="214">
          <cell r="B214" t="str">
            <v>吴如霞</v>
          </cell>
          <cell r="C214" t="str">
            <v>202109</v>
          </cell>
          <cell r="D214" t="str">
            <v>202109</v>
          </cell>
          <cell r="E214" t="str">
            <v>企业养老保险</v>
          </cell>
          <cell r="F214" t="str">
            <v>正常应缴</v>
          </cell>
          <cell r="G214" t="str">
            <v>3245.4</v>
          </cell>
          <cell r="H214" t="str">
            <v>259.63</v>
          </cell>
          <cell r="I214" t="str">
            <v>259.63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  <cell r="Q214">
            <v>3245.4</v>
          </cell>
        </row>
        <row r="215">
          <cell r="B215" t="str">
            <v>刘俊阁</v>
          </cell>
          <cell r="C215" t="str">
            <v>202109</v>
          </cell>
          <cell r="D215" t="str">
            <v>202109</v>
          </cell>
          <cell r="E215" t="str">
            <v>企业养老保险</v>
          </cell>
          <cell r="F215" t="str">
            <v>正常应缴</v>
          </cell>
          <cell r="G215" t="str">
            <v>3245.4</v>
          </cell>
          <cell r="H215" t="str">
            <v>259.63</v>
          </cell>
          <cell r="I215" t="str">
            <v>259.63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  <cell r="Q215">
            <v>3245.4</v>
          </cell>
        </row>
        <row r="216">
          <cell r="B216" t="str">
            <v>姚建坡</v>
          </cell>
          <cell r="C216" t="str">
            <v>202109</v>
          </cell>
          <cell r="D216" t="str">
            <v>202109</v>
          </cell>
          <cell r="E216" t="str">
            <v>企业养老保险</v>
          </cell>
          <cell r="F216" t="str">
            <v>正常应缴</v>
          </cell>
          <cell r="G216" t="str">
            <v>3245.4</v>
          </cell>
          <cell r="H216" t="str">
            <v>259.63</v>
          </cell>
          <cell r="I216" t="str">
            <v>259.63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  <cell r="Q216">
            <v>3245.4</v>
          </cell>
        </row>
        <row r="217">
          <cell r="B217" t="str">
            <v>康淑玲</v>
          </cell>
          <cell r="C217" t="str">
            <v>202109</v>
          </cell>
          <cell r="D217" t="str">
            <v>202109</v>
          </cell>
          <cell r="E217" t="str">
            <v>企业养老保险</v>
          </cell>
          <cell r="F217" t="str">
            <v>正常应缴</v>
          </cell>
          <cell r="G217" t="str">
            <v>3245.4</v>
          </cell>
          <cell r="H217" t="str">
            <v>259.63</v>
          </cell>
          <cell r="I217" t="str">
            <v>259.63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  <cell r="Q217">
            <v>3245.4</v>
          </cell>
        </row>
        <row r="218">
          <cell r="B218" t="str">
            <v>张亚霖</v>
          </cell>
          <cell r="C218" t="str">
            <v>202109</v>
          </cell>
          <cell r="D218" t="str">
            <v>202109</v>
          </cell>
          <cell r="E218" t="str">
            <v>企业养老保险</v>
          </cell>
          <cell r="F218" t="str">
            <v>正常应缴</v>
          </cell>
          <cell r="G218" t="str">
            <v>3245.4</v>
          </cell>
          <cell r="H218" t="str">
            <v>259.63</v>
          </cell>
          <cell r="I218" t="str">
            <v>259.63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  <cell r="Q218">
            <v>3245.4</v>
          </cell>
        </row>
        <row r="219">
          <cell r="B219" t="str">
            <v>王振</v>
          </cell>
          <cell r="C219" t="str">
            <v>202109</v>
          </cell>
          <cell r="D219" t="str">
            <v>202109</v>
          </cell>
          <cell r="E219" t="str">
            <v>企业养老保险</v>
          </cell>
          <cell r="F219" t="str">
            <v>正常应缴</v>
          </cell>
          <cell r="G219" t="str">
            <v>3245.4</v>
          </cell>
          <cell r="H219" t="str">
            <v>259.63</v>
          </cell>
          <cell r="I219" t="str">
            <v>259.63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  <cell r="Q219">
            <v>3245.4</v>
          </cell>
        </row>
        <row r="220">
          <cell r="B220" t="str">
            <v>商鹏雨</v>
          </cell>
          <cell r="C220" t="str">
            <v>202109</v>
          </cell>
          <cell r="D220" t="str">
            <v>202109</v>
          </cell>
          <cell r="E220" t="str">
            <v>企业养老保险</v>
          </cell>
          <cell r="F220" t="str">
            <v>正常应缴</v>
          </cell>
          <cell r="G220" t="str">
            <v>3245.4</v>
          </cell>
          <cell r="H220" t="str">
            <v>259.63</v>
          </cell>
          <cell r="I220" t="str">
            <v>259.63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  <cell r="Q220">
            <v>3245.4</v>
          </cell>
        </row>
        <row r="221">
          <cell r="B221" t="str">
            <v>朱文奇</v>
          </cell>
          <cell r="C221" t="str">
            <v>202109</v>
          </cell>
          <cell r="D221" t="str">
            <v>202109</v>
          </cell>
          <cell r="E221" t="str">
            <v>企业养老保险</v>
          </cell>
          <cell r="F221" t="str">
            <v>正常应缴</v>
          </cell>
          <cell r="G221" t="str">
            <v>3245.4</v>
          </cell>
          <cell r="H221" t="str">
            <v>259.63</v>
          </cell>
          <cell r="I221" t="str">
            <v>259.63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  <cell r="Q221">
            <v>3245.4</v>
          </cell>
        </row>
        <row r="222">
          <cell r="B222" t="str">
            <v>程从达</v>
          </cell>
          <cell r="C222" t="str">
            <v>202109</v>
          </cell>
          <cell r="D222" t="str">
            <v>202109</v>
          </cell>
          <cell r="E222" t="str">
            <v>企业养老保险</v>
          </cell>
          <cell r="F222" t="str">
            <v>正常应缴</v>
          </cell>
          <cell r="G222" t="str">
            <v>3245.4</v>
          </cell>
          <cell r="H222" t="str">
            <v>259.63</v>
          </cell>
          <cell r="I222" t="str">
            <v>259.63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  <cell r="Q222">
            <v>3245.4</v>
          </cell>
        </row>
        <row r="223">
          <cell r="B223" t="str">
            <v>于小爽</v>
          </cell>
          <cell r="C223" t="str">
            <v>202109</v>
          </cell>
          <cell r="D223" t="str">
            <v>202109</v>
          </cell>
          <cell r="E223" t="str">
            <v>企业养老保险</v>
          </cell>
          <cell r="F223" t="str">
            <v>正常应缴</v>
          </cell>
          <cell r="G223" t="str">
            <v>3245.4</v>
          </cell>
          <cell r="H223" t="str">
            <v>259.63</v>
          </cell>
          <cell r="I223" t="str">
            <v>259.63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  <cell r="Q223">
            <v>3245.4</v>
          </cell>
        </row>
        <row r="224">
          <cell r="B224" t="str">
            <v>刘洪霞</v>
          </cell>
          <cell r="C224" t="str">
            <v>202109</v>
          </cell>
          <cell r="D224" t="str">
            <v>202109</v>
          </cell>
          <cell r="E224" t="str">
            <v>企业养老保险</v>
          </cell>
          <cell r="F224" t="str">
            <v>正常应缴</v>
          </cell>
          <cell r="G224" t="str">
            <v>3245.4</v>
          </cell>
          <cell r="H224" t="str">
            <v>259.63</v>
          </cell>
          <cell r="I224" t="str">
            <v>259.63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  <cell r="Q224">
            <v>3245.4</v>
          </cell>
        </row>
        <row r="225">
          <cell r="B225" t="str">
            <v>陈淑贞</v>
          </cell>
          <cell r="C225" t="str">
            <v>202109</v>
          </cell>
          <cell r="D225" t="str">
            <v>202109</v>
          </cell>
          <cell r="E225" t="str">
            <v>企业养老保险</v>
          </cell>
          <cell r="F225" t="str">
            <v>正常应缴</v>
          </cell>
          <cell r="G225" t="str">
            <v>3245.4</v>
          </cell>
          <cell r="H225" t="str">
            <v>259.63</v>
          </cell>
          <cell r="I225" t="str">
            <v>259.63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  <cell r="Q225">
            <v>3245.4</v>
          </cell>
        </row>
        <row r="226">
          <cell r="B226" t="str">
            <v>张巧慧</v>
          </cell>
          <cell r="C226" t="str">
            <v>202109</v>
          </cell>
          <cell r="D226" t="str">
            <v>202109</v>
          </cell>
          <cell r="E226" t="str">
            <v>企业养老保险</v>
          </cell>
          <cell r="F226" t="str">
            <v>正常应缴</v>
          </cell>
          <cell r="G226" t="str">
            <v>3245.4</v>
          </cell>
          <cell r="H226" t="str">
            <v>259.63</v>
          </cell>
          <cell r="I226" t="str">
            <v>259.63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  <cell r="Q226">
            <v>3245.4</v>
          </cell>
        </row>
        <row r="227">
          <cell r="B227" t="str">
            <v>刘亚荣</v>
          </cell>
          <cell r="C227" t="str">
            <v>202109</v>
          </cell>
          <cell r="D227" t="str">
            <v>202109</v>
          </cell>
          <cell r="E227" t="str">
            <v>企业养老保险</v>
          </cell>
          <cell r="F227" t="str">
            <v>正常应缴</v>
          </cell>
          <cell r="G227" t="str">
            <v>3245.4</v>
          </cell>
          <cell r="H227" t="str">
            <v>259.63</v>
          </cell>
          <cell r="I227" t="str">
            <v>259.63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  <cell r="Q227">
            <v>3245.4</v>
          </cell>
        </row>
        <row r="228">
          <cell r="B228" t="str">
            <v>岳明婷</v>
          </cell>
          <cell r="C228" t="str">
            <v>202109</v>
          </cell>
          <cell r="D228" t="str">
            <v>202109</v>
          </cell>
          <cell r="E228" t="str">
            <v>企业养老保险</v>
          </cell>
          <cell r="F228" t="str">
            <v>正常应缴</v>
          </cell>
          <cell r="G228" t="str">
            <v>3245.4</v>
          </cell>
          <cell r="H228" t="str">
            <v>259.63</v>
          </cell>
          <cell r="I228" t="str">
            <v>259.63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  <cell r="Q228">
            <v>3245.4</v>
          </cell>
        </row>
        <row r="229">
          <cell r="B229" t="str">
            <v>高福亮</v>
          </cell>
          <cell r="C229" t="str">
            <v>202109</v>
          </cell>
          <cell r="D229" t="str">
            <v>202109</v>
          </cell>
          <cell r="E229" t="str">
            <v>企业养老保险</v>
          </cell>
          <cell r="F229" t="str">
            <v>正常应缴</v>
          </cell>
          <cell r="G229" t="str">
            <v>3245.4</v>
          </cell>
          <cell r="H229" t="str">
            <v>259.63</v>
          </cell>
          <cell r="I229" t="str">
            <v>259.63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  <cell r="Q229">
            <v>3245.4</v>
          </cell>
        </row>
        <row r="230">
          <cell r="B230" t="str">
            <v>于海龙</v>
          </cell>
          <cell r="C230" t="str">
            <v>202109</v>
          </cell>
          <cell r="D230" t="str">
            <v>202109</v>
          </cell>
          <cell r="E230" t="str">
            <v>企业养老保险</v>
          </cell>
          <cell r="F230" t="str">
            <v>正常应缴</v>
          </cell>
          <cell r="G230" t="str">
            <v>3245.4</v>
          </cell>
          <cell r="H230" t="str">
            <v>259.63</v>
          </cell>
          <cell r="I230" t="str">
            <v>259.63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  <cell r="Q230">
            <v>3245.4</v>
          </cell>
        </row>
        <row r="231">
          <cell r="B231" t="str">
            <v>李泽元</v>
          </cell>
          <cell r="C231" t="str">
            <v>202109</v>
          </cell>
          <cell r="D231" t="str">
            <v>202109</v>
          </cell>
          <cell r="E231" t="str">
            <v>企业养老保险</v>
          </cell>
          <cell r="F231" t="str">
            <v>正常应缴</v>
          </cell>
          <cell r="G231" t="str">
            <v>3245.4</v>
          </cell>
          <cell r="H231" t="str">
            <v>259.63</v>
          </cell>
          <cell r="I231" t="str">
            <v>259.63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  <cell r="Q231">
            <v>3245.4</v>
          </cell>
        </row>
        <row r="232">
          <cell r="B232" t="str">
            <v>刘二精</v>
          </cell>
          <cell r="C232" t="str">
            <v>202109</v>
          </cell>
          <cell r="D232" t="str">
            <v>202109</v>
          </cell>
          <cell r="E232" t="str">
            <v>企业养老保险</v>
          </cell>
          <cell r="F232" t="str">
            <v>正常应缴</v>
          </cell>
          <cell r="G232" t="str">
            <v>3245.4</v>
          </cell>
          <cell r="H232" t="str">
            <v>259.63</v>
          </cell>
          <cell r="I232" t="str">
            <v>259.63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  <cell r="Q232">
            <v>3245.4</v>
          </cell>
        </row>
        <row r="233">
          <cell r="B233" t="str">
            <v>张雪</v>
          </cell>
          <cell r="C233" t="str">
            <v>202109</v>
          </cell>
          <cell r="D233" t="str">
            <v>202109</v>
          </cell>
          <cell r="E233" t="str">
            <v>企业养老保险</v>
          </cell>
          <cell r="F233" t="str">
            <v>正常应缴</v>
          </cell>
          <cell r="G233" t="str">
            <v>3245.4</v>
          </cell>
          <cell r="H233" t="str">
            <v>259.63</v>
          </cell>
          <cell r="I233" t="str">
            <v>259.63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  <cell r="Q233">
            <v>3245.4</v>
          </cell>
        </row>
        <row r="234">
          <cell r="B234" t="str">
            <v>刘建群</v>
          </cell>
          <cell r="C234" t="str">
            <v>202109</v>
          </cell>
          <cell r="D234" t="str">
            <v>202109</v>
          </cell>
          <cell r="E234" t="str">
            <v>企业养老保险</v>
          </cell>
          <cell r="F234" t="str">
            <v>正常应缴</v>
          </cell>
          <cell r="G234" t="str">
            <v>3245.4</v>
          </cell>
          <cell r="H234" t="str">
            <v>259.63</v>
          </cell>
          <cell r="I234" t="str">
            <v>259.63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  <cell r="Q234">
            <v>3245.4</v>
          </cell>
        </row>
        <row r="235">
          <cell r="B235" t="str">
            <v>王萱斓</v>
          </cell>
          <cell r="C235" t="str">
            <v>202109</v>
          </cell>
          <cell r="D235" t="str">
            <v>202109</v>
          </cell>
          <cell r="E235" t="str">
            <v>企业养老保险</v>
          </cell>
          <cell r="F235" t="str">
            <v>正常应缴</v>
          </cell>
          <cell r="G235" t="str">
            <v>3245.4</v>
          </cell>
          <cell r="H235" t="str">
            <v>259.63</v>
          </cell>
          <cell r="I235" t="str">
            <v>259.63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  <cell r="Q235">
            <v>3245.4</v>
          </cell>
        </row>
        <row r="236">
          <cell r="B236" t="str">
            <v>王滨</v>
          </cell>
          <cell r="C236" t="str">
            <v>202109</v>
          </cell>
          <cell r="D236" t="str">
            <v>202109</v>
          </cell>
          <cell r="E236" t="str">
            <v>企业养老保险</v>
          </cell>
          <cell r="F236" t="str">
            <v>正常应缴</v>
          </cell>
          <cell r="G236" t="str">
            <v>3245.4</v>
          </cell>
          <cell r="H236" t="str">
            <v>259.63</v>
          </cell>
          <cell r="I236" t="str">
            <v>259.63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  <cell r="Q236">
            <v>3245.4</v>
          </cell>
        </row>
        <row r="237">
          <cell r="B237" t="str">
            <v>崔永文</v>
          </cell>
          <cell r="C237" t="str">
            <v>202109</v>
          </cell>
          <cell r="D237" t="str">
            <v>202109</v>
          </cell>
          <cell r="E237" t="str">
            <v>企业养老保险</v>
          </cell>
          <cell r="F237" t="str">
            <v>正常应缴</v>
          </cell>
          <cell r="G237" t="str">
            <v>3245.4</v>
          </cell>
          <cell r="H237" t="str">
            <v>259.63</v>
          </cell>
          <cell r="I237" t="str">
            <v>259.63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  <cell r="Q237">
            <v>3245.4</v>
          </cell>
        </row>
        <row r="238">
          <cell r="B238" t="str">
            <v>陈乐</v>
          </cell>
          <cell r="C238" t="str">
            <v>202109</v>
          </cell>
          <cell r="D238" t="str">
            <v>202109</v>
          </cell>
          <cell r="E238" t="str">
            <v>企业养老保险</v>
          </cell>
          <cell r="F238" t="str">
            <v>正常应缴</v>
          </cell>
          <cell r="G238" t="str">
            <v>3245.4</v>
          </cell>
          <cell r="H238" t="str">
            <v>259.63</v>
          </cell>
          <cell r="I238" t="str">
            <v>259.63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  <cell r="Q238">
            <v>3245.4</v>
          </cell>
        </row>
        <row r="239">
          <cell r="B239" t="str">
            <v>许嘉辉</v>
          </cell>
          <cell r="C239" t="str">
            <v>202109</v>
          </cell>
          <cell r="D239" t="str">
            <v>202109</v>
          </cell>
          <cell r="E239" t="str">
            <v>企业养老保险</v>
          </cell>
          <cell r="F239" t="str">
            <v>正常应缴</v>
          </cell>
          <cell r="G239" t="str">
            <v>3820</v>
          </cell>
          <cell r="H239" t="str">
            <v>305.6</v>
          </cell>
          <cell r="I239" t="str">
            <v>305.6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  <cell r="Q239">
            <v>3820</v>
          </cell>
        </row>
        <row r="240">
          <cell r="B240" t="str">
            <v>杨艳</v>
          </cell>
          <cell r="C240" t="str">
            <v>202109</v>
          </cell>
          <cell r="D240" t="str">
            <v>202109</v>
          </cell>
          <cell r="E240" t="str">
            <v>企业养老保险</v>
          </cell>
          <cell r="F240" t="str">
            <v>正常应缴</v>
          </cell>
          <cell r="G240" t="str">
            <v>3245.4</v>
          </cell>
          <cell r="H240" t="str">
            <v>259.63</v>
          </cell>
          <cell r="I240" t="str">
            <v>259.63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  <cell r="Q240">
            <v>3245.4</v>
          </cell>
        </row>
        <row r="241">
          <cell r="B241" t="str">
            <v>李勇</v>
          </cell>
          <cell r="C241" t="str">
            <v>202109</v>
          </cell>
          <cell r="D241" t="str">
            <v>202109</v>
          </cell>
          <cell r="E241" t="str">
            <v>企业养老保险</v>
          </cell>
          <cell r="F241" t="str">
            <v>正常应缴</v>
          </cell>
          <cell r="G241" t="str">
            <v>3245.4</v>
          </cell>
          <cell r="H241" t="str">
            <v>259.63</v>
          </cell>
          <cell r="I241" t="str">
            <v>259.63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  <cell r="Q241">
            <v>3245.4</v>
          </cell>
        </row>
        <row r="242">
          <cell r="B242" t="str">
            <v>刘金良</v>
          </cell>
          <cell r="C242" t="str">
            <v>202109</v>
          </cell>
          <cell r="D242" t="str">
            <v>202109</v>
          </cell>
          <cell r="E242" t="str">
            <v>企业养老保险</v>
          </cell>
          <cell r="F242" t="str">
            <v>正常应缴</v>
          </cell>
          <cell r="G242" t="str">
            <v>3245.4</v>
          </cell>
          <cell r="H242" t="str">
            <v>259.63</v>
          </cell>
          <cell r="I242" t="str">
            <v>259.63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  <cell r="Q242">
            <v>3245.4</v>
          </cell>
        </row>
        <row r="243">
          <cell r="B243" t="str">
            <v>刘士明</v>
          </cell>
          <cell r="C243" t="str">
            <v>202109</v>
          </cell>
          <cell r="D243" t="str">
            <v>202109</v>
          </cell>
          <cell r="E243" t="str">
            <v>企业养老保险</v>
          </cell>
          <cell r="F243" t="str">
            <v>正常应缴</v>
          </cell>
          <cell r="G243" t="str">
            <v>3245.4</v>
          </cell>
          <cell r="H243" t="str">
            <v>259.63</v>
          </cell>
          <cell r="I243" t="str">
            <v>259.63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  <cell r="Q243">
            <v>3245.4</v>
          </cell>
        </row>
        <row r="244">
          <cell r="B244" t="str">
            <v>张云峰</v>
          </cell>
          <cell r="C244" t="str">
            <v>202109</v>
          </cell>
          <cell r="D244" t="str">
            <v>202109</v>
          </cell>
          <cell r="E244" t="str">
            <v>企业养老保险</v>
          </cell>
          <cell r="F244" t="str">
            <v>正常应缴</v>
          </cell>
          <cell r="G244" t="str">
            <v>3245.4</v>
          </cell>
          <cell r="H244" t="str">
            <v>259.63</v>
          </cell>
          <cell r="I244" t="str">
            <v>259.63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  <cell r="Q244">
            <v>3245.4</v>
          </cell>
        </row>
        <row r="245">
          <cell r="B245" t="str">
            <v>李香慧</v>
          </cell>
          <cell r="C245" t="str">
            <v>202109</v>
          </cell>
          <cell r="D245" t="str">
            <v>202109</v>
          </cell>
          <cell r="E245" t="str">
            <v>企业养老保险</v>
          </cell>
          <cell r="F245" t="str">
            <v>正常应缴</v>
          </cell>
          <cell r="G245" t="str">
            <v>3245.4</v>
          </cell>
          <cell r="H245" t="str">
            <v>259.63</v>
          </cell>
          <cell r="I245" t="str">
            <v>259.63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  <cell r="Q245">
            <v>3245.4</v>
          </cell>
        </row>
        <row r="246">
          <cell r="B246" t="str">
            <v>孔德佳</v>
          </cell>
          <cell r="C246" t="str">
            <v>202109</v>
          </cell>
          <cell r="D246" t="str">
            <v>202109</v>
          </cell>
          <cell r="E246" t="str">
            <v>企业养老保险</v>
          </cell>
          <cell r="F246" t="str">
            <v>正常应缴</v>
          </cell>
          <cell r="G246" t="str">
            <v>3245.4</v>
          </cell>
          <cell r="H246" t="str">
            <v>259.63</v>
          </cell>
          <cell r="I246" t="str">
            <v>259.63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  <cell r="Q246">
            <v>3245.4</v>
          </cell>
        </row>
        <row r="247">
          <cell r="B247" t="str">
            <v>郭庆茹</v>
          </cell>
          <cell r="C247" t="str">
            <v>202109</v>
          </cell>
          <cell r="D247" t="str">
            <v>202109</v>
          </cell>
          <cell r="E247" t="str">
            <v>企业养老保险</v>
          </cell>
          <cell r="F247" t="str">
            <v>正常应缴</v>
          </cell>
          <cell r="G247" t="str">
            <v>3245.4</v>
          </cell>
          <cell r="H247" t="str">
            <v>259.63</v>
          </cell>
          <cell r="I247" t="str">
            <v>259.63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  <cell r="Q247">
            <v>3245.4</v>
          </cell>
        </row>
        <row r="248">
          <cell r="B248" t="str">
            <v>李贵林</v>
          </cell>
          <cell r="C248" t="str">
            <v>202109</v>
          </cell>
          <cell r="D248" t="str">
            <v>202109</v>
          </cell>
          <cell r="E248" t="str">
            <v>企业养老保险</v>
          </cell>
          <cell r="F248" t="str">
            <v>正常应缴</v>
          </cell>
          <cell r="G248" t="str">
            <v>3245.4</v>
          </cell>
          <cell r="H248" t="str">
            <v>259.63</v>
          </cell>
          <cell r="I248" t="str">
            <v>259.63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  <cell r="Q248">
            <v>3245.4</v>
          </cell>
        </row>
        <row r="249">
          <cell r="B249" t="str">
            <v>李泉林</v>
          </cell>
          <cell r="C249" t="str">
            <v>202109</v>
          </cell>
          <cell r="D249" t="str">
            <v>202109</v>
          </cell>
          <cell r="E249" t="str">
            <v>企业养老保险</v>
          </cell>
          <cell r="F249" t="str">
            <v>正常应缴</v>
          </cell>
          <cell r="G249" t="str">
            <v>3245.4</v>
          </cell>
          <cell r="H249" t="str">
            <v>259.63</v>
          </cell>
          <cell r="I249" t="str">
            <v>259.63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  <cell r="Q249">
            <v>3245.4</v>
          </cell>
        </row>
        <row r="250">
          <cell r="B250" t="str">
            <v>张峰</v>
          </cell>
          <cell r="C250" t="str">
            <v>202109</v>
          </cell>
          <cell r="D250" t="str">
            <v>202109</v>
          </cell>
          <cell r="E250" t="str">
            <v>企业养老保险</v>
          </cell>
          <cell r="F250" t="str">
            <v>正常应缴</v>
          </cell>
          <cell r="G250" t="str">
            <v>3245.4</v>
          </cell>
          <cell r="H250" t="str">
            <v>259.63</v>
          </cell>
          <cell r="I250" t="str">
            <v>259.63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  <cell r="Q250">
            <v>3245.4</v>
          </cell>
        </row>
        <row r="251">
          <cell r="B251" t="str">
            <v>韩丙村</v>
          </cell>
          <cell r="C251" t="str">
            <v>202109</v>
          </cell>
          <cell r="D251" t="str">
            <v>202109</v>
          </cell>
          <cell r="E251" t="str">
            <v>企业养老保险</v>
          </cell>
          <cell r="F251" t="str">
            <v>正常应缴</v>
          </cell>
          <cell r="G251" t="str">
            <v>3245.4</v>
          </cell>
          <cell r="H251" t="str">
            <v>259.63</v>
          </cell>
          <cell r="I251" t="str">
            <v>259.63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  <cell r="Q251">
            <v>3245.4</v>
          </cell>
        </row>
        <row r="252">
          <cell r="B252" t="str">
            <v>孙国峰</v>
          </cell>
          <cell r="C252" t="str">
            <v>202109</v>
          </cell>
          <cell r="D252" t="str">
            <v>202109</v>
          </cell>
          <cell r="E252" t="str">
            <v>企业养老保险</v>
          </cell>
          <cell r="F252" t="str">
            <v>正常应缴</v>
          </cell>
          <cell r="G252" t="str">
            <v>3245.4</v>
          </cell>
          <cell r="H252" t="str">
            <v>259.63</v>
          </cell>
          <cell r="I252" t="str">
            <v>259.63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  <cell r="Q252">
            <v>3245.4</v>
          </cell>
        </row>
        <row r="253">
          <cell r="B253" t="str">
            <v>赵志强</v>
          </cell>
          <cell r="C253" t="str">
            <v>202109</v>
          </cell>
          <cell r="D253" t="str">
            <v>202109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  <cell r="Q253">
            <v>3820</v>
          </cell>
        </row>
        <row r="254">
          <cell r="B254" t="str">
            <v>张如燕</v>
          </cell>
          <cell r="C254" t="str">
            <v>202109</v>
          </cell>
          <cell r="D254" t="str">
            <v>202109</v>
          </cell>
          <cell r="E254" t="str">
            <v>企业养老保险</v>
          </cell>
          <cell r="F254" t="str">
            <v>正常应缴</v>
          </cell>
          <cell r="G254" t="str">
            <v>3245.4</v>
          </cell>
          <cell r="H254" t="str">
            <v>259.63</v>
          </cell>
          <cell r="I254" t="str">
            <v>259.63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  <cell r="Q254">
            <v>3245.4</v>
          </cell>
        </row>
        <row r="255">
          <cell r="B255" t="str">
            <v>陈月涛</v>
          </cell>
          <cell r="C255" t="str">
            <v>202109</v>
          </cell>
          <cell r="D255" t="str">
            <v>202109</v>
          </cell>
          <cell r="E255" t="str">
            <v>企业养老保险</v>
          </cell>
          <cell r="F255" t="str">
            <v>正常应缴</v>
          </cell>
          <cell r="G255" t="str">
            <v>3245.4</v>
          </cell>
          <cell r="H255" t="str">
            <v>259.63</v>
          </cell>
          <cell r="I255" t="str">
            <v>259.63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  <cell r="Q255">
            <v>3245.4</v>
          </cell>
        </row>
        <row r="256">
          <cell r="B256" t="str">
            <v>刘新杰</v>
          </cell>
          <cell r="C256" t="str">
            <v>202109</v>
          </cell>
          <cell r="D256" t="str">
            <v>202109</v>
          </cell>
          <cell r="E256" t="str">
            <v>企业养老保险</v>
          </cell>
          <cell r="F256" t="str">
            <v>正常应缴</v>
          </cell>
          <cell r="G256" t="str">
            <v>3820</v>
          </cell>
          <cell r="H256" t="str">
            <v>305.6</v>
          </cell>
          <cell r="I256" t="str">
            <v>305.6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  <cell r="Q256">
            <v>3820</v>
          </cell>
        </row>
        <row r="257">
          <cell r="B257" t="str">
            <v>陈浩</v>
          </cell>
          <cell r="C257" t="str">
            <v>202109</v>
          </cell>
          <cell r="D257" t="str">
            <v>202109</v>
          </cell>
          <cell r="E257" t="str">
            <v>企业养老保险</v>
          </cell>
          <cell r="F257" t="str">
            <v>正常应缴</v>
          </cell>
          <cell r="G257" t="str">
            <v>3245.4</v>
          </cell>
          <cell r="H257" t="str">
            <v>259.63</v>
          </cell>
          <cell r="I257" t="str">
            <v>259.63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  <cell r="Q257">
            <v>3245.4</v>
          </cell>
        </row>
        <row r="258">
          <cell r="B258" t="str">
            <v>李俊宇</v>
          </cell>
          <cell r="C258" t="str">
            <v>202109</v>
          </cell>
          <cell r="D258" t="str">
            <v>202109</v>
          </cell>
          <cell r="E258" t="str">
            <v>企业养老保险</v>
          </cell>
          <cell r="F258" t="str">
            <v>正常应缴</v>
          </cell>
          <cell r="G258" t="str">
            <v>3245.4</v>
          </cell>
          <cell r="H258" t="str">
            <v>259.63</v>
          </cell>
          <cell r="I258" t="str">
            <v>259.63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  <cell r="Q258">
            <v>3245.4</v>
          </cell>
        </row>
        <row r="259">
          <cell r="B259" t="str">
            <v>井健</v>
          </cell>
          <cell r="C259" t="str">
            <v>202109</v>
          </cell>
          <cell r="D259" t="str">
            <v>202109</v>
          </cell>
          <cell r="E259" t="str">
            <v>企业养老保险</v>
          </cell>
          <cell r="F259" t="str">
            <v>正常应缴</v>
          </cell>
          <cell r="G259" t="str">
            <v>3245.4</v>
          </cell>
          <cell r="H259" t="str">
            <v>259.63</v>
          </cell>
          <cell r="I259" t="str">
            <v>259.63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  <cell r="Q259">
            <v>3245.4</v>
          </cell>
        </row>
        <row r="260">
          <cell r="B260" t="str">
            <v>董广新</v>
          </cell>
          <cell r="C260" t="str">
            <v>202109</v>
          </cell>
          <cell r="D260" t="str">
            <v>202109</v>
          </cell>
          <cell r="E260" t="str">
            <v>企业养老保险</v>
          </cell>
          <cell r="F260" t="str">
            <v>正常应缴</v>
          </cell>
          <cell r="G260" t="str">
            <v>3245.4</v>
          </cell>
          <cell r="H260" t="str">
            <v>259.63</v>
          </cell>
          <cell r="I260" t="str">
            <v>259.63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  <cell r="Q260">
            <v>3245.4</v>
          </cell>
        </row>
        <row r="261">
          <cell r="B261" t="str">
            <v>宋小玲</v>
          </cell>
          <cell r="C261" t="str">
            <v>202109</v>
          </cell>
          <cell r="D261" t="str">
            <v>202109</v>
          </cell>
          <cell r="E261" t="str">
            <v>企业养老保险</v>
          </cell>
          <cell r="F261" t="str">
            <v>正常应缴</v>
          </cell>
          <cell r="G261" t="str">
            <v>3245.4</v>
          </cell>
          <cell r="H261" t="str">
            <v>259.63</v>
          </cell>
          <cell r="I261" t="str">
            <v>259.63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  <cell r="Q261">
            <v>3245.4</v>
          </cell>
        </row>
        <row r="262">
          <cell r="B262" t="str">
            <v>高山</v>
          </cell>
          <cell r="C262" t="str">
            <v>202109</v>
          </cell>
          <cell r="D262" t="str">
            <v>202109</v>
          </cell>
          <cell r="E262" t="str">
            <v>企业养老保险</v>
          </cell>
          <cell r="F262" t="str">
            <v>正常应缴</v>
          </cell>
          <cell r="G262" t="str">
            <v>3245.4</v>
          </cell>
          <cell r="H262" t="str">
            <v>259.63</v>
          </cell>
          <cell r="I262" t="str">
            <v>259.63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  <cell r="Q262">
            <v>3245.4</v>
          </cell>
        </row>
        <row r="263">
          <cell r="B263" t="str">
            <v>李梦同</v>
          </cell>
          <cell r="C263" t="str">
            <v>202109</v>
          </cell>
          <cell r="D263" t="str">
            <v>202109</v>
          </cell>
          <cell r="E263" t="str">
            <v>企业养老保险</v>
          </cell>
          <cell r="F263" t="str">
            <v>正常应缴</v>
          </cell>
          <cell r="G263" t="str">
            <v>3245.4</v>
          </cell>
          <cell r="H263" t="str">
            <v>259.63</v>
          </cell>
          <cell r="I263" t="str">
            <v>259.63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  <cell r="Q263">
            <v>3245.4</v>
          </cell>
        </row>
        <row r="264">
          <cell r="B264" t="str">
            <v>陈少杰</v>
          </cell>
          <cell r="C264" t="str">
            <v>202109</v>
          </cell>
          <cell r="D264" t="str">
            <v>202109</v>
          </cell>
          <cell r="E264" t="str">
            <v>企业养老保险</v>
          </cell>
          <cell r="F264" t="str">
            <v>正常应缴</v>
          </cell>
          <cell r="G264" t="str">
            <v>3245.4</v>
          </cell>
          <cell r="H264" t="str">
            <v>259.63</v>
          </cell>
          <cell r="I264" t="str">
            <v>259.63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  <cell r="Q264">
            <v>3245.4</v>
          </cell>
        </row>
        <row r="265">
          <cell r="B265" t="str">
            <v>韩苏军</v>
          </cell>
          <cell r="C265" t="str">
            <v>202109</v>
          </cell>
          <cell r="D265" t="str">
            <v>202109</v>
          </cell>
          <cell r="E265" t="str">
            <v>企业养老保险</v>
          </cell>
          <cell r="F265" t="str">
            <v>正常应缴</v>
          </cell>
          <cell r="G265" t="str">
            <v>3245.4</v>
          </cell>
          <cell r="H265" t="str">
            <v>259.63</v>
          </cell>
          <cell r="I265" t="str">
            <v>259.63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  <cell r="Q265">
            <v>3245.4</v>
          </cell>
        </row>
        <row r="266">
          <cell r="B266" t="str">
            <v>李素元</v>
          </cell>
          <cell r="C266" t="str">
            <v>202109</v>
          </cell>
          <cell r="D266" t="str">
            <v>202109</v>
          </cell>
          <cell r="E266" t="str">
            <v>企业养老保险</v>
          </cell>
          <cell r="F266" t="str">
            <v>正常应缴</v>
          </cell>
          <cell r="G266" t="str">
            <v>3245.4</v>
          </cell>
          <cell r="H266" t="str">
            <v>259.63</v>
          </cell>
          <cell r="I266" t="str">
            <v>259.63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  <cell r="Q266">
            <v>3245.4</v>
          </cell>
        </row>
        <row r="267">
          <cell r="B267" t="str">
            <v>于小菊</v>
          </cell>
          <cell r="C267" t="str">
            <v>202109</v>
          </cell>
          <cell r="D267" t="str">
            <v>202109</v>
          </cell>
          <cell r="E267" t="str">
            <v>企业养老保险</v>
          </cell>
          <cell r="F267" t="str">
            <v>正常应缴</v>
          </cell>
          <cell r="G267" t="str">
            <v>3245.4</v>
          </cell>
          <cell r="H267" t="str">
            <v>259.63</v>
          </cell>
          <cell r="I267" t="str">
            <v>259.63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  <cell r="Q267">
            <v>3245.4</v>
          </cell>
        </row>
        <row r="268">
          <cell r="B268" t="str">
            <v>刘寿超</v>
          </cell>
          <cell r="C268" t="str">
            <v>202109</v>
          </cell>
          <cell r="D268" t="str">
            <v>202109</v>
          </cell>
          <cell r="E268" t="str">
            <v>企业养老保险</v>
          </cell>
          <cell r="F268" t="str">
            <v>正常应缴</v>
          </cell>
          <cell r="G268" t="str">
            <v>3245.4</v>
          </cell>
          <cell r="H268" t="str">
            <v>259.63</v>
          </cell>
          <cell r="I268" t="str">
            <v>259.63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  <cell r="Q268">
            <v>3245.4</v>
          </cell>
        </row>
        <row r="269">
          <cell r="B269" t="str">
            <v>高建芳</v>
          </cell>
          <cell r="C269" t="str">
            <v>202109</v>
          </cell>
          <cell r="D269" t="str">
            <v>202109</v>
          </cell>
          <cell r="E269" t="str">
            <v>企业养老保险</v>
          </cell>
          <cell r="F269" t="str">
            <v>正常应缴</v>
          </cell>
          <cell r="G269" t="str">
            <v>3245.4</v>
          </cell>
          <cell r="H269" t="str">
            <v>259.63</v>
          </cell>
          <cell r="I269" t="str">
            <v>259.63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  <cell r="Q269">
            <v>3245.4</v>
          </cell>
        </row>
        <row r="270">
          <cell r="B270" t="str">
            <v>米芝霖</v>
          </cell>
          <cell r="C270" t="str">
            <v>202109</v>
          </cell>
          <cell r="D270" t="str">
            <v>202109</v>
          </cell>
          <cell r="E270" t="str">
            <v>企业养老保险</v>
          </cell>
          <cell r="F270" t="str">
            <v>正常应缴</v>
          </cell>
          <cell r="G270" t="str">
            <v>3245.4</v>
          </cell>
          <cell r="H270" t="str">
            <v>259.63</v>
          </cell>
          <cell r="I270" t="str">
            <v>259.63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  <cell r="Q270">
            <v>3245.4</v>
          </cell>
        </row>
        <row r="271">
          <cell r="B271" t="str">
            <v>荆文彬</v>
          </cell>
          <cell r="C271" t="str">
            <v>202109</v>
          </cell>
          <cell r="D271" t="str">
            <v>202109</v>
          </cell>
          <cell r="E271" t="str">
            <v>企业养老保险</v>
          </cell>
          <cell r="F271" t="str">
            <v>正常应缴</v>
          </cell>
          <cell r="G271" t="str">
            <v>3245.4</v>
          </cell>
          <cell r="H271" t="str">
            <v>259.63</v>
          </cell>
          <cell r="I271" t="str">
            <v>259.63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  <cell r="Q271">
            <v>3245.4</v>
          </cell>
        </row>
        <row r="272">
          <cell r="B272" t="str">
            <v>吕家兴</v>
          </cell>
          <cell r="C272" t="str">
            <v>202109</v>
          </cell>
          <cell r="D272" t="str">
            <v>202109</v>
          </cell>
          <cell r="E272" t="str">
            <v>企业养老保险</v>
          </cell>
          <cell r="F272" t="str">
            <v>正常应缴</v>
          </cell>
          <cell r="G272" t="str">
            <v>3245.4</v>
          </cell>
          <cell r="H272" t="str">
            <v>259.63</v>
          </cell>
          <cell r="I272" t="str">
            <v>259.63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  <cell r="Q272">
            <v>3245.4</v>
          </cell>
        </row>
        <row r="273">
          <cell r="B273" t="str">
            <v>白丽霞</v>
          </cell>
          <cell r="C273" t="str">
            <v>202109</v>
          </cell>
          <cell r="D273" t="str">
            <v>202109</v>
          </cell>
          <cell r="E273" t="str">
            <v>企业养老保险</v>
          </cell>
          <cell r="F273" t="str">
            <v>正常应缴</v>
          </cell>
          <cell r="G273" t="str">
            <v>3245.4</v>
          </cell>
          <cell r="H273" t="str">
            <v>259.63</v>
          </cell>
          <cell r="I273" t="str">
            <v>259.63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  <cell r="Q273">
            <v>3245.4</v>
          </cell>
        </row>
        <row r="274">
          <cell r="B274" t="str">
            <v>郑艳红</v>
          </cell>
          <cell r="C274" t="str">
            <v>202109</v>
          </cell>
          <cell r="D274" t="str">
            <v>202109</v>
          </cell>
          <cell r="E274" t="str">
            <v>企业养老保险</v>
          </cell>
          <cell r="F274" t="str">
            <v>正常应缴</v>
          </cell>
          <cell r="G274" t="str">
            <v>3245.4</v>
          </cell>
          <cell r="H274" t="str">
            <v>259.63</v>
          </cell>
          <cell r="I274" t="str">
            <v>259.63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  <cell r="Q274">
            <v>3245.4</v>
          </cell>
        </row>
        <row r="275">
          <cell r="B275" t="str">
            <v>韩萌萌</v>
          </cell>
          <cell r="C275" t="str">
            <v>202109</v>
          </cell>
          <cell r="D275" t="str">
            <v>202109</v>
          </cell>
          <cell r="E275" t="str">
            <v>企业养老保险</v>
          </cell>
          <cell r="F275" t="str">
            <v>正常应缴</v>
          </cell>
          <cell r="G275" t="str">
            <v>3245.4</v>
          </cell>
          <cell r="H275" t="str">
            <v>259.63</v>
          </cell>
          <cell r="I275" t="str">
            <v>259.63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  <cell r="Q275">
            <v>3245.4</v>
          </cell>
        </row>
        <row r="276">
          <cell r="B276" t="str">
            <v>刘润霖</v>
          </cell>
          <cell r="C276" t="str">
            <v>202109</v>
          </cell>
          <cell r="D276" t="str">
            <v>202109</v>
          </cell>
          <cell r="E276" t="str">
            <v>企业养老保险</v>
          </cell>
          <cell r="F276" t="str">
            <v>正常应缴</v>
          </cell>
          <cell r="G276" t="str">
            <v>3245.4</v>
          </cell>
          <cell r="H276" t="str">
            <v>259.63</v>
          </cell>
          <cell r="I276" t="str">
            <v>259.63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  <cell r="Q276">
            <v>3245.4</v>
          </cell>
        </row>
        <row r="277">
          <cell r="B277" t="str">
            <v>李兴宇</v>
          </cell>
          <cell r="C277" t="str">
            <v>202109</v>
          </cell>
          <cell r="D277" t="str">
            <v>202109</v>
          </cell>
          <cell r="E277" t="str">
            <v>企业养老保险</v>
          </cell>
          <cell r="F277" t="str">
            <v>正常应缴</v>
          </cell>
          <cell r="G277" t="str">
            <v>3245.4</v>
          </cell>
          <cell r="H277" t="str">
            <v>259.63</v>
          </cell>
          <cell r="I277" t="str">
            <v>259.63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  <cell r="Q277">
            <v>3245.4</v>
          </cell>
        </row>
        <row r="278">
          <cell r="B278" t="str">
            <v>张飞飞</v>
          </cell>
          <cell r="C278" t="str">
            <v>202109</v>
          </cell>
          <cell r="D278" t="str">
            <v>202109</v>
          </cell>
          <cell r="E278" t="str">
            <v>企业养老保险</v>
          </cell>
          <cell r="F278" t="str">
            <v>正常应缴</v>
          </cell>
          <cell r="G278" t="str">
            <v>3245.4</v>
          </cell>
          <cell r="H278" t="str">
            <v>259.63</v>
          </cell>
          <cell r="I278" t="str">
            <v>259.63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  <cell r="Q278">
            <v>3245.4</v>
          </cell>
        </row>
        <row r="279">
          <cell r="B279" t="str">
            <v>邓榆</v>
          </cell>
          <cell r="C279" t="str">
            <v>202109</v>
          </cell>
          <cell r="D279" t="str">
            <v>202109</v>
          </cell>
          <cell r="E279" t="str">
            <v>企业养老保险</v>
          </cell>
          <cell r="F279" t="str">
            <v>正常应缴</v>
          </cell>
          <cell r="G279" t="str">
            <v>3245.4</v>
          </cell>
          <cell r="H279" t="str">
            <v>259.63</v>
          </cell>
          <cell r="I279" t="str">
            <v>259.63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  <cell r="Q279">
            <v>3245.4</v>
          </cell>
        </row>
        <row r="280">
          <cell r="B280" t="str">
            <v>姚秀玲</v>
          </cell>
          <cell r="C280" t="str">
            <v>202109</v>
          </cell>
          <cell r="D280" t="str">
            <v>202109</v>
          </cell>
          <cell r="E280" t="str">
            <v>企业养老保险</v>
          </cell>
          <cell r="F280" t="str">
            <v>正常应缴</v>
          </cell>
          <cell r="G280" t="str">
            <v>3245.4</v>
          </cell>
          <cell r="H280" t="str">
            <v>259.63</v>
          </cell>
          <cell r="I280" t="str">
            <v>259.63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  <cell r="Q280">
            <v>3245.4</v>
          </cell>
        </row>
        <row r="281">
          <cell r="B281" t="str">
            <v>王秀翠</v>
          </cell>
          <cell r="C281" t="str">
            <v>202109</v>
          </cell>
          <cell r="D281" t="str">
            <v>202109</v>
          </cell>
          <cell r="E281" t="str">
            <v>企业养老保险</v>
          </cell>
          <cell r="F281" t="str">
            <v>正常应缴</v>
          </cell>
          <cell r="G281" t="str">
            <v>3245.4</v>
          </cell>
          <cell r="H281" t="str">
            <v>259.63</v>
          </cell>
          <cell r="I281" t="str">
            <v>259.63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  <cell r="Q281">
            <v>3245.4</v>
          </cell>
        </row>
        <row r="282">
          <cell r="B282" t="str">
            <v>张坤</v>
          </cell>
          <cell r="C282" t="str">
            <v>202109</v>
          </cell>
          <cell r="D282" t="str">
            <v>202109</v>
          </cell>
          <cell r="E282" t="str">
            <v>企业养老保险</v>
          </cell>
          <cell r="F282" t="str">
            <v>正常应缴</v>
          </cell>
          <cell r="G282" t="str">
            <v>3245.4</v>
          </cell>
          <cell r="H282" t="str">
            <v>259.63</v>
          </cell>
          <cell r="I282" t="str">
            <v>259.63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  <cell r="Q282">
            <v>3245.4</v>
          </cell>
        </row>
        <row r="283">
          <cell r="B283" t="str">
            <v>商木刚</v>
          </cell>
          <cell r="C283" t="str">
            <v>202109</v>
          </cell>
          <cell r="D283" t="str">
            <v>202109</v>
          </cell>
          <cell r="E283" t="str">
            <v>企业养老保险</v>
          </cell>
          <cell r="F283" t="str">
            <v>正常应缴</v>
          </cell>
          <cell r="G283" t="str">
            <v>3245.4</v>
          </cell>
          <cell r="H283" t="str">
            <v>259.63</v>
          </cell>
          <cell r="I283" t="str">
            <v>259.63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  <cell r="Q283">
            <v>3245.4</v>
          </cell>
        </row>
        <row r="284">
          <cell r="B284" t="str">
            <v>张博赟</v>
          </cell>
          <cell r="C284" t="str">
            <v>202109</v>
          </cell>
          <cell r="D284" t="str">
            <v>202109</v>
          </cell>
          <cell r="E284" t="str">
            <v>企业养老保险</v>
          </cell>
          <cell r="F284" t="str">
            <v>正常应缴</v>
          </cell>
          <cell r="G284" t="str">
            <v>3245.4</v>
          </cell>
          <cell r="H284" t="str">
            <v>259.63</v>
          </cell>
          <cell r="I284" t="str">
            <v>259.63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  <cell r="Q284">
            <v>3245.4</v>
          </cell>
        </row>
        <row r="285">
          <cell r="B285" t="str">
            <v>高换清</v>
          </cell>
          <cell r="C285" t="str">
            <v>202109</v>
          </cell>
          <cell r="D285" t="str">
            <v>202109</v>
          </cell>
          <cell r="E285" t="str">
            <v>企业养老保险</v>
          </cell>
          <cell r="F285" t="str">
            <v>正常应缴</v>
          </cell>
          <cell r="G285" t="str">
            <v>3245.4</v>
          </cell>
          <cell r="H285" t="str">
            <v>259.63</v>
          </cell>
          <cell r="I285" t="str">
            <v>259.63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  <cell r="Q285">
            <v>3245.4</v>
          </cell>
        </row>
        <row r="286">
          <cell r="B286" t="str">
            <v>李忠峰</v>
          </cell>
          <cell r="C286" t="str">
            <v>202109</v>
          </cell>
          <cell r="D286" t="str">
            <v>202109</v>
          </cell>
          <cell r="E286" t="str">
            <v>企业养老保险</v>
          </cell>
          <cell r="F286" t="str">
            <v>正常应缴</v>
          </cell>
          <cell r="G286" t="str">
            <v>3245.4</v>
          </cell>
          <cell r="H286" t="str">
            <v>259.63</v>
          </cell>
          <cell r="I286" t="str">
            <v>259.63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  <cell r="Q286">
            <v>3245.4</v>
          </cell>
        </row>
        <row r="287">
          <cell r="B287" t="str">
            <v>朱洪来</v>
          </cell>
          <cell r="C287" t="str">
            <v>202109</v>
          </cell>
          <cell r="D287" t="str">
            <v>202109</v>
          </cell>
          <cell r="E287" t="str">
            <v>企业养老保险</v>
          </cell>
          <cell r="F287" t="str">
            <v>正常应缴</v>
          </cell>
          <cell r="G287" t="str">
            <v>3245.4</v>
          </cell>
          <cell r="H287" t="str">
            <v>259.63</v>
          </cell>
          <cell r="I287" t="str">
            <v>259.63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  <cell r="Q287">
            <v>3245.4</v>
          </cell>
        </row>
        <row r="288">
          <cell r="B288" t="str">
            <v>唐崇涛</v>
          </cell>
          <cell r="C288" t="str">
            <v>202109</v>
          </cell>
          <cell r="D288" t="str">
            <v>202109</v>
          </cell>
          <cell r="E288" t="str">
            <v>企业养老保险</v>
          </cell>
          <cell r="F288" t="str">
            <v>正常应缴</v>
          </cell>
          <cell r="G288" t="str">
            <v>3245.4</v>
          </cell>
          <cell r="H288" t="str">
            <v>259.63</v>
          </cell>
          <cell r="I288" t="str">
            <v>259.63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  <cell r="Q288">
            <v>3245.4</v>
          </cell>
        </row>
        <row r="289">
          <cell r="B289" t="str">
            <v>商松坡</v>
          </cell>
          <cell r="C289" t="str">
            <v>202109</v>
          </cell>
          <cell r="D289" t="str">
            <v>202109</v>
          </cell>
          <cell r="E289" t="str">
            <v>企业养老保险</v>
          </cell>
          <cell r="F289" t="str">
            <v>正常应缴</v>
          </cell>
          <cell r="G289" t="str">
            <v>3245.4</v>
          </cell>
          <cell r="H289" t="str">
            <v>259.63</v>
          </cell>
          <cell r="I289" t="str">
            <v>259.63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  <cell r="Q289">
            <v>3245.4</v>
          </cell>
        </row>
        <row r="290">
          <cell r="B290" t="str">
            <v>白国振</v>
          </cell>
          <cell r="C290" t="str">
            <v>202109</v>
          </cell>
          <cell r="D290" t="str">
            <v>202109</v>
          </cell>
          <cell r="E290" t="str">
            <v>企业养老保险</v>
          </cell>
          <cell r="F290" t="str">
            <v>正常应缴</v>
          </cell>
          <cell r="G290" t="str">
            <v>3245.4</v>
          </cell>
          <cell r="H290" t="str">
            <v>259.63</v>
          </cell>
          <cell r="I290" t="str">
            <v>259.63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  <cell r="Q290">
            <v>3245.4</v>
          </cell>
        </row>
        <row r="291">
          <cell r="B291" t="str">
            <v>于代弟</v>
          </cell>
          <cell r="C291" t="str">
            <v>202109</v>
          </cell>
          <cell r="D291" t="str">
            <v>202109</v>
          </cell>
          <cell r="E291" t="str">
            <v>企业养老保险</v>
          </cell>
          <cell r="F291" t="str">
            <v>正常应缴</v>
          </cell>
          <cell r="G291" t="str">
            <v>3245.4</v>
          </cell>
          <cell r="H291" t="str">
            <v>259.63</v>
          </cell>
          <cell r="I291" t="str">
            <v>259.63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  <cell r="Q291">
            <v>3245.4</v>
          </cell>
        </row>
        <row r="292">
          <cell r="B292" t="str">
            <v>孙华山</v>
          </cell>
          <cell r="C292" t="str">
            <v>202109</v>
          </cell>
          <cell r="D292" t="str">
            <v>202109</v>
          </cell>
          <cell r="E292" t="str">
            <v>企业养老保险</v>
          </cell>
          <cell r="F292" t="str">
            <v>正常应缴</v>
          </cell>
          <cell r="G292" t="str">
            <v>3245.4</v>
          </cell>
          <cell r="H292" t="str">
            <v>259.63</v>
          </cell>
          <cell r="I292" t="str">
            <v>259.63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  <cell r="Q292">
            <v>3245.4</v>
          </cell>
        </row>
        <row r="293">
          <cell r="B293" t="str">
            <v>张世玉</v>
          </cell>
          <cell r="C293" t="str">
            <v>202109</v>
          </cell>
          <cell r="D293" t="str">
            <v>202109</v>
          </cell>
          <cell r="E293" t="str">
            <v>企业养老保险</v>
          </cell>
          <cell r="F293" t="str">
            <v>正常应缴</v>
          </cell>
          <cell r="G293" t="str">
            <v>3245.4</v>
          </cell>
          <cell r="H293" t="str">
            <v>259.63</v>
          </cell>
          <cell r="I293" t="str">
            <v>259.63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  <cell r="Q293">
            <v>3245.4</v>
          </cell>
        </row>
        <row r="294">
          <cell r="B294" t="str">
            <v>王祥</v>
          </cell>
          <cell r="C294" t="str">
            <v>202109</v>
          </cell>
          <cell r="D294" t="str">
            <v>202109</v>
          </cell>
          <cell r="E294" t="str">
            <v>企业养老保险</v>
          </cell>
          <cell r="F294" t="str">
            <v>正常应缴</v>
          </cell>
          <cell r="G294" t="str">
            <v>3245.4</v>
          </cell>
          <cell r="H294" t="str">
            <v>259.63</v>
          </cell>
          <cell r="I294" t="str">
            <v>259.63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  <cell r="Q294">
            <v>3245.4</v>
          </cell>
        </row>
        <row r="295">
          <cell r="B295" t="str">
            <v>窦桂英</v>
          </cell>
          <cell r="C295" t="str">
            <v>202109</v>
          </cell>
          <cell r="D295" t="str">
            <v>202109</v>
          </cell>
          <cell r="E295" t="str">
            <v>企业养老保险</v>
          </cell>
          <cell r="F295" t="str">
            <v>正常应缴</v>
          </cell>
          <cell r="G295" t="str">
            <v>3245.4</v>
          </cell>
          <cell r="H295" t="str">
            <v>259.63</v>
          </cell>
          <cell r="I295" t="str">
            <v>259.63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  <cell r="Q295">
            <v>3245.4</v>
          </cell>
        </row>
        <row r="296">
          <cell r="B296" t="str">
            <v>马立荣</v>
          </cell>
          <cell r="C296" t="str">
            <v>202109</v>
          </cell>
          <cell r="D296" t="str">
            <v>202109</v>
          </cell>
          <cell r="E296" t="str">
            <v>企业养老保险</v>
          </cell>
          <cell r="F296" t="str">
            <v>正常应缴</v>
          </cell>
          <cell r="G296" t="str">
            <v>3245.4</v>
          </cell>
          <cell r="H296" t="str">
            <v>259.63</v>
          </cell>
          <cell r="I296" t="str">
            <v>259.63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  <cell r="Q296">
            <v>3245.4</v>
          </cell>
        </row>
        <row r="297">
          <cell r="B297" t="str">
            <v>周梦迪</v>
          </cell>
          <cell r="C297" t="str">
            <v>202109</v>
          </cell>
          <cell r="D297" t="str">
            <v>202109</v>
          </cell>
          <cell r="E297" t="str">
            <v>企业养老保险</v>
          </cell>
          <cell r="F297" t="str">
            <v>正常应缴</v>
          </cell>
          <cell r="G297" t="str">
            <v>3245.4</v>
          </cell>
          <cell r="H297" t="str">
            <v>259.63</v>
          </cell>
          <cell r="I297" t="str">
            <v>259.63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  <cell r="Q297">
            <v>3245.4</v>
          </cell>
        </row>
        <row r="298">
          <cell r="B298" t="str">
            <v>耿国卫</v>
          </cell>
          <cell r="C298" t="str">
            <v>202109</v>
          </cell>
          <cell r="D298" t="str">
            <v>202109</v>
          </cell>
          <cell r="E298" t="str">
            <v>企业养老保险</v>
          </cell>
          <cell r="F298" t="str">
            <v>正常应缴</v>
          </cell>
          <cell r="G298" t="str">
            <v>3245.4</v>
          </cell>
          <cell r="H298" t="str">
            <v>259.63</v>
          </cell>
          <cell r="I298" t="str">
            <v>259.63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  <cell r="Q298">
            <v>3245.4</v>
          </cell>
        </row>
        <row r="299">
          <cell r="B299" t="str">
            <v>王忠</v>
          </cell>
          <cell r="C299" t="str">
            <v>202109</v>
          </cell>
          <cell r="D299" t="str">
            <v>202109</v>
          </cell>
          <cell r="E299" t="str">
            <v>企业养老保险</v>
          </cell>
          <cell r="F299" t="str">
            <v>正常应缴</v>
          </cell>
          <cell r="G299" t="str">
            <v>3245.4</v>
          </cell>
          <cell r="H299" t="str">
            <v>259.63</v>
          </cell>
          <cell r="I299" t="str">
            <v>259.63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  <cell r="Q299">
            <v>3245.4</v>
          </cell>
        </row>
        <row r="300">
          <cell r="B300" t="str">
            <v>罗培培</v>
          </cell>
          <cell r="C300" t="str">
            <v>202109</v>
          </cell>
          <cell r="D300" t="str">
            <v>202109</v>
          </cell>
          <cell r="E300" t="str">
            <v>企业养老保险</v>
          </cell>
          <cell r="F300" t="str">
            <v>正常应缴</v>
          </cell>
          <cell r="G300" t="str">
            <v>3245.4</v>
          </cell>
          <cell r="H300" t="str">
            <v>259.63</v>
          </cell>
          <cell r="I300" t="str">
            <v>259.63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  <cell r="Q300">
            <v>3245.4</v>
          </cell>
        </row>
        <row r="301">
          <cell r="B301" t="str">
            <v>石文成</v>
          </cell>
          <cell r="C301" t="str">
            <v>202109</v>
          </cell>
          <cell r="D301" t="str">
            <v>202109</v>
          </cell>
          <cell r="E301" t="str">
            <v>企业养老保险</v>
          </cell>
          <cell r="F301" t="str">
            <v>正常应缴</v>
          </cell>
          <cell r="G301" t="str">
            <v>3245.4</v>
          </cell>
          <cell r="H301" t="str">
            <v>259.63</v>
          </cell>
          <cell r="I301" t="str">
            <v>259.63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  <cell r="Q301">
            <v>3245.4</v>
          </cell>
        </row>
        <row r="302">
          <cell r="B302" t="str">
            <v>孙艳辉</v>
          </cell>
          <cell r="C302" t="str">
            <v>202109</v>
          </cell>
          <cell r="D302" t="str">
            <v>202109</v>
          </cell>
          <cell r="E302" t="str">
            <v>企业养老保险</v>
          </cell>
          <cell r="F302" t="str">
            <v>正常应缴</v>
          </cell>
          <cell r="G302" t="str">
            <v>3245.4</v>
          </cell>
          <cell r="H302" t="str">
            <v>259.63</v>
          </cell>
          <cell r="I302" t="str">
            <v>259.63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  <cell r="Q302">
            <v>3245.4</v>
          </cell>
        </row>
        <row r="303">
          <cell r="B303" t="str">
            <v>张建江</v>
          </cell>
          <cell r="C303" t="str">
            <v>202109</v>
          </cell>
          <cell r="D303" t="str">
            <v>202109</v>
          </cell>
          <cell r="E303" t="str">
            <v>企业养老保险</v>
          </cell>
          <cell r="F303" t="str">
            <v>正常应缴</v>
          </cell>
          <cell r="G303" t="str">
            <v>3245.4</v>
          </cell>
          <cell r="H303" t="str">
            <v>259.63</v>
          </cell>
          <cell r="I303" t="str">
            <v>259.63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  <cell r="Q303">
            <v>3245.4</v>
          </cell>
        </row>
        <row r="304">
          <cell r="B304" t="str">
            <v>杨宝亮</v>
          </cell>
          <cell r="C304" t="str">
            <v>202109</v>
          </cell>
          <cell r="D304" t="str">
            <v>202109</v>
          </cell>
          <cell r="E304" t="str">
            <v>企业养老保险</v>
          </cell>
          <cell r="F304" t="str">
            <v>正常应缴</v>
          </cell>
          <cell r="G304" t="str">
            <v>3245.4</v>
          </cell>
          <cell r="H304" t="str">
            <v>259.63</v>
          </cell>
          <cell r="I304" t="str">
            <v>259.63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  <cell r="Q304">
            <v>3245.4</v>
          </cell>
        </row>
        <row r="305">
          <cell r="B305" t="str">
            <v>张庆雨</v>
          </cell>
          <cell r="C305" t="str">
            <v>202109</v>
          </cell>
          <cell r="D305" t="str">
            <v>202109</v>
          </cell>
          <cell r="E305" t="str">
            <v>企业养老保险</v>
          </cell>
          <cell r="F305" t="str">
            <v>正常应缴</v>
          </cell>
          <cell r="G305" t="str">
            <v>3245.4</v>
          </cell>
          <cell r="H305" t="str">
            <v>259.63</v>
          </cell>
          <cell r="I305" t="str">
            <v>259.63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  <cell r="Q305">
            <v>3245.4</v>
          </cell>
        </row>
        <row r="306">
          <cell r="B306" t="str">
            <v>刘长桥</v>
          </cell>
          <cell r="C306" t="str">
            <v>202109</v>
          </cell>
          <cell r="D306" t="str">
            <v>202109</v>
          </cell>
          <cell r="E306" t="str">
            <v>企业养老保险</v>
          </cell>
          <cell r="F306" t="str">
            <v>正常应缴</v>
          </cell>
          <cell r="G306" t="str">
            <v>3245.4</v>
          </cell>
          <cell r="H306" t="str">
            <v>259.63</v>
          </cell>
          <cell r="I306" t="str">
            <v>259.63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  <cell r="Q306">
            <v>3245.4</v>
          </cell>
        </row>
        <row r="307">
          <cell r="B307" t="str">
            <v>范瑶臣</v>
          </cell>
          <cell r="C307" t="str">
            <v>202109</v>
          </cell>
          <cell r="D307" t="str">
            <v>202109</v>
          </cell>
          <cell r="E307" t="str">
            <v>企业养老保险</v>
          </cell>
          <cell r="F307" t="str">
            <v>正常应缴</v>
          </cell>
          <cell r="G307" t="str">
            <v>3245.4</v>
          </cell>
          <cell r="H307" t="str">
            <v>259.63</v>
          </cell>
          <cell r="I307" t="str">
            <v>259.63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  <cell r="Q307">
            <v>3245.4</v>
          </cell>
        </row>
        <row r="308">
          <cell r="B308" t="str">
            <v>田健</v>
          </cell>
          <cell r="C308" t="str">
            <v>202109</v>
          </cell>
          <cell r="D308" t="str">
            <v>202109</v>
          </cell>
          <cell r="E308" t="str">
            <v>企业养老保险</v>
          </cell>
          <cell r="F308" t="str">
            <v>正常应缴</v>
          </cell>
          <cell r="G308" t="str">
            <v>3245.4</v>
          </cell>
          <cell r="H308" t="str">
            <v>259.63</v>
          </cell>
          <cell r="I308" t="str">
            <v>259.63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  <cell r="Q308">
            <v>3245.4</v>
          </cell>
        </row>
        <row r="309">
          <cell r="B309" t="str">
            <v>李行</v>
          </cell>
          <cell r="C309" t="str">
            <v>202109</v>
          </cell>
          <cell r="D309" t="str">
            <v>202109</v>
          </cell>
          <cell r="E309" t="str">
            <v>企业养老保险</v>
          </cell>
          <cell r="F309" t="str">
            <v>正常应缴</v>
          </cell>
          <cell r="G309" t="str">
            <v>3245.4</v>
          </cell>
          <cell r="H309" t="str">
            <v>259.63</v>
          </cell>
          <cell r="I309" t="str">
            <v>259.63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  <cell r="Q309">
            <v>3245.4</v>
          </cell>
        </row>
        <row r="310">
          <cell r="B310" t="str">
            <v>辛景政</v>
          </cell>
          <cell r="C310" t="str">
            <v>202109</v>
          </cell>
          <cell r="D310" t="str">
            <v>202109</v>
          </cell>
          <cell r="E310" t="str">
            <v>企业养老保险</v>
          </cell>
          <cell r="F310" t="str">
            <v>正常应缴</v>
          </cell>
          <cell r="G310" t="str">
            <v>3245.4</v>
          </cell>
          <cell r="H310" t="str">
            <v>259.63</v>
          </cell>
          <cell r="I310" t="str">
            <v>259.63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  <cell r="Q310">
            <v>3245.4</v>
          </cell>
        </row>
        <row r="311">
          <cell r="B311" t="str">
            <v>王建国</v>
          </cell>
          <cell r="C311" t="str">
            <v>202109</v>
          </cell>
          <cell r="D311" t="str">
            <v>202109</v>
          </cell>
          <cell r="E311" t="str">
            <v>企业养老保险</v>
          </cell>
          <cell r="F311" t="str">
            <v>正常应缴</v>
          </cell>
          <cell r="G311" t="str">
            <v>3245.4</v>
          </cell>
          <cell r="H311" t="str">
            <v>259.63</v>
          </cell>
          <cell r="I311" t="str">
            <v>259.63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  <cell r="Q311">
            <v>3245.4</v>
          </cell>
        </row>
        <row r="312">
          <cell r="B312" t="str">
            <v>刘梅娟</v>
          </cell>
          <cell r="C312" t="str">
            <v>202109</v>
          </cell>
          <cell r="D312" t="str">
            <v>202109</v>
          </cell>
          <cell r="E312" t="str">
            <v>企业养老保险</v>
          </cell>
          <cell r="F312" t="str">
            <v>正常应缴</v>
          </cell>
          <cell r="G312" t="str">
            <v>3245.4</v>
          </cell>
          <cell r="H312" t="str">
            <v>259.63</v>
          </cell>
          <cell r="I312" t="str">
            <v>259.63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  <cell r="Q312">
            <v>3245.4</v>
          </cell>
        </row>
        <row r="313">
          <cell r="B313" t="str">
            <v>潘桂奇</v>
          </cell>
          <cell r="C313" t="str">
            <v>202109</v>
          </cell>
          <cell r="D313" t="str">
            <v>202109</v>
          </cell>
          <cell r="E313" t="str">
            <v>企业养老保险</v>
          </cell>
          <cell r="F313" t="str">
            <v>正常应缴</v>
          </cell>
          <cell r="G313" t="str">
            <v>3245.4</v>
          </cell>
          <cell r="H313" t="str">
            <v>259.63</v>
          </cell>
          <cell r="I313" t="str">
            <v>259.63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  <cell r="Q313">
            <v>3245.4</v>
          </cell>
        </row>
        <row r="314">
          <cell r="B314" t="str">
            <v>席智伟</v>
          </cell>
          <cell r="C314" t="str">
            <v>202109</v>
          </cell>
          <cell r="D314" t="str">
            <v>202109</v>
          </cell>
          <cell r="E314" t="str">
            <v>企业养老保险</v>
          </cell>
          <cell r="F314" t="str">
            <v>正常应缴</v>
          </cell>
          <cell r="G314" t="str">
            <v>3245.4</v>
          </cell>
          <cell r="H314" t="str">
            <v>259.63</v>
          </cell>
          <cell r="I314" t="str">
            <v>259.63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  <cell r="Q314">
            <v>3245.4</v>
          </cell>
        </row>
        <row r="315">
          <cell r="B315" t="str">
            <v>郑金玉</v>
          </cell>
          <cell r="C315" t="str">
            <v>202109</v>
          </cell>
          <cell r="D315" t="str">
            <v>202109</v>
          </cell>
          <cell r="E315" t="str">
            <v>企业养老保险</v>
          </cell>
          <cell r="F315" t="str">
            <v>正常应缴</v>
          </cell>
          <cell r="G315" t="str">
            <v>3820</v>
          </cell>
          <cell r="H315" t="str">
            <v>305.6</v>
          </cell>
          <cell r="I315" t="str">
            <v>305.6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  <cell r="Q315">
            <v>3820</v>
          </cell>
        </row>
        <row r="316">
          <cell r="B316" t="str">
            <v>张翠</v>
          </cell>
          <cell r="C316" t="str">
            <v>202109</v>
          </cell>
          <cell r="D316" t="str">
            <v>202109</v>
          </cell>
          <cell r="E316" t="str">
            <v>企业养老保险</v>
          </cell>
          <cell r="F316" t="str">
            <v>正常应缴</v>
          </cell>
          <cell r="G316" t="str">
            <v>3245.4</v>
          </cell>
          <cell r="H316" t="str">
            <v>259.63</v>
          </cell>
          <cell r="I316" t="str">
            <v>259.63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  <cell r="Q316">
            <v>3245.4</v>
          </cell>
        </row>
        <row r="317">
          <cell r="B317" t="str">
            <v>闫建波</v>
          </cell>
          <cell r="C317" t="str">
            <v>202109</v>
          </cell>
          <cell r="D317" t="str">
            <v>202109</v>
          </cell>
          <cell r="E317" t="str">
            <v>企业养老保险</v>
          </cell>
          <cell r="F317" t="str">
            <v>正常应缴</v>
          </cell>
          <cell r="G317" t="str">
            <v>3245.4</v>
          </cell>
          <cell r="H317" t="str">
            <v>259.63</v>
          </cell>
          <cell r="I317" t="str">
            <v>259.63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  <cell r="Q317">
            <v>3245.4</v>
          </cell>
        </row>
        <row r="318">
          <cell r="B318" t="str">
            <v>王进</v>
          </cell>
          <cell r="C318" t="str">
            <v>202109</v>
          </cell>
          <cell r="D318" t="str">
            <v>202109</v>
          </cell>
          <cell r="E318" t="str">
            <v>企业养老保险</v>
          </cell>
          <cell r="F318" t="str">
            <v>正常应缴</v>
          </cell>
          <cell r="G318" t="str">
            <v>3245.4</v>
          </cell>
          <cell r="H318" t="str">
            <v>259.63</v>
          </cell>
          <cell r="I318" t="str">
            <v>259.63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  <cell r="Q318">
            <v>3245.4</v>
          </cell>
        </row>
        <row r="319">
          <cell r="B319" t="str">
            <v>王艳</v>
          </cell>
          <cell r="C319" t="str">
            <v>202109</v>
          </cell>
          <cell r="D319" t="str">
            <v>202109</v>
          </cell>
          <cell r="E319" t="str">
            <v>企业养老保险</v>
          </cell>
          <cell r="F319" t="str">
            <v>正常应缴</v>
          </cell>
          <cell r="G319" t="str">
            <v>3245.4</v>
          </cell>
          <cell r="H319" t="str">
            <v>259.63</v>
          </cell>
          <cell r="I319" t="str">
            <v>259.63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  <cell r="Q319">
            <v>3245.4</v>
          </cell>
        </row>
        <row r="320">
          <cell r="B320" t="str">
            <v>刘东良</v>
          </cell>
          <cell r="C320" t="str">
            <v>202109</v>
          </cell>
          <cell r="D320" t="str">
            <v>202109</v>
          </cell>
          <cell r="E320" t="str">
            <v>企业养老保险</v>
          </cell>
          <cell r="F320" t="str">
            <v>正常应缴</v>
          </cell>
          <cell r="G320" t="str">
            <v>3245.4</v>
          </cell>
          <cell r="H320" t="str">
            <v>259.63</v>
          </cell>
          <cell r="I320" t="str">
            <v>259.63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  <cell r="Q320">
            <v>3245.4</v>
          </cell>
        </row>
        <row r="321">
          <cell r="B321" t="str">
            <v>王浩</v>
          </cell>
          <cell r="C321" t="str">
            <v>202109</v>
          </cell>
          <cell r="D321" t="str">
            <v>202109</v>
          </cell>
          <cell r="E321" t="str">
            <v>企业养老保险</v>
          </cell>
          <cell r="F321" t="str">
            <v>正常应缴</v>
          </cell>
          <cell r="G321" t="str">
            <v>3245.4</v>
          </cell>
          <cell r="H321" t="str">
            <v>259.63</v>
          </cell>
          <cell r="I321" t="str">
            <v>259.63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  <cell r="Q321">
            <v>3245.4</v>
          </cell>
        </row>
        <row r="322">
          <cell r="B322" t="str">
            <v>张建萍</v>
          </cell>
          <cell r="C322" t="str">
            <v>202109</v>
          </cell>
          <cell r="D322" t="str">
            <v>202109</v>
          </cell>
          <cell r="E322" t="str">
            <v>企业养老保险</v>
          </cell>
          <cell r="F322" t="str">
            <v>正常应缴</v>
          </cell>
          <cell r="G322" t="str">
            <v>3245.4</v>
          </cell>
          <cell r="H322" t="str">
            <v>259.63</v>
          </cell>
          <cell r="I322" t="str">
            <v>259.63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  <cell r="Q322">
            <v>3245.4</v>
          </cell>
        </row>
        <row r="323">
          <cell r="B323" t="str">
            <v>徐繁华</v>
          </cell>
          <cell r="C323" t="str">
            <v>202109</v>
          </cell>
          <cell r="D323" t="str">
            <v>202109</v>
          </cell>
          <cell r="E323" t="str">
            <v>企业养老保险</v>
          </cell>
          <cell r="F323" t="str">
            <v>正常应缴</v>
          </cell>
          <cell r="G323" t="str">
            <v>3245.4</v>
          </cell>
          <cell r="H323" t="str">
            <v>259.63</v>
          </cell>
          <cell r="I323" t="str">
            <v>259.63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  <cell r="Q323">
            <v>3245.4</v>
          </cell>
        </row>
        <row r="324">
          <cell r="B324" t="str">
            <v>滕奉伟</v>
          </cell>
          <cell r="C324" t="str">
            <v>202109</v>
          </cell>
          <cell r="D324" t="str">
            <v>202109</v>
          </cell>
          <cell r="E324" t="str">
            <v>企业养老保险</v>
          </cell>
          <cell r="F324" t="str">
            <v>正常应缴</v>
          </cell>
          <cell r="G324" t="str">
            <v>3245.4</v>
          </cell>
          <cell r="H324" t="str">
            <v>259.63</v>
          </cell>
          <cell r="I324" t="str">
            <v>259.63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  <cell r="Q324">
            <v>3245.4</v>
          </cell>
        </row>
        <row r="325">
          <cell r="B325" t="str">
            <v>冯亮亮</v>
          </cell>
          <cell r="C325" t="str">
            <v>202109</v>
          </cell>
          <cell r="D325" t="str">
            <v>202109</v>
          </cell>
          <cell r="E325" t="str">
            <v>企业养老保险</v>
          </cell>
          <cell r="F325" t="str">
            <v>正常应缴</v>
          </cell>
          <cell r="G325" t="str">
            <v>3245.4</v>
          </cell>
          <cell r="H325" t="str">
            <v>259.63</v>
          </cell>
          <cell r="I325" t="str">
            <v>259.63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  <cell r="Q325">
            <v>3245.4</v>
          </cell>
        </row>
        <row r="326">
          <cell r="B326" t="str">
            <v>郑建</v>
          </cell>
          <cell r="C326" t="str">
            <v>202109</v>
          </cell>
          <cell r="D326" t="str">
            <v>202109</v>
          </cell>
          <cell r="E326" t="str">
            <v>企业养老保险</v>
          </cell>
          <cell r="F326" t="str">
            <v>正常应缴</v>
          </cell>
          <cell r="G326" t="str">
            <v>3245.4</v>
          </cell>
          <cell r="H326" t="str">
            <v>259.63</v>
          </cell>
          <cell r="I326" t="str">
            <v>259.63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  <cell r="Q326">
            <v>3245.4</v>
          </cell>
        </row>
        <row r="327">
          <cell r="B327" t="str">
            <v>武林</v>
          </cell>
          <cell r="C327" t="str">
            <v>202109</v>
          </cell>
          <cell r="D327" t="str">
            <v>202109</v>
          </cell>
          <cell r="E327" t="str">
            <v>企业养老保险</v>
          </cell>
          <cell r="F327" t="str">
            <v>正常应缴</v>
          </cell>
          <cell r="G327" t="str">
            <v>3245.4</v>
          </cell>
          <cell r="H327" t="str">
            <v>259.63</v>
          </cell>
          <cell r="I327" t="str">
            <v>259.63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  <cell r="Q327">
            <v>3245.4</v>
          </cell>
        </row>
        <row r="328">
          <cell r="B328" t="str">
            <v>邓琳娜</v>
          </cell>
          <cell r="C328" t="str">
            <v>202109</v>
          </cell>
          <cell r="D328" t="str">
            <v>202109</v>
          </cell>
          <cell r="E328" t="str">
            <v>企业养老保险</v>
          </cell>
          <cell r="F328" t="str">
            <v>正常应缴</v>
          </cell>
          <cell r="G328" t="str">
            <v>3245.4</v>
          </cell>
          <cell r="H328" t="str">
            <v>259.63</v>
          </cell>
          <cell r="I328" t="str">
            <v>259.63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  <cell r="Q328">
            <v>3245.4</v>
          </cell>
        </row>
        <row r="329">
          <cell r="B329" t="str">
            <v>张俊苓</v>
          </cell>
          <cell r="C329" t="str">
            <v>202109</v>
          </cell>
          <cell r="D329" t="str">
            <v>202109</v>
          </cell>
          <cell r="E329" t="str">
            <v>企业养老保险</v>
          </cell>
          <cell r="F329" t="str">
            <v>正常应缴</v>
          </cell>
          <cell r="G329" t="str">
            <v>3245.4</v>
          </cell>
          <cell r="H329" t="str">
            <v>259.63</v>
          </cell>
          <cell r="I329" t="str">
            <v>259.63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  <cell r="Q329">
            <v>3245.4</v>
          </cell>
        </row>
        <row r="330">
          <cell r="B330" t="str">
            <v>李跃茹</v>
          </cell>
          <cell r="C330" t="str">
            <v>202109</v>
          </cell>
          <cell r="D330" t="str">
            <v>202109</v>
          </cell>
          <cell r="E330" t="str">
            <v>企业养老保险</v>
          </cell>
          <cell r="F330" t="str">
            <v>正常应缴</v>
          </cell>
          <cell r="G330" t="str">
            <v>3245.4</v>
          </cell>
          <cell r="H330" t="str">
            <v>259.63</v>
          </cell>
          <cell r="I330" t="str">
            <v>259.63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  <cell r="Q330">
            <v>3245.4</v>
          </cell>
        </row>
        <row r="331">
          <cell r="B331" t="str">
            <v>宋清镇</v>
          </cell>
          <cell r="C331" t="str">
            <v>202109</v>
          </cell>
          <cell r="D331" t="str">
            <v>202109</v>
          </cell>
          <cell r="E331" t="str">
            <v>企业养老保险</v>
          </cell>
          <cell r="F331" t="str">
            <v>正常应缴</v>
          </cell>
          <cell r="G331" t="str">
            <v>3245.4</v>
          </cell>
          <cell r="H331" t="str">
            <v>259.63</v>
          </cell>
          <cell r="I331" t="str">
            <v>259.63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  <cell r="Q331">
            <v>3245.4</v>
          </cell>
        </row>
        <row r="332">
          <cell r="B332" t="str">
            <v>曹延祥</v>
          </cell>
          <cell r="C332" t="str">
            <v>202109</v>
          </cell>
          <cell r="D332" t="str">
            <v>202109</v>
          </cell>
          <cell r="E332" t="str">
            <v>企业养老保险</v>
          </cell>
          <cell r="F332" t="str">
            <v>正常应缴</v>
          </cell>
          <cell r="G332" t="str">
            <v>3245.4</v>
          </cell>
          <cell r="H332" t="str">
            <v>259.63</v>
          </cell>
          <cell r="I332" t="str">
            <v>259.63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  <cell r="Q332">
            <v>3245.4</v>
          </cell>
        </row>
        <row r="333">
          <cell r="B333" t="str">
            <v>邓海旺</v>
          </cell>
          <cell r="C333" t="str">
            <v>202109</v>
          </cell>
          <cell r="D333" t="str">
            <v>202109</v>
          </cell>
          <cell r="E333" t="str">
            <v>企业养老保险</v>
          </cell>
          <cell r="F333" t="str">
            <v>正常应缴</v>
          </cell>
          <cell r="G333" t="str">
            <v>3245.4</v>
          </cell>
          <cell r="H333" t="str">
            <v>259.63</v>
          </cell>
          <cell r="I333" t="str">
            <v>259.63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  <cell r="Q333">
            <v>3245.4</v>
          </cell>
        </row>
        <row r="334">
          <cell r="B334" t="str">
            <v>梁国胤</v>
          </cell>
          <cell r="C334" t="str">
            <v>202109</v>
          </cell>
          <cell r="D334" t="str">
            <v>202109</v>
          </cell>
          <cell r="E334" t="str">
            <v>企业养老保险</v>
          </cell>
          <cell r="F334" t="str">
            <v>正常应缴</v>
          </cell>
          <cell r="G334" t="str">
            <v>3245.4</v>
          </cell>
          <cell r="H334" t="str">
            <v>259.63</v>
          </cell>
          <cell r="I334" t="str">
            <v>259.63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  <cell r="Q334">
            <v>3245.4</v>
          </cell>
        </row>
        <row r="335">
          <cell r="B335" t="str">
            <v>王风香</v>
          </cell>
          <cell r="C335" t="str">
            <v>202109</v>
          </cell>
          <cell r="D335" t="str">
            <v>202109</v>
          </cell>
          <cell r="E335" t="str">
            <v>企业养老保险</v>
          </cell>
          <cell r="F335" t="str">
            <v>正常应缴</v>
          </cell>
          <cell r="G335" t="str">
            <v>3245.4</v>
          </cell>
          <cell r="H335" t="str">
            <v>259.63</v>
          </cell>
          <cell r="I335" t="str">
            <v>259.63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  <cell r="Q335">
            <v>3245.4</v>
          </cell>
        </row>
        <row r="336">
          <cell r="B336" t="str">
            <v>张俊新</v>
          </cell>
          <cell r="C336" t="str">
            <v>202109</v>
          </cell>
          <cell r="D336" t="str">
            <v>202109</v>
          </cell>
          <cell r="E336" t="str">
            <v>企业养老保险</v>
          </cell>
          <cell r="F336" t="str">
            <v>正常应缴</v>
          </cell>
          <cell r="G336" t="str">
            <v>3245.4</v>
          </cell>
          <cell r="H336" t="str">
            <v>259.63</v>
          </cell>
          <cell r="I336" t="str">
            <v>259.63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  <cell r="Q336">
            <v>3245.4</v>
          </cell>
        </row>
        <row r="337">
          <cell r="B337" t="str">
            <v>白义凯</v>
          </cell>
          <cell r="C337" t="str">
            <v>202109</v>
          </cell>
          <cell r="D337" t="str">
            <v>202109</v>
          </cell>
          <cell r="E337" t="str">
            <v>企业养老保险</v>
          </cell>
          <cell r="F337" t="str">
            <v>正常应缴</v>
          </cell>
          <cell r="G337" t="str">
            <v>3245.4</v>
          </cell>
          <cell r="H337" t="str">
            <v>259.63</v>
          </cell>
          <cell r="I337" t="str">
            <v>259.63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  <cell r="Q337">
            <v>3245.4</v>
          </cell>
        </row>
        <row r="338">
          <cell r="B338" t="str">
            <v>杨学涛</v>
          </cell>
          <cell r="C338" t="str">
            <v>202109</v>
          </cell>
          <cell r="D338" t="str">
            <v>202109</v>
          </cell>
          <cell r="E338" t="str">
            <v>企业养老保险</v>
          </cell>
          <cell r="F338" t="str">
            <v>正常应缴</v>
          </cell>
          <cell r="G338" t="str">
            <v>3245.4</v>
          </cell>
          <cell r="H338" t="str">
            <v>259.63</v>
          </cell>
          <cell r="I338" t="str">
            <v>259.63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  <cell r="Q338">
            <v>3245.4</v>
          </cell>
        </row>
        <row r="339">
          <cell r="B339" t="str">
            <v>杨兴乐</v>
          </cell>
          <cell r="C339" t="str">
            <v>202109</v>
          </cell>
          <cell r="D339" t="str">
            <v>202109</v>
          </cell>
          <cell r="E339" t="str">
            <v>企业养老保险</v>
          </cell>
          <cell r="F339" t="str">
            <v>正常应缴</v>
          </cell>
          <cell r="G339" t="str">
            <v>3245.4</v>
          </cell>
          <cell r="H339" t="str">
            <v>259.63</v>
          </cell>
          <cell r="I339" t="str">
            <v>259.63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  <cell r="Q339">
            <v>3245.4</v>
          </cell>
        </row>
        <row r="340">
          <cell r="B340" t="str">
            <v>梁国敏</v>
          </cell>
          <cell r="C340" t="str">
            <v>202109</v>
          </cell>
          <cell r="D340" t="str">
            <v>202109</v>
          </cell>
          <cell r="E340" t="str">
            <v>企业养老保险</v>
          </cell>
          <cell r="F340" t="str">
            <v>正常应缴</v>
          </cell>
          <cell r="G340" t="str">
            <v>3245.4</v>
          </cell>
          <cell r="H340" t="str">
            <v>259.63</v>
          </cell>
          <cell r="I340" t="str">
            <v>259.63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  <cell r="Q340">
            <v>3245.4</v>
          </cell>
        </row>
        <row r="341">
          <cell r="B341" t="str">
            <v>白艳焕</v>
          </cell>
          <cell r="C341" t="str">
            <v>202109</v>
          </cell>
          <cell r="D341" t="str">
            <v>202109</v>
          </cell>
          <cell r="E341" t="str">
            <v>企业养老保险</v>
          </cell>
          <cell r="F341" t="str">
            <v>正常应缴</v>
          </cell>
          <cell r="G341" t="str">
            <v>3245.4</v>
          </cell>
          <cell r="H341" t="str">
            <v>259.63</v>
          </cell>
          <cell r="I341" t="str">
            <v>259.63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  <cell r="Q341">
            <v>3245.4</v>
          </cell>
        </row>
        <row r="342">
          <cell r="B342" t="str">
            <v>于红艳</v>
          </cell>
          <cell r="C342" t="str">
            <v>202109</v>
          </cell>
          <cell r="D342" t="str">
            <v>202109</v>
          </cell>
          <cell r="E342" t="str">
            <v>企业养老保险</v>
          </cell>
          <cell r="F342" t="str">
            <v>正常应缴</v>
          </cell>
          <cell r="G342" t="str">
            <v>3245.4</v>
          </cell>
          <cell r="H342" t="str">
            <v>259.63</v>
          </cell>
          <cell r="I342" t="str">
            <v>259.63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  <cell r="Q342">
            <v>3245.4</v>
          </cell>
        </row>
        <row r="343">
          <cell r="B343" t="str">
            <v>刘淑双</v>
          </cell>
          <cell r="C343" t="str">
            <v>202109</v>
          </cell>
          <cell r="D343" t="str">
            <v>202109</v>
          </cell>
          <cell r="E343" t="str">
            <v>企业养老保险</v>
          </cell>
          <cell r="F343" t="str">
            <v>正常应缴</v>
          </cell>
          <cell r="G343" t="str">
            <v>3245.4</v>
          </cell>
          <cell r="H343" t="str">
            <v>259.63</v>
          </cell>
          <cell r="I343" t="str">
            <v>259.63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  <cell r="Q343">
            <v>3245.4</v>
          </cell>
        </row>
        <row r="344">
          <cell r="B344" t="str">
            <v>李艳平</v>
          </cell>
          <cell r="C344" t="str">
            <v>202109</v>
          </cell>
          <cell r="D344" t="str">
            <v>202109</v>
          </cell>
          <cell r="E344" t="str">
            <v>企业养老保险</v>
          </cell>
          <cell r="F344" t="str">
            <v>正常应缴</v>
          </cell>
          <cell r="G344" t="str">
            <v>3245.4</v>
          </cell>
          <cell r="H344" t="str">
            <v>259.63</v>
          </cell>
          <cell r="I344" t="str">
            <v>259.63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  <cell r="Q344">
            <v>3245.4</v>
          </cell>
        </row>
        <row r="345">
          <cell r="B345" t="str">
            <v>古帅</v>
          </cell>
          <cell r="C345" t="str">
            <v>202109</v>
          </cell>
          <cell r="D345" t="str">
            <v>202109</v>
          </cell>
          <cell r="E345" t="str">
            <v>企业养老保险</v>
          </cell>
          <cell r="F345" t="str">
            <v>正常应缴</v>
          </cell>
          <cell r="G345" t="str">
            <v>3245.4</v>
          </cell>
          <cell r="H345" t="str">
            <v>259.63</v>
          </cell>
          <cell r="I345" t="str">
            <v>259.63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  <cell r="Q345">
            <v>3245.4</v>
          </cell>
        </row>
        <row r="346">
          <cell r="B346" t="str">
            <v>李鹏</v>
          </cell>
          <cell r="C346" t="str">
            <v>202109</v>
          </cell>
          <cell r="D346" t="str">
            <v>202109</v>
          </cell>
          <cell r="E346" t="str">
            <v>企业养老保险</v>
          </cell>
          <cell r="F346" t="str">
            <v>正常应缴</v>
          </cell>
          <cell r="G346" t="str">
            <v>3245.4</v>
          </cell>
          <cell r="H346" t="str">
            <v>259.63</v>
          </cell>
          <cell r="I346" t="str">
            <v>259.63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  <cell r="Q346">
            <v>3245.4</v>
          </cell>
        </row>
        <row r="347">
          <cell r="B347" t="str">
            <v>滕敬涛</v>
          </cell>
          <cell r="C347" t="str">
            <v>202109</v>
          </cell>
          <cell r="D347" t="str">
            <v>202109</v>
          </cell>
          <cell r="E347" t="str">
            <v>企业养老保险</v>
          </cell>
          <cell r="F347" t="str">
            <v>正常应缴</v>
          </cell>
          <cell r="G347" t="str">
            <v>3245.4</v>
          </cell>
          <cell r="H347" t="str">
            <v>259.63</v>
          </cell>
          <cell r="I347" t="str">
            <v>259.63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  <cell r="Q347">
            <v>3245.4</v>
          </cell>
        </row>
        <row r="348">
          <cell r="B348" t="str">
            <v>陈晓晴</v>
          </cell>
          <cell r="C348" t="str">
            <v>202109</v>
          </cell>
          <cell r="D348" t="str">
            <v>202109</v>
          </cell>
          <cell r="E348" t="str">
            <v>企业养老保险</v>
          </cell>
          <cell r="F348" t="str">
            <v>正常应缴</v>
          </cell>
          <cell r="G348" t="str">
            <v>3245.4</v>
          </cell>
          <cell r="H348" t="str">
            <v>259.63</v>
          </cell>
          <cell r="I348" t="str">
            <v>259.63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  <cell r="Q348">
            <v>3245.4</v>
          </cell>
        </row>
        <row r="349">
          <cell r="B349" t="str">
            <v>刘梦鹤</v>
          </cell>
          <cell r="C349" t="str">
            <v>202109</v>
          </cell>
          <cell r="D349" t="str">
            <v>202109</v>
          </cell>
          <cell r="E349" t="str">
            <v>企业养老保险</v>
          </cell>
          <cell r="F349" t="str">
            <v>正常应缴</v>
          </cell>
          <cell r="G349" t="str">
            <v>3245.4</v>
          </cell>
          <cell r="H349" t="str">
            <v>259.63</v>
          </cell>
          <cell r="I349" t="str">
            <v>259.63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  <cell r="Q349">
            <v>3245.4</v>
          </cell>
        </row>
        <row r="350">
          <cell r="B350" t="str">
            <v>吴宝新</v>
          </cell>
          <cell r="C350" t="str">
            <v>202109</v>
          </cell>
          <cell r="D350" t="str">
            <v>202109</v>
          </cell>
          <cell r="E350" t="str">
            <v>企业养老保险</v>
          </cell>
          <cell r="F350" t="str">
            <v>正常应缴</v>
          </cell>
          <cell r="G350" t="str">
            <v>3245.4</v>
          </cell>
          <cell r="H350" t="str">
            <v>259.63</v>
          </cell>
          <cell r="I350" t="str">
            <v>259.63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  <cell r="Q350">
            <v>3245.4</v>
          </cell>
        </row>
        <row r="351">
          <cell r="B351" t="str">
            <v>田增军</v>
          </cell>
          <cell r="C351" t="str">
            <v>202109</v>
          </cell>
          <cell r="D351" t="str">
            <v>202109</v>
          </cell>
          <cell r="E351" t="str">
            <v>企业养老保险</v>
          </cell>
          <cell r="F351" t="str">
            <v>正常应缴</v>
          </cell>
          <cell r="G351" t="str">
            <v>3245.4</v>
          </cell>
          <cell r="H351" t="str">
            <v>259.63</v>
          </cell>
          <cell r="I351" t="str">
            <v>259.63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  <cell r="Q351">
            <v>3245.4</v>
          </cell>
        </row>
        <row r="352">
          <cell r="B352" t="str">
            <v>范丙星</v>
          </cell>
          <cell r="C352" t="str">
            <v>202109</v>
          </cell>
          <cell r="D352" t="str">
            <v>202109</v>
          </cell>
          <cell r="E352" t="str">
            <v>企业养老保险</v>
          </cell>
          <cell r="F352" t="str">
            <v>正常应缴</v>
          </cell>
          <cell r="G352" t="str">
            <v>3245.4</v>
          </cell>
          <cell r="H352" t="str">
            <v>259.63</v>
          </cell>
          <cell r="I352" t="str">
            <v>259.63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  <cell r="Q352">
            <v>3245.4</v>
          </cell>
        </row>
        <row r="353">
          <cell r="B353" t="str">
            <v>张长江</v>
          </cell>
          <cell r="C353" t="str">
            <v>202109</v>
          </cell>
          <cell r="D353" t="str">
            <v>202109</v>
          </cell>
          <cell r="E353" t="str">
            <v>企业养老保险</v>
          </cell>
          <cell r="F353" t="str">
            <v>正常应缴</v>
          </cell>
          <cell r="G353" t="str">
            <v>3245.4</v>
          </cell>
          <cell r="H353" t="str">
            <v>259.63</v>
          </cell>
          <cell r="I353" t="str">
            <v>259.63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  <cell r="Q353">
            <v>3245.4</v>
          </cell>
        </row>
        <row r="354">
          <cell r="B354" t="str">
            <v>侯志铎</v>
          </cell>
          <cell r="C354" t="str">
            <v>202109</v>
          </cell>
          <cell r="D354" t="str">
            <v>202109</v>
          </cell>
          <cell r="E354" t="str">
            <v>企业养老保险</v>
          </cell>
          <cell r="F354" t="str">
            <v>正常应缴</v>
          </cell>
          <cell r="G354" t="str">
            <v>3245.4</v>
          </cell>
          <cell r="H354" t="str">
            <v>259.63</v>
          </cell>
          <cell r="I354" t="str">
            <v>259.63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  <cell r="Q354">
            <v>3245.4</v>
          </cell>
        </row>
        <row r="355">
          <cell r="B355" t="str">
            <v>王文英</v>
          </cell>
          <cell r="C355" t="str">
            <v>202109</v>
          </cell>
          <cell r="D355" t="str">
            <v>202109</v>
          </cell>
          <cell r="E355" t="str">
            <v>企业养老保险</v>
          </cell>
          <cell r="F355" t="str">
            <v>正常应缴</v>
          </cell>
          <cell r="G355" t="str">
            <v>3245.4</v>
          </cell>
          <cell r="H355" t="str">
            <v>259.63</v>
          </cell>
          <cell r="I355" t="str">
            <v>259.63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  <cell r="Q355">
            <v>3245.4</v>
          </cell>
        </row>
        <row r="356">
          <cell r="B356" t="str">
            <v>刘杨</v>
          </cell>
          <cell r="C356" t="str">
            <v>202109</v>
          </cell>
          <cell r="D356" t="str">
            <v>202109</v>
          </cell>
          <cell r="E356" t="str">
            <v>企业养老保险</v>
          </cell>
          <cell r="F356" t="str">
            <v>正常应缴</v>
          </cell>
          <cell r="G356" t="str">
            <v>3245.4</v>
          </cell>
          <cell r="H356" t="str">
            <v>259.63</v>
          </cell>
          <cell r="I356" t="str">
            <v>259.63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  <cell r="Q356">
            <v>3245.4</v>
          </cell>
        </row>
        <row r="357">
          <cell r="B357" t="str">
            <v>牟群</v>
          </cell>
          <cell r="C357" t="str">
            <v>202109</v>
          </cell>
          <cell r="D357" t="str">
            <v>202109</v>
          </cell>
          <cell r="E357" t="str">
            <v>企业养老保险</v>
          </cell>
          <cell r="F357" t="str">
            <v>正常应缴</v>
          </cell>
          <cell r="G357" t="str">
            <v>3245.4</v>
          </cell>
          <cell r="H357" t="str">
            <v>259.63</v>
          </cell>
          <cell r="I357" t="str">
            <v>259.63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  <cell r="Q357">
            <v>3245.4</v>
          </cell>
        </row>
        <row r="358">
          <cell r="B358" t="str">
            <v>滕义彪</v>
          </cell>
          <cell r="C358" t="str">
            <v>202109</v>
          </cell>
          <cell r="D358" t="str">
            <v>202109</v>
          </cell>
          <cell r="E358" t="str">
            <v>企业养老保险</v>
          </cell>
          <cell r="F358" t="str">
            <v>正常应缴</v>
          </cell>
          <cell r="G358" t="str">
            <v>3245.4</v>
          </cell>
          <cell r="H358" t="str">
            <v>259.63</v>
          </cell>
          <cell r="I358" t="str">
            <v>259.63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  <cell r="Q358">
            <v>3245.4</v>
          </cell>
        </row>
        <row r="359">
          <cell r="B359" t="str">
            <v>李冲冲</v>
          </cell>
          <cell r="C359" t="str">
            <v>202109</v>
          </cell>
          <cell r="D359" t="str">
            <v>202109</v>
          </cell>
          <cell r="E359" t="str">
            <v>企业养老保险</v>
          </cell>
          <cell r="F359" t="str">
            <v>正常应缴</v>
          </cell>
          <cell r="G359" t="str">
            <v>3245.4</v>
          </cell>
          <cell r="H359" t="str">
            <v>259.63</v>
          </cell>
          <cell r="I359" t="str">
            <v>259.63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  <cell r="Q359">
            <v>3245.4</v>
          </cell>
        </row>
        <row r="360">
          <cell r="B360" t="str">
            <v>王震</v>
          </cell>
          <cell r="C360" t="str">
            <v>202109</v>
          </cell>
          <cell r="D360" t="str">
            <v>202109</v>
          </cell>
          <cell r="E360" t="str">
            <v>企业养老保险</v>
          </cell>
          <cell r="F360" t="str">
            <v>正常应缴</v>
          </cell>
          <cell r="G360" t="str">
            <v>3245.4</v>
          </cell>
          <cell r="H360" t="str">
            <v>259.63</v>
          </cell>
          <cell r="I360" t="str">
            <v>259.63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  <cell r="Q360">
            <v>3245.4</v>
          </cell>
        </row>
        <row r="361">
          <cell r="B361" t="str">
            <v>滕巨猛</v>
          </cell>
          <cell r="C361" t="str">
            <v>202109</v>
          </cell>
          <cell r="D361" t="str">
            <v>202109</v>
          </cell>
          <cell r="E361" t="str">
            <v>企业养老保险</v>
          </cell>
          <cell r="F361" t="str">
            <v>正常应缴</v>
          </cell>
          <cell r="G361" t="str">
            <v>3245.4</v>
          </cell>
          <cell r="H361" t="str">
            <v>259.63</v>
          </cell>
          <cell r="I361" t="str">
            <v>259.63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  <cell r="Q361">
            <v>3245.4</v>
          </cell>
        </row>
        <row r="362">
          <cell r="B362" t="str">
            <v>房珍珍</v>
          </cell>
          <cell r="C362" t="str">
            <v>202109</v>
          </cell>
          <cell r="D362" t="str">
            <v>202109</v>
          </cell>
          <cell r="E362" t="str">
            <v>企业养老保险</v>
          </cell>
          <cell r="F362" t="str">
            <v>正常应缴</v>
          </cell>
          <cell r="G362" t="str">
            <v>3245.4</v>
          </cell>
          <cell r="H362" t="str">
            <v>259.63</v>
          </cell>
          <cell r="I362" t="str">
            <v>259.63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  <cell r="Q362">
            <v>3245.4</v>
          </cell>
        </row>
        <row r="363">
          <cell r="B363" t="str">
            <v>许瑞学</v>
          </cell>
          <cell r="C363" t="str">
            <v>202109</v>
          </cell>
          <cell r="D363" t="str">
            <v>202109</v>
          </cell>
          <cell r="E363" t="str">
            <v>企业养老保险</v>
          </cell>
          <cell r="F363" t="str">
            <v>正常应缴</v>
          </cell>
          <cell r="G363" t="str">
            <v>3245.4</v>
          </cell>
          <cell r="H363" t="str">
            <v>259.63</v>
          </cell>
          <cell r="I363" t="str">
            <v>259.63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  <cell r="Q363">
            <v>3245.4</v>
          </cell>
        </row>
        <row r="364">
          <cell r="B364" t="str">
            <v>韩桂栋</v>
          </cell>
          <cell r="C364" t="str">
            <v>202109</v>
          </cell>
          <cell r="D364" t="str">
            <v>202109</v>
          </cell>
          <cell r="E364" t="str">
            <v>企业养老保险</v>
          </cell>
          <cell r="F364" t="str">
            <v>正常应缴</v>
          </cell>
          <cell r="G364" t="str">
            <v>3245.4</v>
          </cell>
          <cell r="H364" t="str">
            <v>259.63</v>
          </cell>
          <cell r="I364" t="str">
            <v>259.63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  <cell r="Q364">
            <v>3245.4</v>
          </cell>
        </row>
        <row r="365">
          <cell r="B365" t="str">
            <v>刘东豪</v>
          </cell>
          <cell r="C365" t="str">
            <v>202109</v>
          </cell>
          <cell r="D365" t="str">
            <v>202109</v>
          </cell>
          <cell r="E365" t="str">
            <v>企业养老保险</v>
          </cell>
          <cell r="F365" t="str">
            <v>正常应缴</v>
          </cell>
          <cell r="G365" t="str">
            <v>3245.4</v>
          </cell>
          <cell r="H365" t="str">
            <v>259.63</v>
          </cell>
          <cell r="I365" t="str">
            <v>259.63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  <cell r="Q365">
            <v>3245.4</v>
          </cell>
        </row>
        <row r="366">
          <cell r="B366" t="str">
            <v>管洪敏</v>
          </cell>
          <cell r="C366" t="str">
            <v>202109</v>
          </cell>
          <cell r="D366" t="str">
            <v>202109</v>
          </cell>
          <cell r="E366" t="str">
            <v>企业养老保险</v>
          </cell>
          <cell r="F366" t="str">
            <v>正常应缴</v>
          </cell>
          <cell r="G366" t="str">
            <v>3245.4</v>
          </cell>
          <cell r="H366" t="str">
            <v>259.63</v>
          </cell>
          <cell r="I366" t="str">
            <v>259.63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  <cell r="Q366">
            <v>3245.4</v>
          </cell>
        </row>
        <row r="367">
          <cell r="B367" t="str">
            <v>李亚</v>
          </cell>
          <cell r="C367" t="str">
            <v>202109</v>
          </cell>
          <cell r="D367" t="str">
            <v>202109</v>
          </cell>
          <cell r="E367" t="str">
            <v>企业养老保险</v>
          </cell>
          <cell r="F367" t="str">
            <v>正常应缴</v>
          </cell>
          <cell r="G367" t="str">
            <v>3245.4</v>
          </cell>
          <cell r="H367" t="str">
            <v>259.63</v>
          </cell>
          <cell r="I367" t="str">
            <v>259.63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  <cell r="Q367">
            <v>3245.4</v>
          </cell>
        </row>
        <row r="368">
          <cell r="B368" t="str">
            <v>刘双双</v>
          </cell>
          <cell r="C368" t="str">
            <v>202109</v>
          </cell>
          <cell r="D368" t="str">
            <v>202109</v>
          </cell>
          <cell r="E368" t="str">
            <v>企业养老保险</v>
          </cell>
          <cell r="F368" t="str">
            <v>正常应缴</v>
          </cell>
          <cell r="G368" t="str">
            <v>3245.4</v>
          </cell>
          <cell r="H368" t="str">
            <v>259.63</v>
          </cell>
          <cell r="I368" t="str">
            <v>259.63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  <cell r="Q368">
            <v>3245.4</v>
          </cell>
        </row>
        <row r="369">
          <cell r="B369" t="str">
            <v>崔新玲</v>
          </cell>
          <cell r="C369" t="str">
            <v>202109</v>
          </cell>
          <cell r="D369" t="str">
            <v>202109</v>
          </cell>
          <cell r="E369" t="str">
            <v>企业养老保险</v>
          </cell>
          <cell r="F369" t="str">
            <v>正常应缴</v>
          </cell>
          <cell r="G369" t="str">
            <v>3245.4</v>
          </cell>
          <cell r="H369" t="str">
            <v>259.63</v>
          </cell>
          <cell r="I369" t="str">
            <v>259.63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  <cell r="Q369">
            <v>3245.4</v>
          </cell>
        </row>
        <row r="370">
          <cell r="B370" t="str">
            <v>宋秉鑫</v>
          </cell>
          <cell r="C370" t="str">
            <v>202109</v>
          </cell>
          <cell r="D370" t="str">
            <v>202109</v>
          </cell>
          <cell r="E370" t="str">
            <v>企业养老保险</v>
          </cell>
          <cell r="F370" t="str">
            <v>正常应缴</v>
          </cell>
          <cell r="G370" t="str">
            <v>3245.4</v>
          </cell>
          <cell r="H370" t="str">
            <v>259.63</v>
          </cell>
          <cell r="I370" t="str">
            <v>259.63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  <cell r="Q370">
            <v>3245.4</v>
          </cell>
        </row>
        <row r="371">
          <cell r="B371" t="str">
            <v>王小乐</v>
          </cell>
          <cell r="C371" t="str">
            <v>202109</v>
          </cell>
          <cell r="D371" t="str">
            <v>202109</v>
          </cell>
          <cell r="E371" t="str">
            <v>企业养老保险</v>
          </cell>
          <cell r="F371" t="str">
            <v>正常应缴</v>
          </cell>
          <cell r="G371" t="str">
            <v>3245.4</v>
          </cell>
          <cell r="H371" t="str">
            <v>259.63</v>
          </cell>
          <cell r="I371" t="str">
            <v>259.63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  <cell r="Q371">
            <v>3245.4</v>
          </cell>
        </row>
        <row r="372">
          <cell r="B372" t="str">
            <v>张彩虹</v>
          </cell>
          <cell r="C372" t="str">
            <v>202109</v>
          </cell>
          <cell r="D372" t="str">
            <v>202109</v>
          </cell>
          <cell r="E372" t="str">
            <v>企业养老保险</v>
          </cell>
          <cell r="F372" t="str">
            <v>正常应缴</v>
          </cell>
          <cell r="G372" t="str">
            <v>3245.4</v>
          </cell>
          <cell r="H372" t="str">
            <v>259.63</v>
          </cell>
          <cell r="I372" t="str">
            <v>259.63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  <cell r="Q372">
            <v>3245.4</v>
          </cell>
        </row>
        <row r="373">
          <cell r="B373" t="str">
            <v>孟祥玲</v>
          </cell>
          <cell r="C373" t="str">
            <v>202109</v>
          </cell>
          <cell r="D373" t="str">
            <v>202109</v>
          </cell>
          <cell r="E373" t="str">
            <v>企业养老保险</v>
          </cell>
          <cell r="F373" t="str">
            <v>正常应缴</v>
          </cell>
          <cell r="G373" t="str">
            <v>3245.4</v>
          </cell>
          <cell r="H373" t="str">
            <v>259.63</v>
          </cell>
          <cell r="I373" t="str">
            <v>259.63</v>
          </cell>
          <cell r="J373" t="str">
            <v>0</v>
          </cell>
          <cell r="K373" t="str">
            <v>0</v>
          </cell>
          <cell r="L373" t="str">
            <v>0</v>
          </cell>
          <cell r="M373" t="str">
            <v>0</v>
          </cell>
          <cell r="N373" t="str">
            <v>0</v>
          </cell>
          <cell r="O373" t="str">
            <v>1</v>
          </cell>
          <cell r="P373" t="str">
            <v>未退休</v>
          </cell>
          <cell r="Q373">
            <v>3245.4</v>
          </cell>
        </row>
        <row r="374">
          <cell r="B374" t="str">
            <v>李冬旭</v>
          </cell>
          <cell r="C374" t="str">
            <v>202109</v>
          </cell>
          <cell r="D374" t="str">
            <v>202109</v>
          </cell>
          <cell r="E374" t="str">
            <v>企业养老保险</v>
          </cell>
          <cell r="F374" t="str">
            <v>正常应缴</v>
          </cell>
          <cell r="G374" t="str">
            <v>3245.4</v>
          </cell>
          <cell r="H374" t="str">
            <v>259.63</v>
          </cell>
          <cell r="I374" t="str">
            <v>259.63</v>
          </cell>
          <cell r="J374" t="str">
            <v>0</v>
          </cell>
          <cell r="K374" t="str">
            <v>0</v>
          </cell>
          <cell r="L374" t="str">
            <v>0</v>
          </cell>
          <cell r="M374" t="str">
            <v>0</v>
          </cell>
          <cell r="N374" t="str">
            <v>0</v>
          </cell>
          <cell r="O374" t="str">
            <v>1</v>
          </cell>
          <cell r="P374" t="str">
            <v>未退休</v>
          </cell>
          <cell r="Q374">
            <v>3245.4</v>
          </cell>
        </row>
        <row r="375">
          <cell r="B375" t="str">
            <v>刘振娜</v>
          </cell>
          <cell r="C375" t="str">
            <v>202109</v>
          </cell>
          <cell r="D375" t="str">
            <v>202109</v>
          </cell>
          <cell r="E375" t="str">
            <v>企业养老保险</v>
          </cell>
          <cell r="F375" t="str">
            <v>正常应缴</v>
          </cell>
          <cell r="G375" t="str">
            <v>3245.4</v>
          </cell>
          <cell r="H375" t="str">
            <v>259.63</v>
          </cell>
          <cell r="I375" t="str">
            <v>259.63</v>
          </cell>
          <cell r="J375" t="str">
            <v>0</v>
          </cell>
          <cell r="K375" t="str">
            <v>0</v>
          </cell>
          <cell r="L375" t="str">
            <v>0</v>
          </cell>
          <cell r="M375" t="str">
            <v>0</v>
          </cell>
          <cell r="N375" t="str">
            <v>0</v>
          </cell>
          <cell r="O375" t="str">
            <v>1</v>
          </cell>
          <cell r="P375" t="str">
            <v>未退休</v>
          </cell>
          <cell r="Q375">
            <v>3245.4</v>
          </cell>
        </row>
        <row r="376">
          <cell r="B376" t="str">
            <v>刘金岗</v>
          </cell>
          <cell r="C376" t="str">
            <v>202109</v>
          </cell>
          <cell r="D376" t="str">
            <v>202109</v>
          </cell>
          <cell r="E376" t="str">
            <v>企业养老保险</v>
          </cell>
          <cell r="F376" t="str">
            <v>正常应缴</v>
          </cell>
          <cell r="G376" t="str">
            <v>3245.4</v>
          </cell>
          <cell r="H376" t="str">
            <v>259.63</v>
          </cell>
          <cell r="I376" t="str">
            <v>259.63</v>
          </cell>
          <cell r="J376" t="str">
            <v>0</v>
          </cell>
          <cell r="K376" t="str">
            <v>0</v>
          </cell>
          <cell r="L376" t="str">
            <v>0</v>
          </cell>
          <cell r="M376" t="str">
            <v>0</v>
          </cell>
          <cell r="N376" t="str">
            <v>0</v>
          </cell>
          <cell r="O376" t="str">
            <v>1</v>
          </cell>
          <cell r="P376" t="str">
            <v>未退休</v>
          </cell>
          <cell r="Q376">
            <v>3245.4</v>
          </cell>
        </row>
        <row r="377">
          <cell r="B377" t="str">
            <v>刘如成</v>
          </cell>
          <cell r="C377" t="str">
            <v>202109</v>
          </cell>
          <cell r="D377" t="str">
            <v>202109</v>
          </cell>
          <cell r="E377" t="str">
            <v>企业养老保险</v>
          </cell>
          <cell r="F377" t="str">
            <v>正常应缴</v>
          </cell>
          <cell r="G377" t="str">
            <v>3245.4</v>
          </cell>
          <cell r="H377" t="str">
            <v>259.63</v>
          </cell>
          <cell r="I377" t="str">
            <v>259.63</v>
          </cell>
          <cell r="J377" t="str">
            <v>0</v>
          </cell>
          <cell r="K377" t="str">
            <v>0</v>
          </cell>
          <cell r="L377" t="str">
            <v>0</v>
          </cell>
          <cell r="M377" t="str">
            <v>0</v>
          </cell>
          <cell r="N377" t="str">
            <v>0</v>
          </cell>
          <cell r="O377" t="str">
            <v>1</v>
          </cell>
          <cell r="P377" t="str">
            <v>未退休</v>
          </cell>
          <cell r="Q377">
            <v>3245.4</v>
          </cell>
        </row>
        <row r="378">
          <cell r="B378" t="str">
            <v>王红梅</v>
          </cell>
          <cell r="C378" t="str">
            <v>202109</v>
          </cell>
          <cell r="D378" t="str">
            <v>202109</v>
          </cell>
          <cell r="E378" t="str">
            <v>企业养老保险</v>
          </cell>
          <cell r="F378" t="str">
            <v>正常应缴</v>
          </cell>
          <cell r="G378" t="str">
            <v>3245.4</v>
          </cell>
          <cell r="H378" t="str">
            <v>259.63</v>
          </cell>
          <cell r="I378" t="str">
            <v>259.63</v>
          </cell>
          <cell r="J378" t="str">
            <v>0</v>
          </cell>
          <cell r="K378" t="str">
            <v>0</v>
          </cell>
          <cell r="L378" t="str">
            <v>0</v>
          </cell>
          <cell r="M378" t="str">
            <v>0</v>
          </cell>
          <cell r="N378" t="str">
            <v>0</v>
          </cell>
          <cell r="O378" t="str">
            <v>1</v>
          </cell>
          <cell r="P378" t="str">
            <v>未退休</v>
          </cell>
          <cell r="Q378">
            <v>3245.4</v>
          </cell>
        </row>
        <row r="379">
          <cell r="B379" t="str">
            <v>邓雪</v>
          </cell>
          <cell r="C379" t="str">
            <v>202109</v>
          </cell>
          <cell r="D379" t="str">
            <v>202109</v>
          </cell>
          <cell r="E379" t="str">
            <v>企业养老保险</v>
          </cell>
          <cell r="F379" t="str">
            <v>正常应缴</v>
          </cell>
          <cell r="G379" t="str">
            <v>3245.4</v>
          </cell>
          <cell r="H379" t="str">
            <v>259.63</v>
          </cell>
          <cell r="I379" t="str">
            <v>259.63</v>
          </cell>
          <cell r="J379" t="str">
            <v>0</v>
          </cell>
          <cell r="K379" t="str">
            <v>0</v>
          </cell>
          <cell r="L379" t="str">
            <v>0</v>
          </cell>
          <cell r="M379" t="str">
            <v>0</v>
          </cell>
          <cell r="N379" t="str">
            <v>0</v>
          </cell>
          <cell r="O379" t="str">
            <v>1</v>
          </cell>
          <cell r="P379" t="str">
            <v>未退休</v>
          </cell>
          <cell r="Q379">
            <v>3245.4</v>
          </cell>
        </row>
        <row r="380">
          <cell r="B380" t="str">
            <v>滕红玲</v>
          </cell>
          <cell r="C380" t="str">
            <v>202109</v>
          </cell>
          <cell r="D380" t="str">
            <v>202109</v>
          </cell>
          <cell r="E380" t="str">
            <v>企业养老保险</v>
          </cell>
          <cell r="F380" t="str">
            <v>正常应缴</v>
          </cell>
          <cell r="G380" t="str">
            <v>3245.4</v>
          </cell>
          <cell r="H380" t="str">
            <v>259.63</v>
          </cell>
          <cell r="I380" t="str">
            <v>259.63</v>
          </cell>
          <cell r="J380" t="str">
            <v>0</v>
          </cell>
          <cell r="K380" t="str">
            <v>0</v>
          </cell>
          <cell r="L380" t="str">
            <v>0</v>
          </cell>
          <cell r="M380" t="str">
            <v>0</v>
          </cell>
          <cell r="N380" t="str">
            <v>0</v>
          </cell>
          <cell r="O380" t="str">
            <v>1</v>
          </cell>
          <cell r="P380" t="str">
            <v>未退休</v>
          </cell>
          <cell r="Q380">
            <v>3245.4</v>
          </cell>
        </row>
        <row r="381">
          <cell r="B381" t="str">
            <v>孙兴旺</v>
          </cell>
          <cell r="C381" t="str">
            <v>202109</v>
          </cell>
          <cell r="D381" t="str">
            <v>202109</v>
          </cell>
          <cell r="E381" t="str">
            <v>企业养老保险</v>
          </cell>
          <cell r="F381" t="str">
            <v>正常应缴</v>
          </cell>
          <cell r="G381" t="str">
            <v>3245.4</v>
          </cell>
          <cell r="H381" t="str">
            <v>259.63</v>
          </cell>
          <cell r="I381" t="str">
            <v>259.63</v>
          </cell>
          <cell r="J381" t="str">
            <v>0</v>
          </cell>
          <cell r="K381" t="str">
            <v>0</v>
          </cell>
          <cell r="L381" t="str">
            <v>0</v>
          </cell>
          <cell r="M381" t="str">
            <v>0</v>
          </cell>
          <cell r="N381" t="str">
            <v>0</v>
          </cell>
          <cell r="O381" t="str">
            <v>1</v>
          </cell>
          <cell r="P381" t="str">
            <v>未退休</v>
          </cell>
          <cell r="Q381">
            <v>3245.4</v>
          </cell>
        </row>
        <row r="382">
          <cell r="B382" t="str">
            <v>孙文芳</v>
          </cell>
          <cell r="C382" t="str">
            <v>202109</v>
          </cell>
          <cell r="D382" t="str">
            <v>202109</v>
          </cell>
          <cell r="E382" t="str">
            <v>企业养老保险</v>
          </cell>
          <cell r="F382" t="str">
            <v>正常应缴</v>
          </cell>
          <cell r="G382" t="str">
            <v>3245.4</v>
          </cell>
          <cell r="H382" t="str">
            <v>259.63</v>
          </cell>
          <cell r="I382" t="str">
            <v>259.63</v>
          </cell>
          <cell r="J382" t="str">
            <v>0</v>
          </cell>
          <cell r="K382" t="str">
            <v>0</v>
          </cell>
          <cell r="L382" t="str">
            <v>0</v>
          </cell>
          <cell r="M382" t="str">
            <v>0</v>
          </cell>
          <cell r="N382" t="str">
            <v>0</v>
          </cell>
          <cell r="O382" t="str">
            <v>1</v>
          </cell>
          <cell r="P382" t="str">
            <v>未退休</v>
          </cell>
          <cell r="Q382">
            <v>3245.4</v>
          </cell>
        </row>
        <row r="383">
          <cell r="B383" t="str">
            <v>刘龙祥</v>
          </cell>
          <cell r="C383" t="str">
            <v>202109</v>
          </cell>
          <cell r="D383" t="str">
            <v>202109</v>
          </cell>
          <cell r="E383" t="str">
            <v>企业养老保险</v>
          </cell>
          <cell r="F383" t="str">
            <v>正常应缴</v>
          </cell>
          <cell r="G383" t="str">
            <v>3245.4</v>
          </cell>
          <cell r="H383" t="str">
            <v>259.63</v>
          </cell>
          <cell r="I383" t="str">
            <v>259.63</v>
          </cell>
          <cell r="J383" t="str">
            <v>0</v>
          </cell>
          <cell r="K383" t="str">
            <v>0</v>
          </cell>
          <cell r="L383" t="str">
            <v>0</v>
          </cell>
          <cell r="M383" t="str">
            <v>0</v>
          </cell>
          <cell r="N383" t="str">
            <v>0</v>
          </cell>
          <cell r="O383" t="str">
            <v>1</v>
          </cell>
          <cell r="P383" t="str">
            <v>未退休</v>
          </cell>
          <cell r="Q383">
            <v>3245.4</v>
          </cell>
        </row>
        <row r="384">
          <cell r="B384" t="str">
            <v>张艳</v>
          </cell>
          <cell r="C384" t="str">
            <v>202109</v>
          </cell>
          <cell r="D384" t="str">
            <v>202109</v>
          </cell>
          <cell r="E384" t="str">
            <v>企业养老保险</v>
          </cell>
          <cell r="F384" t="str">
            <v>正常应缴</v>
          </cell>
          <cell r="G384" t="str">
            <v>3245.4</v>
          </cell>
          <cell r="H384" t="str">
            <v>259.63</v>
          </cell>
          <cell r="I384" t="str">
            <v>259.63</v>
          </cell>
          <cell r="J384" t="str">
            <v>0</v>
          </cell>
          <cell r="K384" t="str">
            <v>0</v>
          </cell>
          <cell r="L384" t="str">
            <v>0</v>
          </cell>
          <cell r="M384" t="str">
            <v>0</v>
          </cell>
          <cell r="N384" t="str">
            <v>0</v>
          </cell>
          <cell r="O384" t="str">
            <v>1</v>
          </cell>
          <cell r="P384" t="str">
            <v>未退休</v>
          </cell>
          <cell r="Q384">
            <v>3245.4</v>
          </cell>
        </row>
      </sheetData>
      <sheetData sheetId="2" refreshError="1"/>
      <sheetData sheetId="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830.3822685185" refreshedBy="MuQun" recordCount="494">
  <cacheSource type="worksheet">
    <worksheetSource ref="G1:I1048576" sheet="Sheet1"/>
  </cacheSource>
  <cacheFields count="3">
    <cacheField name="合计" numFmtId="0">
      <sharedItems containsString="0" containsBlank="1" containsNumber="1" minValue="0" maxValue="2008.24" count="26">
        <n v="1758.3503"/>
        <n v="1858.3503"/>
        <n v="2008.24"/>
        <n v="1619.3503"/>
        <n v="1440.3503"/>
        <n v="1908.24"/>
        <n v="1694.7503"/>
        <n v="62.5185"/>
        <n v="873.8703"/>
        <n v="1619.3763"/>
        <n v="1758.3763"/>
        <n v="1782.67773"/>
        <n v="68.76"/>
        <n v="1440.3763"/>
        <n v="1858.3763"/>
        <n v="840.4563"/>
        <n v="661.4563"/>
        <n v="1590.24"/>
        <n v="1497.31125"/>
        <n v="1407.9185"/>
        <n v="1676.31125"/>
        <n v="1605.31125"/>
        <n v="1570.5785"/>
        <n v="930.83125"/>
        <n v="486.76"/>
        <m/>
      </sharedItems>
    </cacheField>
    <cacheField name="科目分类" numFmtId="0">
      <sharedItems containsBlank="1" count="7">
        <s v="管理费用"/>
        <s v="研发费用"/>
        <s v="福利费用"/>
        <s v="销售费用"/>
        <s v="制造费用"/>
        <s v="生产成本"/>
        <m/>
      </sharedItems>
    </cacheField>
    <cacheField name="科目分类2" numFmtId="0">
      <sharedItems containsBlank="1" count="31">
        <s v="管理费用+总经理室"/>
        <s v="研发费用+研发"/>
        <s v="管理费用+综合"/>
        <s v="福利费用+综合"/>
        <s v="销售费用+销售"/>
        <s v="管理费用+座椅"/>
        <s v="管理费用+财务管理部"/>
        <s v="管理费用+安环科"/>
        <s v="制造费用+底座装配车间"/>
        <s v="制造费用+发泡车间"/>
        <s v="制造费用+喷涂工序"/>
        <s v="制造费用+电泳车间"/>
        <s v="制造费用+座椅总装车间"/>
        <s v="生产成本+发泡车间"/>
        <s v="管理费用+骨架"/>
        <s v="生产成本+底座装配车间"/>
        <s v="制造费用+焊接车间"/>
        <s v="生产成本+冲压弯管车间"/>
        <s v="生产成本+焊接车间"/>
        <s v="生产成本+电泳车间"/>
        <s v="生产成本+缝纫车间"/>
        <s v="生产成本+座椅总装车间"/>
        <s v="制造费用+注塑车间"/>
        <s v="生产成本+注塑车间"/>
        <s v="管理费用+后视镜"/>
        <s v="生产成本+喷涂工序"/>
        <s v="生产成本+后视镜车间"/>
        <s v="制造费用+后视镜车间"/>
        <s v="制造费用+缝纫车间"/>
        <m/>
        <s v="生产成本+弯管冲压工序" u="1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826.4051041667" refreshedBy="MuQun" recordCount="494">
  <cacheSource type="worksheet">
    <worksheetSource ref="A1:H1048576" sheet="Sheet1"/>
  </cacheSource>
  <cacheFields count="8">
    <cacheField name="工伤_x000a_（1.8%）" numFmtId="0">
      <sharedItems containsString="0" containsBlank="1" containsNumber="1" minValue="0" maxValue="68.76" count="3">
        <n v="62.5185"/>
        <n v="68.76"/>
        <m/>
      </sharedItems>
    </cacheField>
    <cacheField name="养老_x000a_（24%）" numFmtId="0">
      <sharedItems containsString="0" containsBlank="1" containsNumber="1" minValue="0" maxValue="916.8" count="7">
        <n v="778.894"/>
        <n v="916.8"/>
        <n v="0"/>
        <n v="778.92"/>
        <n v="802.2504"/>
        <n v="833.58"/>
        <m/>
      </sharedItems>
    </cacheField>
    <cacheField name="医疗_x000a_10%）" numFmtId="0">
      <sharedItems containsString="0" containsBlank="1" containsNumber="1" minValue="0" maxValue="566.48" count="3">
        <n v="566.48"/>
        <n v="0"/>
        <m/>
      </sharedItems>
    </cacheField>
    <cacheField name="失业_x000a_1%）" numFmtId="0">
      <sharedItems containsString="0" containsBlank="1" containsNumber="1" minValue="0" maxValue="38.2" count="6">
        <n v="32.4578"/>
        <n v="38.2"/>
        <n v="0"/>
        <n v="33.42883"/>
        <n v="34.73275"/>
        <m/>
      </sharedItems>
    </cacheField>
    <cacheField name="公积金_x000a_（10%）" numFmtId="0">
      <sharedItems containsString="0" containsBlank="1" containsNumber="1" minValue="0" maxValue="418" count="6">
        <n v="318"/>
        <n v="418"/>
        <n v="179"/>
        <n v="0"/>
        <n v="254.4"/>
        <m/>
      </sharedItems>
    </cacheField>
    <cacheField name="大额医疗" numFmtId="0">
      <sharedItems containsString="0" containsBlank="1" containsNumber="1" containsInteger="1" minValue="0" maxValue="108" count="3">
        <n v="0"/>
        <n v="108"/>
        <m/>
      </sharedItems>
    </cacheField>
    <cacheField name="合计" numFmtId="0">
      <sharedItems containsString="0" containsBlank="1" containsNumber="1" minValue="0" maxValue="2008.24" count="26">
        <n v="1758.3503"/>
        <n v="1858.3503"/>
        <n v="2008.24"/>
        <n v="1619.3503"/>
        <n v="1440.3503"/>
        <n v="1908.24"/>
        <n v="1694.7503"/>
        <n v="62.5185"/>
        <n v="873.8703"/>
        <n v="1619.3763"/>
        <n v="1758.3763"/>
        <n v="1782.67773"/>
        <n v="68.76"/>
        <n v="1440.3763"/>
        <n v="1858.3763"/>
        <n v="840.4563"/>
        <n v="661.4563"/>
        <n v="1590.24"/>
        <n v="1497.31125"/>
        <n v="1407.9185"/>
        <n v="1676.31125"/>
        <n v="1605.31125"/>
        <n v="1570.5785"/>
        <n v="930.83125"/>
        <n v="486.76"/>
        <m/>
      </sharedItems>
    </cacheField>
    <cacheField name="科目分类" numFmtId="0">
      <sharedItems containsBlank="1" count="7">
        <s v="管理费用"/>
        <s v="研发费用"/>
        <s v="福利费用"/>
        <s v="销售费用"/>
        <s v="制造费用"/>
        <s v="生产成本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953.4557523148" refreshedBy="MuQun" recordCount="441">
  <cacheSource type="worksheet">
    <worksheetSource ref="Q3:AI444" sheet="1月 "/>
  </cacheSource>
  <cacheFields count="19">
    <cacheField name="合计" numFmtId="177">
      <sharedItems containsSemiMixedTypes="0" containsString="0" containsNumber="1" minValue="62.5185" maxValue="1422.88" count="18">
        <n v="1272.27525"/>
        <n v="1322.27525"/>
        <n v="1422.88"/>
        <n v="1202.77525"/>
        <n v="1113.27525"/>
        <n v="1372.88"/>
        <n v="1240.47525"/>
        <n v="62.5185"/>
        <n v="606.09525"/>
        <n v="1202.79125"/>
        <n v="1272.29125"/>
        <n v="1287.84165"/>
        <n v="1113.29125"/>
        <n v="1322.29125"/>
        <n v="1239.23125"/>
        <n v="1308.73125"/>
        <n v="1149.73125"/>
        <n v="277.76"/>
      </sharedItems>
    </cacheField>
    <cacheField name="工伤_x000a_（0%）" numFmtId="177">
      <sharedItems containsSemiMixedTypes="0" containsString="0" containsNumber="1" containsInteger="1" minValue="0" maxValue="0" count="1">
        <n v="0"/>
      </sharedItems>
    </cacheField>
    <cacheField name="养老_x000a_（8%）" numFmtId="177">
      <sharedItems containsSemiMixedTypes="0" containsString="0" containsNumber="1" minValue="0" maxValue="305.6" count="6">
        <n v="259.63"/>
        <n v="305.6"/>
        <n v="0"/>
        <n v="259.64"/>
        <n v="267.42"/>
        <n v="277.86"/>
      </sharedItems>
    </cacheField>
    <cacheField name="医疗_x000a_（2%）" numFmtId="177">
      <sharedItems containsSemiMixedTypes="0" containsString="0" containsNumber="1" minValue="0" maxValue="113.3" count="2">
        <n v="113.3"/>
        <n v="0"/>
      </sharedItems>
    </cacheField>
    <cacheField name="失业_x000a_（0.3%）" numFmtId="177">
      <sharedItems containsSemiMixedTypes="0" containsString="0" containsNumber="1" minValue="0" maxValue="11.46" count="3">
        <n v="10.42"/>
        <n v="11.46"/>
        <n v="0"/>
      </sharedItems>
    </cacheField>
    <cacheField name="失业补缴" numFmtId="177">
      <sharedItems containsSemiMixedTypes="0" containsString="0" containsNumber="1" containsInteger="1" minValue="0" maxValue="0" count="1">
        <n v="0"/>
      </sharedItems>
    </cacheField>
    <cacheField name="公积金_x000a_（5%）" numFmtId="177">
      <sharedItems containsSemiMixedTypes="0" containsString="0" containsNumber="1" minValue="0" maxValue="209" count="5">
        <n v="159"/>
        <n v="209"/>
        <n v="89.5"/>
        <n v="0"/>
        <n v="127.2"/>
      </sharedItems>
    </cacheField>
    <cacheField name="大额医疗" numFmtId="177">
      <sharedItems containsSemiMixedTypes="0" containsString="0" containsNumber="1" containsInteger="1" minValue="0" maxValue="54" count="2">
        <n v="54"/>
        <n v="0"/>
      </sharedItems>
    </cacheField>
    <cacheField name="合计2" numFmtId="177">
      <sharedItems containsSemiMixedTypes="0" containsString="0" containsNumber="1" minValue="0" maxValue="693.36" count="18">
        <n v="596.35"/>
        <n v="646.35"/>
        <n v="693.36"/>
        <n v="526.85"/>
        <n v="437.35"/>
        <n v="643.36"/>
        <n v="564.55"/>
        <n v="0"/>
        <n v="270.05"/>
        <n v="526.86"/>
        <n v="596.36"/>
        <n v="604.14"/>
        <n v="437.36"/>
        <n v="646.36"/>
        <n v="545.08"/>
        <n v="614.58"/>
        <n v="455.58"/>
        <n v="209"/>
      </sharedItems>
    </cacheField>
    <cacheField name="总合计" numFmtId="177">
      <sharedItems containsSemiMixedTypes="0" containsString="0" containsNumber="1" minValue="62.5185" maxValue="2116.24" count="18">
        <n v="1868.62525"/>
        <n v="1968.62525"/>
        <n v="2116.24"/>
        <n v="1729.62525"/>
        <n v="1550.62525"/>
        <n v="2016.24"/>
        <n v="1805.02525"/>
        <n v="62.5185"/>
        <n v="876.14525"/>
        <n v="1729.65125"/>
        <n v="1868.65125"/>
        <n v="1891.98165"/>
        <n v="1550.65125"/>
        <n v="1968.65125"/>
        <n v="1784.31125"/>
        <n v="1923.31125"/>
        <n v="1605.31125"/>
        <n v="486.76"/>
      </sharedItems>
    </cacheField>
    <cacheField name="备注" numFmtId="177">
      <sharedItems containsString="0" containsBlank="1" containsNonDate="0" count="1">
        <m/>
      </sharedItems>
    </cacheField>
    <cacheField name="科目分类" numFmtId="0">
      <sharedItems count="29">
        <s v="管理费用+总经理室"/>
        <s v="研发费用+研发"/>
        <s v="管理费用+综合"/>
        <s v="福利费用+综合"/>
        <s v="销售费用+销售"/>
        <s v="管理费用+座椅"/>
        <s v="管理费用+财务管理部"/>
        <s v="管理费用+安环科"/>
        <s v="制造费用+底座装配车间"/>
        <s v="制造费用+发泡车间"/>
        <s v="制造费用+喷涂工序"/>
        <s v="制造费用+电泳车间"/>
        <s v="制造费用+座椅总装车间"/>
        <s v="生产成本+发泡车间"/>
        <s v="管理费用+骨架"/>
        <s v="生产成本+底座装配车间"/>
        <s v="制造费用+焊接车间"/>
        <s v="生产成本+冲压弯管车间"/>
        <s v="生产成本+焊接车间"/>
        <s v="生产成本+电泳车间"/>
        <s v="生产成本+缝纫车间"/>
        <s v="生产成本+座椅总装车间"/>
        <s v="制造费用+注塑车间"/>
        <s v="生产成本+注塑车间"/>
        <s v="管理费用+后视镜"/>
        <s v="生产成本+喷涂工序"/>
        <s v="生产成本+后视镜车间"/>
        <s v="制造费用+后视镜车间"/>
        <s v="制造费用+缝纫车间"/>
      </sharedItems>
    </cacheField>
    <cacheField name="工伤_x000a_（1.8%）" numFmtId="177">
      <sharedItems containsSemiMixedTypes="0" containsString="0" containsNumber="1" minValue="62.5185" maxValue="68.76" count="2">
        <n v="62.5185"/>
        <n v="68.76"/>
      </sharedItems>
    </cacheField>
    <cacheField name="养老_x000a_（24%）" numFmtId="177">
      <sharedItems containsSemiMixedTypes="0" containsString="0" containsNumber="1" minValue="0" maxValue="916.8" count="6">
        <n v="778.894"/>
        <n v="916.8"/>
        <n v="0"/>
        <n v="778.92"/>
        <n v="802.2504"/>
        <n v="833.58"/>
      </sharedItems>
    </cacheField>
    <cacheField name="医疗_x000a_10%）" numFmtId="177">
      <sharedItems containsSemiMixedTypes="0" containsString="0" containsNumber="1" minValue="0" maxValue="566.48" count="2">
        <n v="566.48"/>
        <n v="0"/>
      </sharedItems>
    </cacheField>
    <cacheField name="失业_x000a_1%）" numFmtId="177">
      <sharedItems containsSemiMixedTypes="0" containsString="0" containsNumber="1" minValue="0" maxValue="38.2" count="3">
        <n v="34.73275"/>
        <n v="38.2"/>
        <n v="0"/>
      </sharedItems>
    </cacheField>
    <cacheField name="公积金_x000a_（10%）" numFmtId="177">
      <sharedItems containsSemiMixedTypes="0" containsString="0" containsNumber="1" minValue="0" maxValue="418" count="5">
        <n v="318"/>
        <n v="418"/>
        <n v="179"/>
        <n v="0"/>
        <n v="254.4"/>
      </sharedItems>
    </cacheField>
    <cacheField name="大额医疗2" numFmtId="177">
      <sharedItems containsSemiMixedTypes="0" containsString="0" containsNumber="1" containsInteger="1" minValue="0" maxValue="108" count="2">
        <n v="108"/>
        <n v="0"/>
      </sharedItems>
    </cacheField>
    <cacheField name="合计3" numFmtId="177">
      <sharedItems containsSemiMixedTypes="0" containsString="0" containsNumber="1" minValue="62.5185" maxValue="2116.24" count="18">
        <n v="1868.62525"/>
        <n v="1968.62525"/>
        <n v="2116.24"/>
        <n v="1729.62525"/>
        <n v="1550.62525"/>
        <n v="2016.24"/>
        <n v="1805.02525"/>
        <n v="62.5185"/>
        <n v="876.14525"/>
        <n v="1729.65125"/>
        <n v="1868.65125"/>
        <n v="1891.98165"/>
        <n v="1550.65125"/>
        <n v="1968.65125"/>
        <n v="1784.31125"/>
        <n v="1923.31125"/>
        <n v="1605.31125"/>
        <n v="486.76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953.4614467593" refreshedBy="MuQun" recordCount="441">
  <cacheSource type="worksheet">
    <worksheetSource ref="AC3:AJ444" sheet="1月 "/>
  </cacheSource>
  <cacheFields count="8">
    <cacheField name="工伤_x000a_（1.8%）" numFmtId="177">
      <sharedItems containsSemiMixedTypes="0" containsString="0" containsNumber="1" minValue="62.5185" maxValue="68.76" count="2">
        <n v="62.5185"/>
        <n v="68.76"/>
      </sharedItems>
    </cacheField>
    <cacheField name="养老_x000a_（24%）" numFmtId="177">
      <sharedItems containsSemiMixedTypes="0" containsString="0" containsNumber="1" minValue="0" maxValue="916.8" count="6">
        <n v="778.894"/>
        <n v="916.8"/>
        <n v="0"/>
        <n v="778.92"/>
        <n v="802.2504"/>
        <n v="833.58"/>
      </sharedItems>
    </cacheField>
    <cacheField name="医疗_x000a_10%）" numFmtId="177">
      <sharedItems containsSemiMixedTypes="0" containsString="0" containsNumber="1" minValue="0" maxValue="566.48" count="2">
        <n v="566.48"/>
        <n v="0"/>
      </sharedItems>
    </cacheField>
    <cacheField name="失业_x000a_1%）" numFmtId="177">
      <sharedItems containsSemiMixedTypes="0" containsString="0" containsNumber="1" minValue="0" maxValue="38.2" count="3">
        <n v="34.73275"/>
        <n v="38.2"/>
        <n v="0"/>
      </sharedItems>
    </cacheField>
    <cacheField name="公积金_x000a_（10%）" numFmtId="177">
      <sharedItems containsSemiMixedTypes="0" containsString="0" containsNumber="1" minValue="0" maxValue="418" count="5">
        <n v="318"/>
        <n v="418"/>
        <n v="179"/>
        <n v="0"/>
        <n v="254.4"/>
      </sharedItems>
    </cacheField>
    <cacheField name="大额医疗" numFmtId="177">
      <sharedItems containsSemiMixedTypes="0" containsString="0" containsNumber="1" containsInteger="1" minValue="0" maxValue="108" count="2">
        <n v="108"/>
        <n v="0"/>
      </sharedItems>
    </cacheField>
    <cacheField name="合计" numFmtId="177">
      <sharedItems containsSemiMixedTypes="0" containsString="0" containsNumber="1" minValue="62.5185" maxValue="2116.24" count="18">
        <n v="1868.62525"/>
        <n v="1968.62525"/>
        <n v="2116.24"/>
        <n v="1729.62525"/>
        <n v="1550.62525"/>
        <n v="2016.24"/>
        <n v="1805.02525"/>
        <n v="62.5185"/>
        <n v="876.14525"/>
        <n v="1729.65125"/>
        <n v="1868.65125"/>
        <n v="1891.98165"/>
        <n v="1550.65125"/>
        <n v="1968.65125"/>
        <n v="1784.31125"/>
        <n v="1923.31125"/>
        <n v="1605.31125"/>
        <n v="486.76"/>
      </sharedItems>
    </cacheField>
    <cacheField name="科目分类" numFmtId="0">
      <sharedItems count="6">
        <s v="管理费用"/>
        <s v="研发费用"/>
        <s v="福利费用"/>
        <s v="销售费用"/>
        <s v="制造费用"/>
        <s v="生产成本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4">
  <r>
    <x v="0"/>
    <x v="0"/>
    <x v="0"/>
  </r>
  <r>
    <x v="0"/>
    <x v="1"/>
    <x v="1"/>
  </r>
  <r>
    <x v="0"/>
    <x v="1"/>
    <x v="1"/>
  </r>
  <r>
    <x v="0"/>
    <x v="1"/>
    <x v="1"/>
  </r>
  <r>
    <x v="1"/>
    <x v="1"/>
    <x v="1"/>
  </r>
  <r>
    <x v="0"/>
    <x v="1"/>
    <x v="1"/>
  </r>
  <r>
    <x v="1"/>
    <x v="1"/>
    <x v="1"/>
  </r>
  <r>
    <x v="2"/>
    <x v="1"/>
    <x v="1"/>
  </r>
  <r>
    <x v="0"/>
    <x v="1"/>
    <x v="1"/>
  </r>
  <r>
    <x v="0"/>
    <x v="1"/>
    <x v="1"/>
  </r>
  <r>
    <x v="3"/>
    <x v="1"/>
    <x v="1"/>
  </r>
  <r>
    <x v="3"/>
    <x v="1"/>
    <x v="1"/>
  </r>
  <r>
    <x v="3"/>
    <x v="1"/>
    <x v="1"/>
  </r>
  <r>
    <x v="3"/>
    <x v="1"/>
    <x v="1"/>
  </r>
  <r>
    <x v="1"/>
    <x v="1"/>
    <x v="1"/>
  </r>
  <r>
    <x v="0"/>
    <x v="1"/>
    <x v="1"/>
  </r>
  <r>
    <x v="0"/>
    <x v="1"/>
    <x v="1"/>
  </r>
  <r>
    <x v="0"/>
    <x v="1"/>
    <x v="1"/>
  </r>
  <r>
    <x v="2"/>
    <x v="0"/>
    <x v="2"/>
  </r>
  <r>
    <x v="1"/>
    <x v="0"/>
    <x v="2"/>
  </r>
  <r>
    <x v="0"/>
    <x v="0"/>
    <x v="2"/>
  </r>
  <r>
    <x v="1"/>
    <x v="0"/>
    <x v="2"/>
  </r>
  <r>
    <x v="0"/>
    <x v="2"/>
    <x v="3"/>
  </r>
  <r>
    <x v="0"/>
    <x v="0"/>
    <x v="2"/>
  </r>
  <r>
    <x v="0"/>
    <x v="2"/>
    <x v="3"/>
  </r>
  <r>
    <x v="0"/>
    <x v="0"/>
    <x v="2"/>
  </r>
  <r>
    <x v="1"/>
    <x v="3"/>
    <x v="4"/>
  </r>
  <r>
    <x v="0"/>
    <x v="0"/>
    <x v="5"/>
  </r>
  <r>
    <x v="0"/>
    <x v="3"/>
    <x v="4"/>
  </r>
  <r>
    <x v="0"/>
    <x v="3"/>
    <x v="4"/>
  </r>
  <r>
    <x v="0"/>
    <x v="3"/>
    <x v="4"/>
  </r>
  <r>
    <x v="0"/>
    <x v="3"/>
    <x v="4"/>
  </r>
  <r>
    <x v="0"/>
    <x v="3"/>
    <x v="4"/>
  </r>
  <r>
    <x v="4"/>
    <x v="0"/>
    <x v="6"/>
  </r>
  <r>
    <x v="0"/>
    <x v="0"/>
    <x v="6"/>
  </r>
  <r>
    <x v="1"/>
    <x v="0"/>
    <x v="6"/>
  </r>
  <r>
    <x v="0"/>
    <x v="0"/>
    <x v="6"/>
  </r>
  <r>
    <x v="0"/>
    <x v="0"/>
    <x v="6"/>
  </r>
  <r>
    <x v="0"/>
    <x v="1"/>
    <x v="1"/>
  </r>
  <r>
    <x v="5"/>
    <x v="3"/>
    <x v="4"/>
  </r>
  <r>
    <x v="0"/>
    <x v="1"/>
    <x v="1"/>
  </r>
  <r>
    <x v="0"/>
    <x v="3"/>
    <x v="4"/>
  </r>
  <r>
    <x v="2"/>
    <x v="1"/>
    <x v="1"/>
  </r>
  <r>
    <x v="0"/>
    <x v="1"/>
    <x v="1"/>
  </r>
  <r>
    <x v="0"/>
    <x v="0"/>
    <x v="7"/>
  </r>
  <r>
    <x v="1"/>
    <x v="1"/>
    <x v="1"/>
  </r>
  <r>
    <x v="0"/>
    <x v="4"/>
    <x v="8"/>
  </r>
  <r>
    <x v="6"/>
    <x v="4"/>
    <x v="9"/>
  </r>
  <r>
    <x v="0"/>
    <x v="4"/>
    <x v="10"/>
  </r>
  <r>
    <x v="0"/>
    <x v="4"/>
    <x v="11"/>
  </r>
  <r>
    <x v="0"/>
    <x v="4"/>
    <x v="12"/>
  </r>
  <r>
    <x v="2"/>
    <x v="0"/>
    <x v="7"/>
  </r>
  <r>
    <x v="0"/>
    <x v="0"/>
    <x v="7"/>
  </r>
  <r>
    <x v="5"/>
    <x v="3"/>
    <x v="4"/>
  </r>
  <r>
    <x v="0"/>
    <x v="5"/>
    <x v="13"/>
  </r>
  <r>
    <x v="3"/>
    <x v="3"/>
    <x v="4"/>
  </r>
  <r>
    <x v="0"/>
    <x v="0"/>
    <x v="14"/>
  </r>
  <r>
    <x v="0"/>
    <x v="3"/>
    <x v="4"/>
  </r>
  <r>
    <x v="1"/>
    <x v="1"/>
    <x v="1"/>
  </r>
  <r>
    <x v="0"/>
    <x v="0"/>
    <x v="5"/>
  </r>
  <r>
    <x v="0"/>
    <x v="0"/>
    <x v="14"/>
  </r>
  <r>
    <x v="0"/>
    <x v="3"/>
    <x v="4"/>
  </r>
  <r>
    <x v="2"/>
    <x v="0"/>
    <x v="5"/>
  </r>
  <r>
    <x v="2"/>
    <x v="3"/>
    <x v="4"/>
  </r>
  <r>
    <x v="0"/>
    <x v="3"/>
    <x v="4"/>
  </r>
  <r>
    <x v="0"/>
    <x v="3"/>
    <x v="4"/>
  </r>
  <r>
    <x v="0"/>
    <x v="3"/>
    <x v="4"/>
  </r>
  <r>
    <x v="1"/>
    <x v="0"/>
    <x v="14"/>
  </r>
  <r>
    <x v="1"/>
    <x v="0"/>
    <x v="5"/>
  </r>
  <r>
    <x v="1"/>
    <x v="0"/>
    <x v="5"/>
  </r>
  <r>
    <x v="0"/>
    <x v="0"/>
    <x v="5"/>
  </r>
  <r>
    <x v="1"/>
    <x v="0"/>
    <x v="5"/>
  </r>
  <r>
    <x v="3"/>
    <x v="0"/>
    <x v="14"/>
  </r>
  <r>
    <x v="0"/>
    <x v="1"/>
    <x v="1"/>
  </r>
  <r>
    <x v="0"/>
    <x v="3"/>
    <x v="4"/>
  </r>
  <r>
    <x v="0"/>
    <x v="0"/>
    <x v="14"/>
  </r>
  <r>
    <x v="0"/>
    <x v="0"/>
    <x v="14"/>
  </r>
  <r>
    <x v="0"/>
    <x v="5"/>
    <x v="15"/>
  </r>
  <r>
    <x v="0"/>
    <x v="0"/>
    <x v="14"/>
  </r>
  <r>
    <x v="3"/>
    <x v="0"/>
    <x v="14"/>
  </r>
  <r>
    <x v="0"/>
    <x v="3"/>
    <x v="4"/>
  </r>
  <r>
    <x v="1"/>
    <x v="1"/>
    <x v="1"/>
  </r>
  <r>
    <x v="0"/>
    <x v="4"/>
    <x v="16"/>
  </r>
  <r>
    <x v="1"/>
    <x v="1"/>
    <x v="1"/>
  </r>
  <r>
    <x v="0"/>
    <x v="1"/>
    <x v="1"/>
  </r>
  <r>
    <x v="0"/>
    <x v="1"/>
    <x v="1"/>
  </r>
  <r>
    <x v="2"/>
    <x v="1"/>
    <x v="1"/>
  </r>
  <r>
    <x v="1"/>
    <x v="1"/>
    <x v="1"/>
  </r>
  <r>
    <x v="3"/>
    <x v="0"/>
    <x v="5"/>
  </r>
  <r>
    <x v="3"/>
    <x v="5"/>
    <x v="17"/>
  </r>
  <r>
    <x v="3"/>
    <x v="5"/>
    <x v="17"/>
  </r>
  <r>
    <x v="3"/>
    <x v="5"/>
    <x v="17"/>
  </r>
  <r>
    <x v="3"/>
    <x v="5"/>
    <x v="17"/>
  </r>
  <r>
    <x v="3"/>
    <x v="5"/>
    <x v="17"/>
  </r>
  <r>
    <x v="3"/>
    <x v="5"/>
    <x v="17"/>
  </r>
  <r>
    <x v="4"/>
    <x v="5"/>
    <x v="17"/>
  </r>
  <r>
    <x v="3"/>
    <x v="5"/>
    <x v="17"/>
  </r>
  <r>
    <x v="3"/>
    <x v="5"/>
    <x v="17"/>
  </r>
  <r>
    <x v="7"/>
    <x v="5"/>
    <x v="17"/>
  </r>
  <r>
    <x v="3"/>
    <x v="5"/>
    <x v="18"/>
  </r>
  <r>
    <x v="6"/>
    <x v="5"/>
    <x v="18"/>
  </r>
  <r>
    <x v="6"/>
    <x v="5"/>
    <x v="17"/>
  </r>
  <r>
    <x v="3"/>
    <x v="5"/>
    <x v="18"/>
  </r>
  <r>
    <x v="6"/>
    <x v="5"/>
    <x v="18"/>
  </r>
  <r>
    <x v="3"/>
    <x v="5"/>
    <x v="18"/>
  </r>
  <r>
    <x v="6"/>
    <x v="5"/>
    <x v="18"/>
  </r>
  <r>
    <x v="3"/>
    <x v="5"/>
    <x v="18"/>
  </r>
  <r>
    <x v="3"/>
    <x v="5"/>
    <x v="18"/>
  </r>
  <r>
    <x v="6"/>
    <x v="5"/>
    <x v="18"/>
  </r>
  <r>
    <x v="3"/>
    <x v="5"/>
    <x v="18"/>
  </r>
  <r>
    <x v="3"/>
    <x v="5"/>
    <x v="18"/>
  </r>
  <r>
    <x v="3"/>
    <x v="5"/>
    <x v="18"/>
  </r>
  <r>
    <x v="3"/>
    <x v="5"/>
    <x v="18"/>
  </r>
  <r>
    <x v="3"/>
    <x v="5"/>
    <x v="18"/>
  </r>
  <r>
    <x v="3"/>
    <x v="5"/>
    <x v="18"/>
  </r>
  <r>
    <x v="3"/>
    <x v="5"/>
    <x v="18"/>
  </r>
  <r>
    <x v="3"/>
    <x v="5"/>
    <x v="18"/>
  </r>
  <r>
    <x v="3"/>
    <x v="5"/>
    <x v="18"/>
  </r>
  <r>
    <x v="3"/>
    <x v="5"/>
    <x v="18"/>
  </r>
  <r>
    <x v="3"/>
    <x v="5"/>
    <x v="18"/>
  </r>
  <r>
    <x v="6"/>
    <x v="5"/>
    <x v="18"/>
  </r>
  <r>
    <x v="3"/>
    <x v="5"/>
    <x v="18"/>
  </r>
  <r>
    <x v="6"/>
    <x v="5"/>
    <x v="18"/>
  </r>
  <r>
    <x v="6"/>
    <x v="5"/>
    <x v="18"/>
  </r>
  <r>
    <x v="6"/>
    <x v="5"/>
    <x v="18"/>
  </r>
  <r>
    <x v="6"/>
    <x v="5"/>
    <x v="18"/>
  </r>
  <r>
    <x v="0"/>
    <x v="5"/>
    <x v="18"/>
  </r>
  <r>
    <x v="3"/>
    <x v="5"/>
    <x v="18"/>
  </r>
  <r>
    <x v="4"/>
    <x v="5"/>
    <x v="18"/>
  </r>
  <r>
    <x v="3"/>
    <x v="5"/>
    <x v="18"/>
  </r>
  <r>
    <x v="8"/>
    <x v="5"/>
    <x v="18"/>
  </r>
  <r>
    <x v="3"/>
    <x v="5"/>
    <x v="18"/>
  </r>
  <r>
    <x v="6"/>
    <x v="5"/>
    <x v="17"/>
  </r>
  <r>
    <x v="6"/>
    <x v="5"/>
    <x v="18"/>
  </r>
  <r>
    <x v="3"/>
    <x v="1"/>
    <x v="1"/>
  </r>
  <r>
    <x v="3"/>
    <x v="5"/>
    <x v="18"/>
  </r>
  <r>
    <x v="3"/>
    <x v="5"/>
    <x v="17"/>
  </r>
  <r>
    <x v="3"/>
    <x v="5"/>
    <x v="18"/>
  </r>
  <r>
    <x v="3"/>
    <x v="5"/>
    <x v="17"/>
  </r>
  <r>
    <x v="3"/>
    <x v="5"/>
    <x v="15"/>
  </r>
  <r>
    <x v="3"/>
    <x v="5"/>
    <x v="15"/>
  </r>
  <r>
    <x v="3"/>
    <x v="5"/>
    <x v="15"/>
  </r>
  <r>
    <x v="3"/>
    <x v="5"/>
    <x v="15"/>
  </r>
  <r>
    <x v="3"/>
    <x v="5"/>
    <x v="15"/>
  </r>
  <r>
    <x v="3"/>
    <x v="5"/>
    <x v="15"/>
  </r>
  <r>
    <x v="3"/>
    <x v="5"/>
    <x v="15"/>
  </r>
  <r>
    <x v="3"/>
    <x v="5"/>
    <x v="15"/>
  </r>
  <r>
    <x v="3"/>
    <x v="5"/>
    <x v="15"/>
  </r>
  <r>
    <x v="3"/>
    <x v="5"/>
    <x v="15"/>
  </r>
  <r>
    <x v="3"/>
    <x v="5"/>
    <x v="15"/>
  </r>
  <r>
    <x v="3"/>
    <x v="5"/>
    <x v="19"/>
  </r>
  <r>
    <x v="3"/>
    <x v="5"/>
    <x v="15"/>
  </r>
  <r>
    <x v="4"/>
    <x v="5"/>
    <x v="15"/>
  </r>
  <r>
    <x v="3"/>
    <x v="5"/>
    <x v="19"/>
  </r>
  <r>
    <x v="3"/>
    <x v="5"/>
    <x v="19"/>
  </r>
  <r>
    <x v="3"/>
    <x v="5"/>
    <x v="19"/>
  </r>
  <r>
    <x v="3"/>
    <x v="5"/>
    <x v="19"/>
  </r>
  <r>
    <x v="3"/>
    <x v="5"/>
    <x v="13"/>
  </r>
  <r>
    <x v="3"/>
    <x v="5"/>
    <x v="13"/>
  </r>
  <r>
    <x v="3"/>
    <x v="5"/>
    <x v="13"/>
  </r>
  <r>
    <x v="3"/>
    <x v="5"/>
    <x v="13"/>
  </r>
  <r>
    <x v="3"/>
    <x v="5"/>
    <x v="13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0"/>
  </r>
  <r>
    <x v="3"/>
    <x v="5"/>
    <x v="21"/>
  </r>
  <r>
    <x v="3"/>
    <x v="5"/>
    <x v="21"/>
  </r>
  <r>
    <x v="3"/>
    <x v="5"/>
    <x v="21"/>
  </r>
  <r>
    <x v="1"/>
    <x v="5"/>
    <x v="21"/>
  </r>
  <r>
    <x v="1"/>
    <x v="5"/>
    <x v="21"/>
  </r>
  <r>
    <x v="1"/>
    <x v="5"/>
    <x v="21"/>
  </r>
  <r>
    <x v="1"/>
    <x v="3"/>
    <x v="4"/>
  </r>
  <r>
    <x v="1"/>
    <x v="5"/>
    <x v="21"/>
  </r>
  <r>
    <x v="1"/>
    <x v="5"/>
    <x v="21"/>
  </r>
  <r>
    <x v="3"/>
    <x v="5"/>
    <x v="21"/>
  </r>
  <r>
    <x v="3"/>
    <x v="0"/>
    <x v="5"/>
  </r>
  <r>
    <x v="3"/>
    <x v="5"/>
    <x v="21"/>
  </r>
  <r>
    <x v="0"/>
    <x v="5"/>
    <x v="21"/>
  </r>
  <r>
    <x v="3"/>
    <x v="5"/>
    <x v="21"/>
  </r>
  <r>
    <x v="4"/>
    <x v="5"/>
    <x v="21"/>
  </r>
  <r>
    <x v="3"/>
    <x v="5"/>
    <x v="21"/>
  </r>
  <r>
    <x v="3"/>
    <x v="5"/>
    <x v="21"/>
  </r>
  <r>
    <x v="3"/>
    <x v="5"/>
    <x v="21"/>
  </r>
  <r>
    <x v="3"/>
    <x v="5"/>
    <x v="21"/>
  </r>
  <r>
    <x v="3"/>
    <x v="5"/>
    <x v="21"/>
  </r>
  <r>
    <x v="3"/>
    <x v="5"/>
    <x v="21"/>
  </r>
  <r>
    <x v="3"/>
    <x v="5"/>
    <x v="21"/>
  </r>
  <r>
    <x v="4"/>
    <x v="5"/>
    <x v="21"/>
  </r>
  <r>
    <x v="0"/>
    <x v="1"/>
    <x v="1"/>
  </r>
  <r>
    <x v="0"/>
    <x v="3"/>
    <x v="4"/>
  </r>
  <r>
    <x v="3"/>
    <x v="5"/>
    <x v="21"/>
  </r>
  <r>
    <x v="2"/>
    <x v="4"/>
    <x v="22"/>
  </r>
  <r>
    <x v="9"/>
    <x v="5"/>
    <x v="15"/>
  </r>
  <r>
    <x v="9"/>
    <x v="5"/>
    <x v="13"/>
  </r>
  <r>
    <x v="9"/>
    <x v="5"/>
    <x v="17"/>
  </r>
  <r>
    <x v="9"/>
    <x v="5"/>
    <x v="17"/>
  </r>
  <r>
    <x v="9"/>
    <x v="5"/>
    <x v="17"/>
  </r>
  <r>
    <x v="9"/>
    <x v="5"/>
    <x v="21"/>
  </r>
  <r>
    <x v="9"/>
    <x v="5"/>
    <x v="21"/>
  </r>
  <r>
    <x v="10"/>
    <x v="3"/>
    <x v="4"/>
  </r>
  <r>
    <x v="9"/>
    <x v="3"/>
    <x v="4"/>
  </r>
  <r>
    <x v="2"/>
    <x v="1"/>
    <x v="1"/>
  </r>
  <r>
    <x v="1"/>
    <x v="0"/>
    <x v="6"/>
  </r>
  <r>
    <x v="1"/>
    <x v="0"/>
    <x v="2"/>
  </r>
  <r>
    <x v="0"/>
    <x v="1"/>
    <x v="1"/>
  </r>
  <r>
    <x v="0"/>
    <x v="1"/>
    <x v="1"/>
  </r>
  <r>
    <x v="0"/>
    <x v="5"/>
    <x v="23"/>
  </r>
  <r>
    <x v="1"/>
    <x v="1"/>
    <x v="1"/>
  </r>
  <r>
    <x v="3"/>
    <x v="0"/>
    <x v="24"/>
  </r>
  <r>
    <x v="0"/>
    <x v="3"/>
    <x v="4"/>
  </r>
  <r>
    <x v="11"/>
    <x v="0"/>
    <x v="24"/>
  </r>
  <r>
    <x v="0"/>
    <x v="0"/>
    <x v="24"/>
  </r>
  <r>
    <x v="2"/>
    <x v="0"/>
    <x v="24"/>
  </r>
  <r>
    <x v="2"/>
    <x v="3"/>
    <x v="4"/>
  </r>
  <r>
    <x v="0"/>
    <x v="3"/>
    <x v="4"/>
  </r>
  <r>
    <x v="0"/>
    <x v="3"/>
    <x v="4"/>
  </r>
  <r>
    <x v="0"/>
    <x v="3"/>
    <x v="4"/>
  </r>
  <r>
    <x v="0"/>
    <x v="1"/>
    <x v="1"/>
  </r>
  <r>
    <x v="1"/>
    <x v="1"/>
    <x v="1"/>
  </r>
  <r>
    <x v="1"/>
    <x v="1"/>
    <x v="1"/>
  </r>
  <r>
    <x v="3"/>
    <x v="5"/>
    <x v="25"/>
  </r>
  <r>
    <x v="3"/>
    <x v="5"/>
    <x v="25"/>
  </r>
  <r>
    <x v="0"/>
    <x v="5"/>
    <x v="25"/>
  </r>
  <r>
    <x v="3"/>
    <x v="5"/>
    <x v="25"/>
  </r>
  <r>
    <x v="0"/>
    <x v="5"/>
    <x v="25"/>
  </r>
  <r>
    <x v="3"/>
    <x v="5"/>
    <x v="25"/>
  </r>
  <r>
    <x v="3"/>
    <x v="5"/>
    <x v="23"/>
  </r>
  <r>
    <x v="3"/>
    <x v="5"/>
    <x v="23"/>
  </r>
  <r>
    <x v="3"/>
    <x v="5"/>
    <x v="26"/>
  </r>
  <r>
    <x v="3"/>
    <x v="5"/>
    <x v="26"/>
  </r>
  <r>
    <x v="3"/>
    <x v="5"/>
    <x v="21"/>
  </r>
  <r>
    <x v="3"/>
    <x v="5"/>
    <x v="26"/>
  </r>
  <r>
    <x v="3"/>
    <x v="5"/>
    <x v="26"/>
  </r>
  <r>
    <x v="3"/>
    <x v="5"/>
    <x v="26"/>
  </r>
  <r>
    <x v="3"/>
    <x v="5"/>
    <x v="26"/>
  </r>
  <r>
    <x v="3"/>
    <x v="5"/>
    <x v="26"/>
  </r>
  <r>
    <x v="3"/>
    <x v="5"/>
    <x v="26"/>
  </r>
  <r>
    <x v="0"/>
    <x v="5"/>
    <x v="21"/>
  </r>
  <r>
    <x v="3"/>
    <x v="5"/>
    <x v="26"/>
  </r>
  <r>
    <x v="3"/>
    <x v="5"/>
    <x v="26"/>
  </r>
  <r>
    <x v="3"/>
    <x v="5"/>
    <x v="26"/>
  </r>
  <r>
    <x v="3"/>
    <x v="5"/>
    <x v="26"/>
  </r>
  <r>
    <x v="3"/>
    <x v="5"/>
    <x v="26"/>
  </r>
  <r>
    <x v="3"/>
    <x v="5"/>
    <x v="26"/>
  </r>
  <r>
    <x v="4"/>
    <x v="5"/>
    <x v="26"/>
  </r>
  <r>
    <x v="4"/>
    <x v="5"/>
    <x v="26"/>
  </r>
  <r>
    <x v="3"/>
    <x v="5"/>
    <x v="26"/>
  </r>
  <r>
    <x v="3"/>
    <x v="5"/>
    <x v="26"/>
  </r>
  <r>
    <x v="3"/>
    <x v="5"/>
    <x v="26"/>
  </r>
  <r>
    <x v="0"/>
    <x v="0"/>
    <x v="24"/>
  </r>
  <r>
    <x v="0"/>
    <x v="2"/>
    <x v="3"/>
  </r>
  <r>
    <x v="3"/>
    <x v="5"/>
    <x v="23"/>
  </r>
  <r>
    <x v="3"/>
    <x v="5"/>
    <x v="26"/>
  </r>
  <r>
    <x v="3"/>
    <x v="5"/>
    <x v="26"/>
  </r>
  <r>
    <x v="3"/>
    <x v="5"/>
    <x v="26"/>
  </r>
  <r>
    <x v="3"/>
    <x v="5"/>
    <x v="23"/>
  </r>
  <r>
    <x v="3"/>
    <x v="5"/>
    <x v="26"/>
  </r>
  <r>
    <x v="0"/>
    <x v="0"/>
    <x v="24"/>
  </r>
  <r>
    <x v="7"/>
    <x v="5"/>
    <x v="25"/>
  </r>
  <r>
    <x v="12"/>
    <x v="0"/>
    <x v="24"/>
  </r>
  <r>
    <x v="3"/>
    <x v="5"/>
    <x v="26"/>
  </r>
  <r>
    <x v="3"/>
    <x v="5"/>
    <x v="23"/>
  </r>
  <r>
    <x v="13"/>
    <x v="0"/>
    <x v="2"/>
  </r>
  <r>
    <x v="13"/>
    <x v="0"/>
    <x v="2"/>
  </r>
  <r>
    <x v="13"/>
    <x v="0"/>
    <x v="2"/>
  </r>
  <r>
    <x v="14"/>
    <x v="5"/>
    <x v="21"/>
  </r>
  <r>
    <x v="14"/>
    <x v="1"/>
    <x v="1"/>
  </r>
  <r>
    <x v="9"/>
    <x v="5"/>
    <x v="21"/>
  </r>
  <r>
    <x v="10"/>
    <x v="2"/>
    <x v="3"/>
  </r>
  <r>
    <x v="10"/>
    <x v="0"/>
    <x v="24"/>
  </r>
  <r>
    <x v="10"/>
    <x v="0"/>
    <x v="24"/>
  </r>
  <r>
    <x v="10"/>
    <x v="0"/>
    <x v="14"/>
  </r>
  <r>
    <x v="9"/>
    <x v="5"/>
    <x v="20"/>
  </r>
  <r>
    <x v="9"/>
    <x v="5"/>
    <x v="15"/>
  </r>
  <r>
    <x v="9"/>
    <x v="5"/>
    <x v="19"/>
  </r>
  <r>
    <x v="9"/>
    <x v="5"/>
    <x v="17"/>
  </r>
  <r>
    <x v="9"/>
    <x v="5"/>
    <x v="15"/>
  </r>
  <r>
    <x v="9"/>
    <x v="5"/>
    <x v="21"/>
  </r>
  <r>
    <x v="10"/>
    <x v="1"/>
    <x v="1"/>
  </r>
  <r>
    <x v="10"/>
    <x v="3"/>
    <x v="4"/>
  </r>
  <r>
    <x v="10"/>
    <x v="0"/>
    <x v="24"/>
  </r>
  <r>
    <x v="7"/>
    <x v="0"/>
    <x v="14"/>
  </r>
  <r>
    <x v="10"/>
    <x v="1"/>
    <x v="1"/>
  </r>
  <r>
    <x v="9"/>
    <x v="5"/>
    <x v="20"/>
  </r>
  <r>
    <x v="10"/>
    <x v="0"/>
    <x v="6"/>
  </r>
  <r>
    <x v="13"/>
    <x v="5"/>
    <x v="17"/>
  </r>
  <r>
    <x v="10"/>
    <x v="4"/>
    <x v="16"/>
  </r>
  <r>
    <x v="13"/>
    <x v="5"/>
    <x v="17"/>
  </r>
  <r>
    <x v="10"/>
    <x v="0"/>
    <x v="24"/>
  </r>
  <r>
    <x v="7"/>
    <x v="5"/>
    <x v="21"/>
  </r>
  <r>
    <x v="9"/>
    <x v="5"/>
    <x v="25"/>
  </r>
  <r>
    <x v="13"/>
    <x v="5"/>
    <x v="21"/>
  </r>
  <r>
    <x v="10"/>
    <x v="0"/>
    <x v="24"/>
  </r>
  <r>
    <x v="10"/>
    <x v="0"/>
    <x v="5"/>
  </r>
  <r>
    <x v="9"/>
    <x v="5"/>
    <x v="21"/>
  </r>
  <r>
    <x v="7"/>
    <x v="5"/>
    <x v="21"/>
  </r>
  <r>
    <x v="9"/>
    <x v="5"/>
    <x v="21"/>
  </r>
  <r>
    <x v="9"/>
    <x v="5"/>
    <x v="21"/>
  </r>
  <r>
    <x v="7"/>
    <x v="5"/>
    <x v="21"/>
  </r>
  <r>
    <x v="9"/>
    <x v="5"/>
    <x v="21"/>
  </r>
  <r>
    <x v="9"/>
    <x v="5"/>
    <x v="21"/>
  </r>
  <r>
    <x v="10"/>
    <x v="4"/>
    <x v="27"/>
  </r>
  <r>
    <x v="10"/>
    <x v="0"/>
    <x v="24"/>
  </r>
  <r>
    <x v="9"/>
    <x v="5"/>
    <x v="26"/>
  </r>
  <r>
    <x v="9"/>
    <x v="5"/>
    <x v="21"/>
  </r>
  <r>
    <x v="9"/>
    <x v="5"/>
    <x v="21"/>
  </r>
  <r>
    <x v="10"/>
    <x v="0"/>
    <x v="14"/>
  </r>
  <r>
    <x v="7"/>
    <x v="5"/>
    <x v="21"/>
  </r>
  <r>
    <x v="7"/>
    <x v="5"/>
    <x v="21"/>
  </r>
  <r>
    <x v="9"/>
    <x v="5"/>
    <x v="21"/>
  </r>
  <r>
    <x v="9"/>
    <x v="5"/>
    <x v="21"/>
  </r>
  <r>
    <x v="10"/>
    <x v="1"/>
    <x v="1"/>
  </r>
  <r>
    <x v="10"/>
    <x v="1"/>
    <x v="1"/>
  </r>
  <r>
    <x v="9"/>
    <x v="5"/>
    <x v="26"/>
  </r>
  <r>
    <x v="9"/>
    <x v="5"/>
    <x v="21"/>
  </r>
  <r>
    <x v="9"/>
    <x v="5"/>
    <x v="21"/>
  </r>
  <r>
    <x v="9"/>
    <x v="5"/>
    <x v="21"/>
  </r>
  <r>
    <x v="9"/>
    <x v="5"/>
    <x v="21"/>
  </r>
  <r>
    <x v="9"/>
    <x v="5"/>
    <x v="21"/>
  </r>
  <r>
    <x v="9"/>
    <x v="5"/>
    <x v="21"/>
  </r>
  <r>
    <x v="9"/>
    <x v="5"/>
    <x v="21"/>
  </r>
  <r>
    <x v="9"/>
    <x v="5"/>
    <x v="21"/>
  </r>
  <r>
    <x v="10"/>
    <x v="1"/>
    <x v="1"/>
  </r>
  <r>
    <x v="13"/>
    <x v="3"/>
    <x v="4"/>
  </r>
  <r>
    <x v="10"/>
    <x v="0"/>
    <x v="7"/>
  </r>
  <r>
    <x v="10"/>
    <x v="5"/>
    <x v="17"/>
  </r>
  <r>
    <x v="10"/>
    <x v="0"/>
    <x v="5"/>
  </r>
  <r>
    <x v="10"/>
    <x v="0"/>
    <x v="14"/>
  </r>
  <r>
    <x v="10"/>
    <x v="0"/>
    <x v="14"/>
  </r>
  <r>
    <x v="9"/>
    <x v="5"/>
    <x v="25"/>
  </r>
  <r>
    <x v="10"/>
    <x v="1"/>
    <x v="1"/>
  </r>
  <r>
    <x v="9"/>
    <x v="5"/>
    <x v="26"/>
  </r>
  <r>
    <x v="9"/>
    <x v="5"/>
    <x v="26"/>
  </r>
  <r>
    <x v="9"/>
    <x v="5"/>
    <x v="18"/>
  </r>
  <r>
    <x v="9"/>
    <x v="5"/>
    <x v="18"/>
  </r>
  <r>
    <x v="14"/>
    <x v="1"/>
    <x v="1"/>
  </r>
  <r>
    <x v="10"/>
    <x v="5"/>
    <x v="23"/>
  </r>
  <r>
    <x v="9"/>
    <x v="5"/>
    <x v="21"/>
  </r>
  <r>
    <x v="9"/>
    <x v="5"/>
    <x v="21"/>
  </r>
  <r>
    <x v="9"/>
    <x v="5"/>
    <x v="21"/>
  </r>
  <r>
    <x v="9"/>
    <x v="5"/>
    <x v="23"/>
  </r>
  <r>
    <x v="10"/>
    <x v="0"/>
    <x v="14"/>
  </r>
  <r>
    <x v="9"/>
    <x v="5"/>
    <x v="15"/>
  </r>
  <r>
    <x v="10"/>
    <x v="4"/>
    <x v="28"/>
  </r>
  <r>
    <x v="9"/>
    <x v="5"/>
    <x v="21"/>
  </r>
  <r>
    <x v="13"/>
    <x v="5"/>
    <x v="21"/>
  </r>
  <r>
    <x v="9"/>
    <x v="5"/>
    <x v="21"/>
  </r>
  <r>
    <x v="9"/>
    <x v="5"/>
    <x v="21"/>
  </r>
  <r>
    <x v="9"/>
    <x v="5"/>
    <x v="21"/>
  </r>
  <r>
    <x v="10"/>
    <x v="5"/>
    <x v="21"/>
  </r>
  <r>
    <x v="9"/>
    <x v="5"/>
    <x v="21"/>
  </r>
  <r>
    <x v="10"/>
    <x v="5"/>
    <x v="17"/>
  </r>
  <r>
    <x v="2"/>
    <x v="0"/>
    <x v="24"/>
  </r>
  <r>
    <x v="10"/>
    <x v="0"/>
    <x v="14"/>
  </r>
  <r>
    <x v="10"/>
    <x v="0"/>
    <x v="14"/>
  </r>
  <r>
    <x v="10"/>
    <x v="0"/>
    <x v="14"/>
  </r>
  <r>
    <x v="9"/>
    <x v="5"/>
    <x v="25"/>
  </r>
  <r>
    <x v="10"/>
    <x v="1"/>
    <x v="1"/>
  </r>
  <r>
    <x v="10"/>
    <x v="1"/>
    <x v="1"/>
  </r>
  <r>
    <x v="2"/>
    <x v="1"/>
    <x v="1"/>
  </r>
  <r>
    <x v="10"/>
    <x v="1"/>
    <x v="1"/>
  </r>
  <r>
    <x v="9"/>
    <x v="5"/>
    <x v="20"/>
  </r>
  <r>
    <x v="9"/>
    <x v="5"/>
    <x v="20"/>
  </r>
  <r>
    <x v="10"/>
    <x v="5"/>
    <x v="21"/>
  </r>
  <r>
    <x v="9"/>
    <x v="5"/>
    <x v="15"/>
  </r>
  <r>
    <x v="2"/>
    <x v="1"/>
    <x v="1"/>
  </r>
  <r>
    <x v="7"/>
    <x v="1"/>
    <x v="1"/>
  </r>
  <r>
    <x v="9"/>
    <x v="5"/>
    <x v="13"/>
  </r>
  <r>
    <x v="9"/>
    <x v="5"/>
    <x v="13"/>
  </r>
  <r>
    <x v="9"/>
    <x v="5"/>
    <x v="13"/>
  </r>
  <r>
    <x v="9"/>
    <x v="5"/>
    <x v="26"/>
  </r>
  <r>
    <x v="13"/>
    <x v="5"/>
    <x v="26"/>
  </r>
  <r>
    <x v="9"/>
    <x v="5"/>
    <x v="25"/>
  </r>
  <r>
    <x v="13"/>
    <x v="5"/>
    <x v="17"/>
  </r>
  <r>
    <x v="9"/>
    <x v="5"/>
    <x v="15"/>
  </r>
  <r>
    <x v="2"/>
    <x v="1"/>
    <x v="1"/>
  </r>
  <r>
    <x v="9"/>
    <x v="5"/>
    <x v="13"/>
  </r>
  <r>
    <x v="9"/>
    <x v="5"/>
    <x v="25"/>
  </r>
  <r>
    <x v="10"/>
    <x v="0"/>
    <x v="14"/>
  </r>
  <r>
    <x v="14"/>
    <x v="0"/>
    <x v="14"/>
  </r>
  <r>
    <x v="10"/>
    <x v="5"/>
    <x v="17"/>
  </r>
  <r>
    <x v="9"/>
    <x v="5"/>
    <x v="23"/>
  </r>
  <r>
    <x v="15"/>
    <x v="5"/>
    <x v="25"/>
  </r>
  <r>
    <x v="9"/>
    <x v="5"/>
    <x v="21"/>
  </r>
  <r>
    <x v="9"/>
    <x v="5"/>
    <x v="21"/>
  </r>
  <r>
    <x v="10"/>
    <x v="0"/>
    <x v="6"/>
  </r>
  <r>
    <x v="12"/>
    <x v="0"/>
    <x v="14"/>
  </r>
  <r>
    <x v="10"/>
    <x v="0"/>
    <x v="5"/>
  </r>
  <r>
    <x v="3"/>
    <x v="0"/>
    <x v="5"/>
  </r>
  <r>
    <x v="3"/>
    <x v="5"/>
    <x v="21"/>
  </r>
  <r>
    <x v="16"/>
    <x v="0"/>
    <x v="14"/>
  </r>
  <r>
    <x v="13"/>
    <x v="5"/>
    <x v="17"/>
  </r>
  <r>
    <x v="13"/>
    <x v="5"/>
    <x v="17"/>
  </r>
  <r>
    <x v="9"/>
    <x v="5"/>
    <x v="17"/>
  </r>
  <r>
    <x v="17"/>
    <x v="1"/>
    <x v="1"/>
  </r>
  <r>
    <x v="17"/>
    <x v="1"/>
    <x v="1"/>
  </r>
  <r>
    <x v="13"/>
    <x v="5"/>
    <x v="21"/>
  </r>
  <r>
    <x v="9"/>
    <x v="5"/>
    <x v="21"/>
  </r>
  <r>
    <x v="16"/>
    <x v="5"/>
    <x v="21"/>
  </r>
  <r>
    <x v="13"/>
    <x v="5"/>
    <x v="21"/>
  </r>
  <r>
    <x v="13"/>
    <x v="5"/>
    <x v="21"/>
  </r>
  <r>
    <x v="15"/>
    <x v="5"/>
    <x v="21"/>
  </r>
  <r>
    <x v="13"/>
    <x v="5"/>
    <x v="21"/>
  </r>
  <r>
    <x v="18"/>
    <x v="5"/>
    <x v="15"/>
  </r>
  <r>
    <x v="18"/>
    <x v="5"/>
    <x v="15"/>
  </r>
  <r>
    <x v="18"/>
    <x v="5"/>
    <x v="15"/>
  </r>
  <r>
    <x v="18"/>
    <x v="5"/>
    <x v="21"/>
  </r>
  <r>
    <x v="18"/>
    <x v="5"/>
    <x v="21"/>
  </r>
  <r>
    <x v="18"/>
    <x v="5"/>
    <x v="21"/>
  </r>
  <r>
    <x v="18"/>
    <x v="5"/>
    <x v="21"/>
  </r>
  <r>
    <x v="18"/>
    <x v="5"/>
    <x v="21"/>
  </r>
  <r>
    <x v="19"/>
    <x v="5"/>
    <x v="21"/>
  </r>
  <r>
    <x v="18"/>
    <x v="5"/>
    <x v="21"/>
  </r>
  <r>
    <x v="18"/>
    <x v="5"/>
    <x v="21"/>
  </r>
  <r>
    <x v="7"/>
    <x v="5"/>
    <x v="21"/>
  </r>
  <r>
    <x v="18"/>
    <x v="5"/>
    <x v="13"/>
  </r>
  <r>
    <x v="18"/>
    <x v="5"/>
    <x v="26"/>
  </r>
  <r>
    <x v="18"/>
    <x v="5"/>
    <x v="26"/>
  </r>
  <r>
    <x v="18"/>
    <x v="5"/>
    <x v="26"/>
  </r>
  <r>
    <x v="18"/>
    <x v="5"/>
    <x v="17"/>
  </r>
  <r>
    <x v="18"/>
    <x v="5"/>
    <x v="17"/>
  </r>
  <r>
    <x v="18"/>
    <x v="5"/>
    <x v="17"/>
  </r>
  <r>
    <x v="18"/>
    <x v="5"/>
    <x v="17"/>
  </r>
  <r>
    <x v="18"/>
    <x v="5"/>
    <x v="17"/>
  </r>
  <r>
    <x v="18"/>
    <x v="5"/>
    <x v="17"/>
  </r>
  <r>
    <x v="18"/>
    <x v="5"/>
    <x v="17"/>
  </r>
  <r>
    <x v="18"/>
    <x v="0"/>
    <x v="24"/>
  </r>
  <r>
    <x v="18"/>
    <x v="0"/>
    <x v="14"/>
  </r>
  <r>
    <x v="2"/>
    <x v="1"/>
    <x v="1"/>
  </r>
  <r>
    <x v="18"/>
    <x v="1"/>
    <x v="1"/>
  </r>
  <r>
    <x v="20"/>
    <x v="5"/>
    <x v="21"/>
  </r>
  <r>
    <x v="18"/>
    <x v="1"/>
    <x v="1"/>
  </r>
  <r>
    <x v="18"/>
    <x v="1"/>
    <x v="1"/>
  </r>
  <r>
    <x v="18"/>
    <x v="5"/>
    <x v="17"/>
  </r>
  <r>
    <x v="21"/>
    <x v="5"/>
    <x v="17"/>
  </r>
  <r>
    <x v="21"/>
    <x v="5"/>
    <x v="15"/>
  </r>
  <r>
    <x v="21"/>
    <x v="5"/>
    <x v="15"/>
  </r>
  <r>
    <x v="18"/>
    <x v="5"/>
    <x v="15"/>
  </r>
  <r>
    <x v="18"/>
    <x v="5"/>
    <x v="19"/>
  </r>
  <r>
    <x v="21"/>
    <x v="5"/>
    <x v="13"/>
  </r>
  <r>
    <x v="21"/>
    <x v="5"/>
    <x v="13"/>
  </r>
  <r>
    <x v="21"/>
    <x v="5"/>
    <x v="13"/>
  </r>
  <r>
    <x v="21"/>
    <x v="5"/>
    <x v="13"/>
  </r>
  <r>
    <x v="21"/>
    <x v="5"/>
    <x v="18"/>
  </r>
  <r>
    <x v="18"/>
    <x v="5"/>
    <x v="18"/>
  </r>
  <r>
    <x v="7"/>
    <x v="5"/>
    <x v="18"/>
  </r>
  <r>
    <x v="21"/>
    <x v="3"/>
    <x v="4"/>
  </r>
  <r>
    <x v="21"/>
    <x v="3"/>
    <x v="4"/>
  </r>
  <r>
    <x v="22"/>
    <x v="4"/>
    <x v="8"/>
  </r>
  <r>
    <x v="21"/>
    <x v="0"/>
    <x v="24"/>
  </r>
  <r>
    <x v="18"/>
    <x v="0"/>
    <x v="14"/>
  </r>
  <r>
    <x v="21"/>
    <x v="5"/>
    <x v="25"/>
  </r>
  <r>
    <x v="21"/>
    <x v="5"/>
    <x v="25"/>
  </r>
  <r>
    <x v="17"/>
    <x v="1"/>
    <x v="1"/>
  </r>
  <r>
    <x v="21"/>
    <x v="1"/>
    <x v="1"/>
  </r>
  <r>
    <x v="17"/>
    <x v="1"/>
    <x v="1"/>
  </r>
  <r>
    <x v="21"/>
    <x v="1"/>
    <x v="1"/>
  </r>
  <r>
    <x v="7"/>
    <x v="1"/>
    <x v="1"/>
  </r>
  <r>
    <x v="21"/>
    <x v="1"/>
    <x v="1"/>
  </r>
  <r>
    <x v="21"/>
    <x v="2"/>
    <x v="3"/>
  </r>
  <r>
    <x v="18"/>
    <x v="5"/>
    <x v="23"/>
  </r>
  <r>
    <x v="18"/>
    <x v="5"/>
    <x v="23"/>
  </r>
  <r>
    <x v="21"/>
    <x v="5"/>
    <x v="23"/>
  </r>
  <r>
    <x v="21"/>
    <x v="5"/>
    <x v="23"/>
  </r>
  <r>
    <x v="21"/>
    <x v="5"/>
    <x v="23"/>
  </r>
  <r>
    <x v="21"/>
    <x v="5"/>
    <x v="23"/>
  </r>
  <r>
    <x v="21"/>
    <x v="5"/>
    <x v="21"/>
  </r>
  <r>
    <x v="18"/>
    <x v="1"/>
    <x v="1"/>
  </r>
  <r>
    <x v="21"/>
    <x v="1"/>
    <x v="1"/>
  </r>
  <r>
    <x v="18"/>
    <x v="5"/>
    <x v="20"/>
  </r>
  <r>
    <x v="23"/>
    <x v="5"/>
    <x v="23"/>
  </r>
  <r>
    <x v="24"/>
    <x v="1"/>
    <x v="1"/>
  </r>
  <r>
    <x v="25"/>
    <x v="6"/>
    <x v="2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94">
  <r>
    <x v="0"/>
    <x v="0"/>
    <x v="0"/>
    <x v="0"/>
    <x v="0"/>
    <x v="0"/>
    <x v="0"/>
    <x v="0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0"/>
    <x v="0"/>
    <x v="0"/>
    <x v="0"/>
    <x v="1"/>
    <x v="0"/>
    <x v="1"/>
    <x v="1"/>
  </r>
  <r>
    <x v="0"/>
    <x v="0"/>
    <x v="0"/>
    <x v="0"/>
    <x v="0"/>
    <x v="0"/>
    <x v="0"/>
    <x v="1"/>
  </r>
  <r>
    <x v="0"/>
    <x v="0"/>
    <x v="0"/>
    <x v="0"/>
    <x v="1"/>
    <x v="0"/>
    <x v="1"/>
    <x v="1"/>
  </r>
  <r>
    <x v="1"/>
    <x v="1"/>
    <x v="0"/>
    <x v="1"/>
    <x v="1"/>
    <x v="0"/>
    <x v="2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0"/>
    <x v="0"/>
    <x v="0"/>
    <x v="0"/>
    <x v="2"/>
    <x v="0"/>
    <x v="3"/>
    <x v="1"/>
  </r>
  <r>
    <x v="0"/>
    <x v="0"/>
    <x v="0"/>
    <x v="0"/>
    <x v="2"/>
    <x v="0"/>
    <x v="3"/>
    <x v="1"/>
  </r>
  <r>
    <x v="0"/>
    <x v="0"/>
    <x v="0"/>
    <x v="0"/>
    <x v="2"/>
    <x v="0"/>
    <x v="3"/>
    <x v="1"/>
  </r>
  <r>
    <x v="0"/>
    <x v="0"/>
    <x v="0"/>
    <x v="0"/>
    <x v="2"/>
    <x v="0"/>
    <x v="3"/>
    <x v="1"/>
  </r>
  <r>
    <x v="0"/>
    <x v="0"/>
    <x v="0"/>
    <x v="0"/>
    <x v="1"/>
    <x v="0"/>
    <x v="1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1"/>
    <x v="1"/>
    <x v="0"/>
    <x v="1"/>
    <x v="1"/>
    <x v="0"/>
    <x v="2"/>
    <x v="0"/>
  </r>
  <r>
    <x v="0"/>
    <x v="0"/>
    <x v="0"/>
    <x v="0"/>
    <x v="1"/>
    <x v="0"/>
    <x v="1"/>
    <x v="0"/>
  </r>
  <r>
    <x v="0"/>
    <x v="0"/>
    <x v="0"/>
    <x v="0"/>
    <x v="0"/>
    <x v="0"/>
    <x v="0"/>
    <x v="0"/>
  </r>
  <r>
    <x v="0"/>
    <x v="0"/>
    <x v="0"/>
    <x v="0"/>
    <x v="1"/>
    <x v="0"/>
    <x v="1"/>
    <x v="0"/>
  </r>
  <r>
    <x v="0"/>
    <x v="0"/>
    <x v="0"/>
    <x v="0"/>
    <x v="0"/>
    <x v="0"/>
    <x v="0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2"/>
  </r>
  <r>
    <x v="0"/>
    <x v="0"/>
    <x v="0"/>
    <x v="0"/>
    <x v="0"/>
    <x v="0"/>
    <x v="0"/>
    <x v="0"/>
  </r>
  <r>
    <x v="0"/>
    <x v="0"/>
    <x v="0"/>
    <x v="0"/>
    <x v="1"/>
    <x v="0"/>
    <x v="1"/>
    <x v="3"/>
  </r>
  <r>
    <x v="0"/>
    <x v="0"/>
    <x v="0"/>
    <x v="0"/>
    <x v="0"/>
    <x v="0"/>
    <x v="0"/>
    <x v="0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1"/>
    <x v="0"/>
    <x v="1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1"/>
  </r>
  <r>
    <x v="1"/>
    <x v="1"/>
    <x v="0"/>
    <x v="1"/>
    <x v="0"/>
    <x v="0"/>
    <x v="5"/>
    <x v="3"/>
  </r>
  <r>
    <x v="0"/>
    <x v="0"/>
    <x v="0"/>
    <x v="0"/>
    <x v="0"/>
    <x v="0"/>
    <x v="0"/>
    <x v="1"/>
  </r>
  <r>
    <x v="0"/>
    <x v="0"/>
    <x v="0"/>
    <x v="0"/>
    <x v="0"/>
    <x v="0"/>
    <x v="0"/>
    <x v="3"/>
  </r>
  <r>
    <x v="1"/>
    <x v="1"/>
    <x v="0"/>
    <x v="1"/>
    <x v="1"/>
    <x v="0"/>
    <x v="2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0"/>
  </r>
  <r>
    <x v="0"/>
    <x v="0"/>
    <x v="0"/>
    <x v="0"/>
    <x v="1"/>
    <x v="0"/>
    <x v="1"/>
    <x v="1"/>
  </r>
  <r>
    <x v="0"/>
    <x v="0"/>
    <x v="0"/>
    <x v="0"/>
    <x v="0"/>
    <x v="0"/>
    <x v="0"/>
    <x v="4"/>
  </r>
  <r>
    <x v="0"/>
    <x v="0"/>
    <x v="0"/>
    <x v="0"/>
    <x v="4"/>
    <x v="0"/>
    <x v="6"/>
    <x v="4"/>
  </r>
  <r>
    <x v="0"/>
    <x v="0"/>
    <x v="0"/>
    <x v="0"/>
    <x v="0"/>
    <x v="0"/>
    <x v="0"/>
    <x v="4"/>
  </r>
  <r>
    <x v="0"/>
    <x v="0"/>
    <x v="0"/>
    <x v="0"/>
    <x v="0"/>
    <x v="0"/>
    <x v="0"/>
    <x v="4"/>
  </r>
  <r>
    <x v="0"/>
    <x v="0"/>
    <x v="0"/>
    <x v="0"/>
    <x v="0"/>
    <x v="0"/>
    <x v="0"/>
    <x v="4"/>
  </r>
  <r>
    <x v="1"/>
    <x v="1"/>
    <x v="0"/>
    <x v="1"/>
    <x v="1"/>
    <x v="0"/>
    <x v="2"/>
    <x v="0"/>
  </r>
  <r>
    <x v="0"/>
    <x v="0"/>
    <x v="0"/>
    <x v="0"/>
    <x v="0"/>
    <x v="0"/>
    <x v="0"/>
    <x v="0"/>
  </r>
  <r>
    <x v="1"/>
    <x v="1"/>
    <x v="0"/>
    <x v="1"/>
    <x v="0"/>
    <x v="0"/>
    <x v="5"/>
    <x v="3"/>
  </r>
  <r>
    <x v="0"/>
    <x v="0"/>
    <x v="0"/>
    <x v="0"/>
    <x v="0"/>
    <x v="0"/>
    <x v="0"/>
    <x v="5"/>
  </r>
  <r>
    <x v="0"/>
    <x v="0"/>
    <x v="0"/>
    <x v="0"/>
    <x v="2"/>
    <x v="0"/>
    <x v="3"/>
    <x v="3"/>
  </r>
  <r>
    <x v="0"/>
    <x v="0"/>
    <x v="0"/>
    <x v="0"/>
    <x v="0"/>
    <x v="0"/>
    <x v="0"/>
    <x v="0"/>
  </r>
  <r>
    <x v="0"/>
    <x v="0"/>
    <x v="0"/>
    <x v="0"/>
    <x v="0"/>
    <x v="0"/>
    <x v="0"/>
    <x v="3"/>
  </r>
  <r>
    <x v="0"/>
    <x v="0"/>
    <x v="0"/>
    <x v="0"/>
    <x v="1"/>
    <x v="0"/>
    <x v="1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3"/>
  </r>
  <r>
    <x v="1"/>
    <x v="1"/>
    <x v="0"/>
    <x v="1"/>
    <x v="1"/>
    <x v="0"/>
    <x v="2"/>
    <x v="0"/>
  </r>
  <r>
    <x v="1"/>
    <x v="1"/>
    <x v="0"/>
    <x v="1"/>
    <x v="1"/>
    <x v="0"/>
    <x v="2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1"/>
    <x v="0"/>
    <x v="1"/>
    <x v="0"/>
  </r>
  <r>
    <x v="0"/>
    <x v="0"/>
    <x v="0"/>
    <x v="0"/>
    <x v="1"/>
    <x v="0"/>
    <x v="1"/>
    <x v="0"/>
  </r>
  <r>
    <x v="0"/>
    <x v="0"/>
    <x v="0"/>
    <x v="0"/>
    <x v="1"/>
    <x v="0"/>
    <x v="1"/>
    <x v="0"/>
  </r>
  <r>
    <x v="0"/>
    <x v="0"/>
    <x v="0"/>
    <x v="0"/>
    <x v="0"/>
    <x v="0"/>
    <x v="0"/>
    <x v="0"/>
  </r>
  <r>
    <x v="0"/>
    <x v="0"/>
    <x v="0"/>
    <x v="0"/>
    <x v="1"/>
    <x v="0"/>
    <x v="1"/>
    <x v="0"/>
  </r>
  <r>
    <x v="0"/>
    <x v="0"/>
    <x v="0"/>
    <x v="0"/>
    <x v="2"/>
    <x v="0"/>
    <x v="3"/>
    <x v="0"/>
  </r>
  <r>
    <x v="0"/>
    <x v="0"/>
    <x v="0"/>
    <x v="0"/>
    <x v="0"/>
    <x v="0"/>
    <x v="0"/>
    <x v="1"/>
  </r>
  <r>
    <x v="0"/>
    <x v="0"/>
    <x v="0"/>
    <x v="0"/>
    <x v="0"/>
    <x v="0"/>
    <x v="0"/>
    <x v="3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5"/>
  </r>
  <r>
    <x v="0"/>
    <x v="0"/>
    <x v="0"/>
    <x v="0"/>
    <x v="0"/>
    <x v="0"/>
    <x v="0"/>
    <x v="0"/>
  </r>
  <r>
    <x v="0"/>
    <x v="0"/>
    <x v="0"/>
    <x v="0"/>
    <x v="2"/>
    <x v="0"/>
    <x v="3"/>
    <x v="0"/>
  </r>
  <r>
    <x v="0"/>
    <x v="0"/>
    <x v="0"/>
    <x v="0"/>
    <x v="0"/>
    <x v="0"/>
    <x v="0"/>
    <x v="3"/>
  </r>
  <r>
    <x v="0"/>
    <x v="0"/>
    <x v="0"/>
    <x v="0"/>
    <x v="1"/>
    <x v="0"/>
    <x v="1"/>
    <x v="1"/>
  </r>
  <r>
    <x v="0"/>
    <x v="0"/>
    <x v="0"/>
    <x v="0"/>
    <x v="0"/>
    <x v="0"/>
    <x v="0"/>
    <x v="4"/>
  </r>
  <r>
    <x v="0"/>
    <x v="0"/>
    <x v="0"/>
    <x v="0"/>
    <x v="1"/>
    <x v="0"/>
    <x v="1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1"/>
    <x v="1"/>
    <x v="0"/>
    <x v="1"/>
    <x v="1"/>
    <x v="0"/>
    <x v="2"/>
    <x v="1"/>
  </r>
  <r>
    <x v="0"/>
    <x v="0"/>
    <x v="0"/>
    <x v="0"/>
    <x v="1"/>
    <x v="0"/>
    <x v="1"/>
    <x v="1"/>
  </r>
  <r>
    <x v="0"/>
    <x v="0"/>
    <x v="0"/>
    <x v="0"/>
    <x v="2"/>
    <x v="0"/>
    <x v="3"/>
    <x v="0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3"/>
    <x v="0"/>
    <x v="4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2"/>
    <x v="1"/>
    <x v="2"/>
    <x v="3"/>
    <x v="0"/>
    <x v="7"/>
    <x v="5"/>
  </r>
  <r>
    <x v="0"/>
    <x v="0"/>
    <x v="0"/>
    <x v="0"/>
    <x v="2"/>
    <x v="0"/>
    <x v="3"/>
    <x v="5"/>
  </r>
  <r>
    <x v="0"/>
    <x v="0"/>
    <x v="0"/>
    <x v="0"/>
    <x v="4"/>
    <x v="0"/>
    <x v="6"/>
    <x v="5"/>
  </r>
  <r>
    <x v="0"/>
    <x v="0"/>
    <x v="0"/>
    <x v="0"/>
    <x v="4"/>
    <x v="0"/>
    <x v="6"/>
    <x v="5"/>
  </r>
  <r>
    <x v="0"/>
    <x v="0"/>
    <x v="0"/>
    <x v="0"/>
    <x v="2"/>
    <x v="0"/>
    <x v="3"/>
    <x v="5"/>
  </r>
  <r>
    <x v="0"/>
    <x v="0"/>
    <x v="0"/>
    <x v="0"/>
    <x v="4"/>
    <x v="0"/>
    <x v="6"/>
    <x v="5"/>
  </r>
  <r>
    <x v="0"/>
    <x v="0"/>
    <x v="0"/>
    <x v="0"/>
    <x v="2"/>
    <x v="0"/>
    <x v="3"/>
    <x v="5"/>
  </r>
  <r>
    <x v="0"/>
    <x v="0"/>
    <x v="0"/>
    <x v="0"/>
    <x v="4"/>
    <x v="0"/>
    <x v="6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4"/>
    <x v="0"/>
    <x v="6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4"/>
    <x v="0"/>
    <x v="6"/>
    <x v="5"/>
  </r>
  <r>
    <x v="0"/>
    <x v="0"/>
    <x v="0"/>
    <x v="0"/>
    <x v="2"/>
    <x v="0"/>
    <x v="3"/>
    <x v="5"/>
  </r>
  <r>
    <x v="0"/>
    <x v="0"/>
    <x v="0"/>
    <x v="0"/>
    <x v="4"/>
    <x v="0"/>
    <x v="6"/>
    <x v="5"/>
  </r>
  <r>
    <x v="0"/>
    <x v="0"/>
    <x v="0"/>
    <x v="0"/>
    <x v="4"/>
    <x v="0"/>
    <x v="6"/>
    <x v="5"/>
  </r>
  <r>
    <x v="0"/>
    <x v="0"/>
    <x v="0"/>
    <x v="0"/>
    <x v="4"/>
    <x v="0"/>
    <x v="6"/>
    <x v="5"/>
  </r>
  <r>
    <x v="0"/>
    <x v="0"/>
    <x v="0"/>
    <x v="0"/>
    <x v="4"/>
    <x v="0"/>
    <x v="6"/>
    <x v="5"/>
  </r>
  <r>
    <x v="0"/>
    <x v="0"/>
    <x v="0"/>
    <x v="0"/>
    <x v="0"/>
    <x v="0"/>
    <x v="0"/>
    <x v="5"/>
  </r>
  <r>
    <x v="0"/>
    <x v="0"/>
    <x v="0"/>
    <x v="0"/>
    <x v="2"/>
    <x v="0"/>
    <x v="3"/>
    <x v="5"/>
  </r>
  <r>
    <x v="0"/>
    <x v="0"/>
    <x v="0"/>
    <x v="0"/>
    <x v="3"/>
    <x v="0"/>
    <x v="4"/>
    <x v="5"/>
  </r>
  <r>
    <x v="0"/>
    <x v="0"/>
    <x v="0"/>
    <x v="0"/>
    <x v="2"/>
    <x v="0"/>
    <x v="3"/>
    <x v="5"/>
  </r>
  <r>
    <x v="0"/>
    <x v="0"/>
    <x v="1"/>
    <x v="0"/>
    <x v="3"/>
    <x v="0"/>
    <x v="8"/>
    <x v="5"/>
  </r>
  <r>
    <x v="0"/>
    <x v="0"/>
    <x v="0"/>
    <x v="0"/>
    <x v="2"/>
    <x v="0"/>
    <x v="3"/>
    <x v="5"/>
  </r>
  <r>
    <x v="0"/>
    <x v="0"/>
    <x v="0"/>
    <x v="0"/>
    <x v="4"/>
    <x v="0"/>
    <x v="6"/>
    <x v="5"/>
  </r>
  <r>
    <x v="0"/>
    <x v="0"/>
    <x v="0"/>
    <x v="0"/>
    <x v="4"/>
    <x v="0"/>
    <x v="6"/>
    <x v="5"/>
  </r>
  <r>
    <x v="0"/>
    <x v="0"/>
    <x v="0"/>
    <x v="0"/>
    <x v="2"/>
    <x v="0"/>
    <x v="3"/>
    <x v="1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3"/>
    <x v="0"/>
    <x v="4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1"/>
    <x v="0"/>
    <x v="1"/>
    <x v="5"/>
  </r>
  <r>
    <x v="0"/>
    <x v="0"/>
    <x v="0"/>
    <x v="0"/>
    <x v="1"/>
    <x v="0"/>
    <x v="1"/>
    <x v="5"/>
  </r>
  <r>
    <x v="0"/>
    <x v="0"/>
    <x v="0"/>
    <x v="0"/>
    <x v="1"/>
    <x v="0"/>
    <x v="1"/>
    <x v="5"/>
  </r>
  <r>
    <x v="0"/>
    <x v="0"/>
    <x v="0"/>
    <x v="0"/>
    <x v="1"/>
    <x v="0"/>
    <x v="1"/>
    <x v="3"/>
  </r>
  <r>
    <x v="0"/>
    <x v="0"/>
    <x v="0"/>
    <x v="0"/>
    <x v="1"/>
    <x v="0"/>
    <x v="1"/>
    <x v="5"/>
  </r>
  <r>
    <x v="0"/>
    <x v="0"/>
    <x v="0"/>
    <x v="0"/>
    <x v="1"/>
    <x v="0"/>
    <x v="1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0"/>
  </r>
  <r>
    <x v="0"/>
    <x v="0"/>
    <x v="0"/>
    <x v="0"/>
    <x v="2"/>
    <x v="0"/>
    <x v="3"/>
    <x v="5"/>
  </r>
  <r>
    <x v="0"/>
    <x v="0"/>
    <x v="0"/>
    <x v="0"/>
    <x v="0"/>
    <x v="0"/>
    <x v="0"/>
    <x v="5"/>
  </r>
  <r>
    <x v="0"/>
    <x v="0"/>
    <x v="0"/>
    <x v="0"/>
    <x v="2"/>
    <x v="0"/>
    <x v="3"/>
    <x v="5"/>
  </r>
  <r>
    <x v="0"/>
    <x v="0"/>
    <x v="0"/>
    <x v="0"/>
    <x v="3"/>
    <x v="0"/>
    <x v="4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3"/>
    <x v="0"/>
    <x v="4"/>
    <x v="5"/>
  </r>
  <r>
    <x v="0"/>
    <x v="0"/>
    <x v="0"/>
    <x v="0"/>
    <x v="0"/>
    <x v="0"/>
    <x v="0"/>
    <x v="1"/>
  </r>
  <r>
    <x v="0"/>
    <x v="0"/>
    <x v="0"/>
    <x v="0"/>
    <x v="0"/>
    <x v="0"/>
    <x v="0"/>
    <x v="3"/>
  </r>
  <r>
    <x v="0"/>
    <x v="0"/>
    <x v="0"/>
    <x v="0"/>
    <x v="2"/>
    <x v="0"/>
    <x v="3"/>
    <x v="5"/>
  </r>
  <r>
    <x v="1"/>
    <x v="1"/>
    <x v="0"/>
    <x v="1"/>
    <x v="1"/>
    <x v="0"/>
    <x v="2"/>
    <x v="4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3"/>
  </r>
  <r>
    <x v="0"/>
    <x v="3"/>
    <x v="0"/>
    <x v="0"/>
    <x v="2"/>
    <x v="0"/>
    <x v="9"/>
    <x v="3"/>
  </r>
  <r>
    <x v="1"/>
    <x v="1"/>
    <x v="0"/>
    <x v="1"/>
    <x v="1"/>
    <x v="0"/>
    <x v="2"/>
    <x v="1"/>
  </r>
  <r>
    <x v="0"/>
    <x v="0"/>
    <x v="0"/>
    <x v="0"/>
    <x v="1"/>
    <x v="0"/>
    <x v="1"/>
    <x v="0"/>
  </r>
  <r>
    <x v="0"/>
    <x v="0"/>
    <x v="0"/>
    <x v="0"/>
    <x v="1"/>
    <x v="0"/>
    <x v="1"/>
    <x v="0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5"/>
  </r>
  <r>
    <x v="0"/>
    <x v="0"/>
    <x v="0"/>
    <x v="0"/>
    <x v="1"/>
    <x v="0"/>
    <x v="1"/>
    <x v="1"/>
  </r>
  <r>
    <x v="0"/>
    <x v="0"/>
    <x v="0"/>
    <x v="0"/>
    <x v="2"/>
    <x v="0"/>
    <x v="3"/>
    <x v="0"/>
  </r>
  <r>
    <x v="0"/>
    <x v="0"/>
    <x v="0"/>
    <x v="0"/>
    <x v="0"/>
    <x v="0"/>
    <x v="0"/>
    <x v="3"/>
  </r>
  <r>
    <x v="0"/>
    <x v="4"/>
    <x v="0"/>
    <x v="3"/>
    <x v="0"/>
    <x v="0"/>
    <x v="11"/>
    <x v="0"/>
  </r>
  <r>
    <x v="0"/>
    <x v="0"/>
    <x v="0"/>
    <x v="0"/>
    <x v="0"/>
    <x v="0"/>
    <x v="0"/>
    <x v="0"/>
  </r>
  <r>
    <x v="1"/>
    <x v="1"/>
    <x v="0"/>
    <x v="1"/>
    <x v="1"/>
    <x v="0"/>
    <x v="2"/>
    <x v="0"/>
  </r>
  <r>
    <x v="1"/>
    <x v="1"/>
    <x v="0"/>
    <x v="1"/>
    <x v="1"/>
    <x v="0"/>
    <x v="2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1"/>
  </r>
  <r>
    <x v="0"/>
    <x v="0"/>
    <x v="0"/>
    <x v="0"/>
    <x v="1"/>
    <x v="0"/>
    <x v="1"/>
    <x v="1"/>
  </r>
  <r>
    <x v="0"/>
    <x v="0"/>
    <x v="0"/>
    <x v="0"/>
    <x v="1"/>
    <x v="0"/>
    <x v="1"/>
    <x v="1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0"/>
    <x v="0"/>
    <x v="0"/>
    <x v="5"/>
  </r>
  <r>
    <x v="0"/>
    <x v="0"/>
    <x v="0"/>
    <x v="0"/>
    <x v="2"/>
    <x v="0"/>
    <x v="3"/>
    <x v="5"/>
  </r>
  <r>
    <x v="0"/>
    <x v="0"/>
    <x v="0"/>
    <x v="0"/>
    <x v="0"/>
    <x v="0"/>
    <x v="0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0"/>
    <x v="0"/>
    <x v="0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3"/>
    <x v="0"/>
    <x v="4"/>
    <x v="5"/>
  </r>
  <r>
    <x v="0"/>
    <x v="0"/>
    <x v="0"/>
    <x v="0"/>
    <x v="3"/>
    <x v="0"/>
    <x v="4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0"/>
    <x v="0"/>
    <x v="0"/>
    <x v="0"/>
  </r>
  <r>
    <x v="0"/>
    <x v="0"/>
    <x v="0"/>
    <x v="0"/>
    <x v="0"/>
    <x v="0"/>
    <x v="0"/>
    <x v="2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0"/>
    <x v="0"/>
    <x v="0"/>
    <x v="0"/>
  </r>
  <r>
    <x v="0"/>
    <x v="2"/>
    <x v="1"/>
    <x v="2"/>
    <x v="3"/>
    <x v="0"/>
    <x v="7"/>
    <x v="5"/>
  </r>
  <r>
    <x v="1"/>
    <x v="2"/>
    <x v="1"/>
    <x v="2"/>
    <x v="3"/>
    <x v="0"/>
    <x v="12"/>
    <x v="0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3"/>
    <x v="0"/>
    <x v="0"/>
    <x v="3"/>
    <x v="0"/>
    <x v="13"/>
    <x v="0"/>
  </r>
  <r>
    <x v="0"/>
    <x v="3"/>
    <x v="0"/>
    <x v="0"/>
    <x v="3"/>
    <x v="0"/>
    <x v="13"/>
    <x v="0"/>
  </r>
  <r>
    <x v="0"/>
    <x v="3"/>
    <x v="0"/>
    <x v="0"/>
    <x v="3"/>
    <x v="0"/>
    <x v="13"/>
    <x v="0"/>
  </r>
  <r>
    <x v="0"/>
    <x v="3"/>
    <x v="0"/>
    <x v="0"/>
    <x v="1"/>
    <x v="0"/>
    <x v="14"/>
    <x v="5"/>
  </r>
  <r>
    <x v="0"/>
    <x v="3"/>
    <x v="0"/>
    <x v="0"/>
    <x v="1"/>
    <x v="0"/>
    <x v="14"/>
    <x v="1"/>
  </r>
  <r>
    <x v="0"/>
    <x v="3"/>
    <x v="0"/>
    <x v="0"/>
    <x v="2"/>
    <x v="0"/>
    <x v="9"/>
    <x v="5"/>
  </r>
  <r>
    <x v="0"/>
    <x v="3"/>
    <x v="0"/>
    <x v="0"/>
    <x v="0"/>
    <x v="0"/>
    <x v="10"/>
    <x v="2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1"/>
  </r>
  <r>
    <x v="0"/>
    <x v="3"/>
    <x v="0"/>
    <x v="0"/>
    <x v="0"/>
    <x v="0"/>
    <x v="10"/>
    <x v="3"/>
  </r>
  <r>
    <x v="0"/>
    <x v="3"/>
    <x v="0"/>
    <x v="0"/>
    <x v="0"/>
    <x v="0"/>
    <x v="10"/>
    <x v="0"/>
  </r>
  <r>
    <x v="0"/>
    <x v="2"/>
    <x v="1"/>
    <x v="2"/>
    <x v="3"/>
    <x v="0"/>
    <x v="7"/>
    <x v="0"/>
  </r>
  <r>
    <x v="0"/>
    <x v="3"/>
    <x v="0"/>
    <x v="0"/>
    <x v="0"/>
    <x v="0"/>
    <x v="10"/>
    <x v="1"/>
  </r>
  <r>
    <x v="0"/>
    <x v="3"/>
    <x v="0"/>
    <x v="0"/>
    <x v="2"/>
    <x v="0"/>
    <x v="9"/>
    <x v="5"/>
  </r>
  <r>
    <x v="0"/>
    <x v="3"/>
    <x v="0"/>
    <x v="0"/>
    <x v="0"/>
    <x v="0"/>
    <x v="10"/>
    <x v="0"/>
  </r>
  <r>
    <x v="0"/>
    <x v="3"/>
    <x v="0"/>
    <x v="0"/>
    <x v="3"/>
    <x v="0"/>
    <x v="13"/>
    <x v="5"/>
  </r>
  <r>
    <x v="0"/>
    <x v="3"/>
    <x v="0"/>
    <x v="0"/>
    <x v="0"/>
    <x v="0"/>
    <x v="10"/>
    <x v="4"/>
  </r>
  <r>
    <x v="0"/>
    <x v="3"/>
    <x v="0"/>
    <x v="0"/>
    <x v="3"/>
    <x v="0"/>
    <x v="13"/>
    <x v="5"/>
  </r>
  <r>
    <x v="0"/>
    <x v="3"/>
    <x v="0"/>
    <x v="0"/>
    <x v="0"/>
    <x v="0"/>
    <x v="10"/>
    <x v="0"/>
  </r>
  <r>
    <x v="0"/>
    <x v="2"/>
    <x v="1"/>
    <x v="2"/>
    <x v="3"/>
    <x v="0"/>
    <x v="7"/>
    <x v="5"/>
  </r>
  <r>
    <x v="0"/>
    <x v="3"/>
    <x v="0"/>
    <x v="0"/>
    <x v="2"/>
    <x v="0"/>
    <x v="9"/>
    <x v="5"/>
  </r>
  <r>
    <x v="0"/>
    <x v="3"/>
    <x v="0"/>
    <x v="0"/>
    <x v="3"/>
    <x v="0"/>
    <x v="13"/>
    <x v="5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2"/>
    <x v="0"/>
    <x v="9"/>
    <x v="5"/>
  </r>
  <r>
    <x v="0"/>
    <x v="2"/>
    <x v="1"/>
    <x v="2"/>
    <x v="3"/>
    <x v="0"/>
    <x v="7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2"/>
    <x v="1"/>
    <x v="2"/>
    <x v="3"/>
    <x v="0"/>
    <x v="7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4"/>
  </r>
  <r>
    <x v="0"/>
    <x v="3"/>
    <x v="0"/>
    <x v="0"/>
    <x v="0"/>
    <x v="0"/>
    <x v="10"/>
    <x v="0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0"/>
  </r>
  <r>
    <x v="0"/>
    <x v="2"/>
    <x v="1"/>
    <x v="2"/>
    <x v="3"/>
    <x v="0"/>
    <x v="7"/>
    <x v="5"/>
  </r>
  <r>
    <x v="0"/>
    <x v="2"/>
    <x v="1"/>
    <x v="2"/>
    <x v="3"/>
    <x v="0"/>
    <x v="7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1"/>
  </r>
  <r>
    <x v="0"/>
    <x v="3"/>
    <x v="0"/>
    <x v="0"/>
    <x v="0"/>
    <x v="0"/>
    <x v="10"/>
    <x v="1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1"/>
  </r>
  <r>
    <x v="0"/>
    <x v="3"/>
    <x v="0"/>
    <x v="0"/>
    <x v="3"/>
    <x v="0"/>
    <x v="13"/>
    <x v="3"/>
  </r>
  <r>
    <x v="0"/>
    <x v="3"/>
    <x v="0"/>
    <x v="0"/>
    <x v="0"/>
    <x v="0"/>
    <x v="10"/>
    <x v="0"/>
  </r>
  <r>
    <x v="0"/>
    <x v="3"/>
    <x v="0"/>
    <x v="0"/>
    <x v="0"/>
    <x v="0"/>
    <x v="10"/>
    <x v="5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2"/>
    <x v="0"/>
    <x v="9"/>
    <x v="5"/>
  </r>
  <r>
    <x v="0"/>
    <x v="3"/>
    <x v="0"/>
    <x v="0"/>
    <x v="0"/>
    <x v="0"/>
    <x v="10"/>
    <x v="1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1"/>
    <x v="0"/>
    <x v="14"/>
    <x v="1"/>
  </r>
  <r>
    <x v="0"/>
    <x v="3"/>
    <x v="0"/>
    <x v="0"/>
    <x v="0"/>
    <x v="0"/>
    <x v="10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0"/>
  </r>
  <r>
    <x v="0"/>
    <x v="3"/>
    <x v="0"/>
    <x v="0"/>
    <x v="2"/>
    <x v="0"/>
    <x v="9"/>
    <x v="5"/>
  </r>
  <r>
    <x v="0"/>
    <x v="3"/>
    <x v="0"/>
    <x v="0"/>
    <x v="0"/>
    <x v="0"/>
    <x v="10"/>
    <x v="4"/>
  </r>
  <r>
    <x v="0"/>
    <x v="3"/>
    <x v="0"/>
    <x v="0"/>
    <x v="2"/>
    <x v="0"/>
    <x v="9"/>
    <x v="5"/>
  </r>
  <r>
    <x v="0"/>
    <x v="3"/>
    <x v="0"/>
    <x v="0"/>
    <x v="3"/>
    <x v="0"/>
    <x v="13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5"/>
  </r>
  <r>
    <x v="1"/>
    <x v="1"/>
    <x v="0"/>
    <x v="1"/>
    <x v="1"/>
    <x v="0"/>
    <x v="2"/>
    <x v="0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2"/>
    <x v="0"/>
    <x v="9"/>
    <x v="5"/>
  </r>
  <r>
    <x v="0"/>
    <x v="3"/>
    <x v="0"/>
    <x v="0"/>
    <x v="0"/>
    <x v="0"/>
    <x v="10"/>
    <x v="1"/>
  </r>
  <r>
    <x v="0"/>
    <x v="3"/>
    <x v="0"/>
    <x v="0"/>
    <x v="0"/>
    <x v="0"/>
    <x v="10"/>
    <x v="1"/>
  </r>
  <r>
    <x v="1"/>
    <x v="1"/>
    <x v="0"/>
    <x v="1"/>
    <x v="1"/>
    <x v="0"/>
    <x v="2"/>
    <x v="1"/>
  </r>
  <r>
    <x v="0"/>
    <x v="3"/>
    <x v="0"/>
    <x v="0"/>
    <x v="0"/>
    <x v="0"/>
    <x v="10"/>
    <x v="1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5"/>
  </r>
  <r>
    <x v="0"/>
    <x v="3"/>
    <x v="0"/>
    <x v="0"/>
    <x v="2"/>
    <x v="0"/>
    <x v="9"/>
    <x v="5"/>
  </r>
  <r>
    <x v="1"/>
    <x v="1"/>
    <x v="0"/>
    <x v="1"/>
    <x v="1"/>
    <x v="0"/>
    <x v="2"/>
    <x v="1"/>
  </r>
  <r>
    <x v="0"/>
    <x v="2"/>
    <x v="1"/>
    <x v="2"/>
    <x v="3"/>
    <x v="0"/>
    <x v="7"/>
    <x v="1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3"/>
    <x v="0"/>
    <x v="13"/>
    <x v="5"/>
  </r>
  <r>
    <x v="0"/>
    <x v="3"/>
    <x v="0"/>
    <x v="0"/>
    <x v="2"/>
    <x v="0"/>
    <x v="9"/>
    <x v="5"/>
  </r>
  <r>
    <x v="0"/>
    <x v="3"/>
    <x v="0"/>
    <x v="0"/>
    <x v="3"/>
    <x v="0"/>
    <x v="13"/>
    <x v="5"/>
  </r>
  <r>
    <x v="0"/>
    <x v="3"/>
    <x v="0"/>
    <x v="0"/>
    <x v="2"/>
    <x v="0"/>
    <x v="9"/>
    <x v="5"/>
  </r>
  <r>
    <x v="1"/>
    <x v="1"/>
    <x v="0"/>
    <x v="1"/>
    <x v="1"/>
    <x v="0"/>
    <x v="2"/>
    <x v="1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0"/>
  </r>
  <r>
    <x v="0"/>
    <x v="3"/>
    <x v="0"/>
    <x v="0"/>
    <x v="1"/>
    <x v="0"/>
    <x v="14"/>
    <x v="0"/>
  </r>
  <r>
    <x v="0"/>
    <x v="3"/>
    <x v="0"/>
    <x v="0"/>
    <x v="0"/>
    <x v="0"/>
    <x v="10"/>
    <x v="5"/>
  </r>
  <r>
    <x v="0"/>
    <x v="3"/>
    <x v="0"/>
    <x v="0"/>
    <x v="2"/>
    <x v="0"/>
    <x v="9"/>
    <x v="5"/>
  </r>
  <r>
    <x v="0"/>
    <x v="2"/>
    <x v="0"/>
    <x v="0"/>
    <x v="2"/>
    <x v="0"/>
    <x v="15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0"/>
  </r>
  <r>
    <x v="1"/>
    <x v="2"/>
    <x v="1"/>
    <x v="2"/>
    <x v="3"/>
    <x v="0"/>
    <x v="12"/>
    <x v="0"/>
  </r>
  <r>
    <x v="0"/>
    <x v="3"/>
    <x v="0"/>
    <x v="0"/>
    <x v="0"/>
    <x v="0"/>
    <x v="10"/>
    <x v="0"/>
  </r>
  <r>
    <x v="0"/>
    <x v="0"/>
    <x v="0"/>
    <x v="0"/>
    <x v="2"/>
    <x v="0"/>
    <x v="3"/>
    <x v="0"/>
  </r>
  <r>
    <x v="0"/>
    <x v="0"/>
    <x v="0"/>
    <x v="0"/>
    <x v="2"/>
    <x v="0"/>
    <x v="3"/>
    <x v="5"/>
  </r>
  <r>
    <x v="0"/>
    <x v="2"/>
    <x v="0"/>
    <x v="0"/>
    <x v="3"/>
    <x v="0"/>
    <x v="16"/>
    <x v="0"/>
  </r>
  <r>
    <x v="0"/>
    <x v="3"/>
    <x v="0"/>
    <x v="0"/>
    <x v="3"/>
    <x v="0"/>
    <x v="13"/>
    <x v="5"/>
  </r>
  <r>
    <x v="0"/>
    <x v="3"/>
    <x v="0"/>
    <x v="0"/>
    <x v="3"/>
    <x v="0"/>
    <x v="13"/>
    <x v="5"/>
  </r>
  <r>
    <x v="0"/>
    <x v="3"/>
    <x v="0"/>
    <x v="0"/>
    <x v="2"/>
    <x v="0"/>
    <x v="9"/>
    <x v="5"/>
  </r>
  <r>
    <x v="1"/>
    <x v="1"/>
    <x v="0"/>
    <x v="1"/>
    <x v="3"/>
    <x v="0"/>
    <x v="17"/>
    <x v="1"/>
  </r>
  <r>
    <x v="1"/>
    <x v="1"/>
    <x v="0"/>
    <x v="1"/>
    <x v="3"/>
    <x v="0"/>
    <x v="17"/>
    <x v="1"/>
  </r>
  <r>
    <x v="0"/>
    <x v="3"/>
    <x v="0"/>
    <x v="0"/>
    <x v="3"/>
    <x v="0"/>
    <x v="13"/>
    <x v="5"/>
  </r>
  <r>
    <x v="0"/>
    <x v="3"/>
    <x v="0"/>
    <x v="0"/>
    <x v="2"/>
    <x v="0"/>
    <x v="9"/>
    <x v="5"/>
  </r>
  <r>
    <x v="0"/>
    <x v="2"/>
    <x v="0"/>
    <x v="0"/>
    <x v="3"/>
    <x v="0"/>
    <x v="16"/>
    <x v="5"/>
  </r>
  <r>
    <x v="0"/>
    <x v="3"/>
    <x v="0"/>
    <x v="0"/>
    <x v="3"/>
    <x v="0"/>
    <x v="13"/>
    <x v="5"/>
  </r>
  <r>
    <x v="0"/>
    <x v="3"/>
    <x v="0"/>
    <x v="0"/>
    <x v="3"/>
    <x v="0"/>
    <x v="13"/>
    <x v="5"/>
  </r>
  <r>
    <x v="0"/>
    <x v="2"/>
    <x v="0"/>
    <x v="0"/>
    <x v="2"/>
    <x v="0"/>
    <x v="15"/>
    <x v="5"/>
  </r>
  <r>
    <x v="0"/>
    <x v="3"/>
    <x v="0"/>
    <x v="0"/>
    <x v="3"/>
    <x v="0"/>
    <x v="13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3"/>
    <x v="0"/>
    <x v="2"/>
    <x v="3"/>
    <x v="0"/>
    <x v="19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2"/>
    <x v="1"/>
    <x v="2"/>
    <x v="3"/>
    <x v="0"/>
    <x v="7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0"/>
  </r>
  <r>
    <x v="0"/>
    <x v="5"/>
    <x v="0"/>
    <x v="4"/>
    <x v="3"/>
    <x v="0"/>
    <x v="18"/>
    <x v="0"/>
  </r>
  <r>
    <x v="1"/>
    <x v="1"/>
    <x v="0"/>
    <x v="1"/>
    <x v="1"/>
    <x v="0"/>
    <x v="2"/>
    <x v="1"/>
  </r>
  <r>
    <x v="0"/>
    <x v="5"/>
    <x v="0"/>
    <x v="4"/>
    <x v="3"/>
    <x v="0"/>
    <x v="18"/>
    <x v="1"/>
  </r>
  <r>
    <x v="0"/>
    <x v="5"/>
    <x v="0"/>
    <x v="4"/>
    <x v="2"/>
    <x v="0"/>
    <x v="20"/>
    <x v="5"/>
  </r>
  <r>
    <x v="0"/>
    <x v="5"/>
    <x v="0"/>
    <x v="4"/>
    <x v="3"/>
    <x v="0"/>
    <x v="18"/>
    <x v="1"/>
  </r>
  <r>
    <x v="0"/>
    <x v="5"/>
    <x v="0"/>
    <x v="4"/>
    <x v="3"/>
    <x v="0"/>
    <x v="18"/>
    <x v="1"/>
  </r>
  <r>
    <x v="0"/>
    <x v="5"/>
    <x v="0"/>
    <x v="4"/>
    <x v="3"/>
    <x v="0"/>
    <x v="18"/>
    <x v="5"/>
  </r>
  <r>
    <x v="0"/>
    <x v="5"/>
    <x v="0"/>
    <x v="4"/>
    <x v="3"/>
    <x v="1"/>
    <x v="21"/>
    <x v="5"/>
  </r>
  <r>
    <x v="0"/>
    <x v="5"/>
    <x v="0"/>
    <x v="4"/>
    <x v="3"/>
    <x v="1"/>
    <x v="21"/>
    <x v="5"/>
  </r>
  <r>
    <x v="0"/>
    <x v="5"/>
    <x v="0"/>
    <x v="4"/>
    <x v="3"/>
    <x v="1"/>
    <x v="21"/>
    <x v="5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1"/>
    <x v="21"/>
    <x v="5"/>
  </r>
  <r>
    <x v="0"/>
    <x v="5"/>
    <x v="0"/>
    <x v="4"/>
    <x v="3"/>
    <x v="1"/>
    <x v="21"/>
    <x v="5"/>
  </r>
  <r>
    <x v="0"/>
    <x v="5"/>
    <x v="0"/>
    <x v="4"/>
    <x v="3"/>
    <x v="1"/>
    <x v="21"/>
    <x v="5"/>
  </r>
  <r>
    <x v="0"/>
    <x v="5"/>
    <x v="0"/>
    <x v="4"/>
    <x v="3"/>
    <x v="1"/>
    <x v="21"/>
    <x v="5"/>
  </r>
  <r>
    <x v="0"/>
    <x v="5"/>
    <x v="0"/>
    <x v="4"/>
    <x v="3"/>
    <x v="1"/>
    <x v="21"/>
    <x v="5"/>
  </r>
  <r>
    <x v="0"/>
    <x v="5"/>
    <x v="0"/>
    <x v="4"/>
    <x v="3"/>
    <x v="0"/>
    <x v="18"/>
    <x v="5"/>
  </r>
  <r>
    <x v="0"/>
    <x v="2"/>
    <x v="1"/>
    <x v="2"/>
    <x v="3"/>
    <x v="0"/>
    <x v="7"/>
    <x v="5"/>
  </r>
  <r>
    <x v="0"/>
    <x v="5"/>
    <x v="0"/>
    <x v="4"/>
    <x v="3"/>
    <x v="1"/>
    <x v="21"/>
    <x v="3"/>
  </r>
  <r>
    <x v="0"/>
    <x v="5"/>
    <x v="0"/>
    <x v="4"/>
    <x v="3"/>
    <x v="1"/>
    <x v="21"/>
    <x v="3"/>
  </r>
  <r>
    <x v="0"/>
    <x v="5"/>
    <x v="0"/>
    <x v="2"/>
    <x v="3"/>
    <x v="1"/>
    <x v="22"/>
    <x v="4"/>
  </r>
  <r>
    <x v="0"/>
    <x v="5"/>
    <x v="0"/>
    <x v="4"/>
    <x v="3"/>
    <x v="1"/>
    <x v="21"/>
    <x v="0"/>
  </r>
  <r>
    <x v="0"/>
    <x v="5"/>
    <x v="0"/>
    <x v="4"/>
    <x v="3"/>
    <x v="0"/>
    <x v="18"/>
    <x v="0"/>
  </r>
  <r>
    <x v="0"/>
    <x v="5"/>
    <x v="0"/>
    <x v="4"/>
    <x v="3"/>
    <x v="1"/>
    <x v="21"/>
    <x v="5"/>
  </r>
  <r>
    <x v="0"/>
    <x v="5"/>
    <x v="0"/>
    <x v="4"/>
    <x v="3"/>
    <x v="1"/>
    <x v="21"/>
    <x v="5"/>
  </r>
  <r>
    <x v="1"/>
    <x v="1"/>
    <x v="0"/>
    <x v="1"/>
    <x v="3"/>
    <x v="0"/>
    <x v="17"/>
    <x v="1"/>
  </r>
  <r>
    <x v="0"/>
    <x v="5"/>
    <x v="0"/>
    <x v="4"/>
    <x v="3"/>
    <x v="1"/>
    <x v="21"/>
    <x v="1"/>
  </r>
  <r>
    <x v="1"/>
    <x v="1"/>
    <x v="0"/>
    <x v="1"/>
    <x v="3"/>
    <x v="0"/>
    <x v="17"/>
    <x v="1"/>
  </r>
  <r>
    <x v="0"/>
    <x v="5"/>
    <x v="0"/>
    <x v="4"/>
    <x v="3"/>
    <x v="1"/>
    <x v="21"/>
    <x v="1"/>
  </r>
  <r>
    <x v="0"/>
    <x v="2"/>
    <x v="1"/>
    <x v="2"/>
    <x v="3"/>
    <x v="0"/>
    <x v="7"/>
    <x v="1"/>
  </r>
  <r>
    <x v="0"/>
    <x v="5"/>
    <x v="0"/>
    <x v="4"/>
    <x v="3"/>
    <x v="1"/>
    <x v="21"/>
    <x v="1"/>
  </r>
  <r>
    <x v="0"/>
    <x v="5"/>
    <x v="0"/>
    <x v="4"/>
    <x v="3"/>
    <x v="1"/>
    <x v="21"/>
    <x v="2"/>
  </r>
  <r>
    <x v="0"/>
    <x v="5"/>
    <x v="0"/>
    <x v="4"/>
    <x v="3"/>
    <x v="0"/>
    <x v="18"/>
    <x v="5"/>
  </r>
  <r>
    <x v="0"/>
    <x v="5"/>
    <x v="0"/>
    <x v="4"/>
    <x v="3"/>
    <x v="0"/>
    <x v="18"/>
    <x v="5"/>
  </r>
  <r>
    <x v="0"/>
    <x v="5"/>
    <x v="0"/>
    <x v="4"/>
    <x v="3"/>
    <x v="1"/>
    <x v="21"/>
    <x v="5"/>
  </r>
  <r>
    <x v="0"/>
    <x v="5"/>
    <x v="0"/>
    <x v="4"/>
    <x v="3"/>
    <x v="1"/>
    <x v="21"/>
    <x v="5"/>
  </r>
  <r>
    <x v="0"/>
    <x v="5"/>
    <x v="0"/>
    <x v="4"/>
    <x v="3"/>
    <x v="1"/>
    <x v="21"/>
    <x v="5"/>
  </r>
  <r>
    <x v="0"/>
    <x v="5"/>
    <x v="0"/>
    <x v="4"/>
    <x v="3"/>
    <x v="1"/>
    <x v="21"/>
    <x v="5"/>
  </r>
  <r>
    <x v="0"/>
    <x v="5"/>
    <x v="0"/>
    <x v="4"/>
    <x v="3"/>
    <x v="1"/>
    <x v="21"/>
    <x v="5"/>
  </r>
  <r>
    <x v="0"/>
    <x v="5"/>
    <x v="0"/>
    <x v="4"/>
    <x v="3"/>
    <x v="0"/>
    <x v="18"/>
    <x v="1"/>
  </r>
  <r>
    <x v="0"/>
    <x v="5"/>
    <x v="0"/>
    <x v="4"/>
    <x v="3"/>
    <x v="1"/>
    <x v="21"/>
    <x v="1"/>
  </r>
  <r>
    <x v="0"/>
    <x v="5"/>
    <x v="0"/>
    <x v="4"/>
    <x v="3"/>
    <x v="0"/>
    <x v="18"/>
    <x v="5"/>
  </r>
  <r>
    <x v="0"/>
    <x v="5"/>
    <x v="1"/>
    <x v="4"/>
    <x v="3"/>
    <x v="0"/>
    <x v="23"/>
    <x v="5"/>
  </r>
  <r>
    <x v="1"/>
    <x v="2"/>
    <x v="1"/>
    <x v="2"/>
    <x v="1"/>
    <x v="0"/>
    <x v="24"/>
    <x v="1"/>
  </r>
  <r>
    <x v="2"/>
    <x v="6"/>
    <x v="2"/>
    <x v="5"/>
    <x v="5"/>
    <x v="2"/>
    <x v="25"/>
    <x v="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4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1"/>
    <x v="0"/>
    <x v="0"/>
    <x v="0"/>
    <x v="0"/>
    <x v="0"/>
    <x v="1"/>
    <x v="0"/>
    <x v="1"/>
    <x v="1"/>
    <x v="0"/>
    <x v="1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1"/>
    <x v="0"/>
    <x v="0"/>
    <x v="0"/>
    <x v="0"/>
    <x v="0"/>
    <x v="1"/>
    <x v="0"/>
    <x v="1"/>
    <x v="1"/>
    <x v="0"/>
    <x v="1"/>
    <x v="0"/>
    <x v="0"/>
    <x v="0"/>
    <x v="0"/>
    <x v="1"/>
    <x v="0"/>
    <x v="1"/>
  </r>
  <r>
    <x v="2"/>
    <x v="0"/>
    <x v="1"/>
    <x v="0"/>
    <x v="1"/>
    <x v="0"/>
    <x v="1"/>
    <x v="0"/>
    <x v="2"/>
    <x v="2"/>
    <x v="0"/>
    <x v="1"/>
    <x v="1"/>
    <x v="1"/>
    <x v="0"/>
    <x v="1"/>
    <x v="1"/>
    <x v="0"/>
    <x v="2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3"/>
    <x v="0"/>
    <x v="0"/>
    <x v="0"/>
    <x v="0"/>
    <x v="0"/>
    <x v="2"/>
    <x v="0"/>
    <x v="3"/>
    <x v="3"/>
    <x v="0"/>
    <x v="1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"/>
    <x v="0"/>
    <x v="0"/>
    <x v="0"/>
    <x v="0"/>
    <x v="2"/>
    <x v="0"/>
    <x v="3"/>
  </r>
  <r>
    <x v="1"/>
    <x v="0"/>
    <x v="0"/>
    <x v="0"/>
    <x v="0"/>
    <x v="0"/>
    <x v="1"/>
    <x v="0"/>
    <x v="1"/>
    <x v="1"/>
    <x v="0"/>
    <x v="1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2"/>
    <x v="0"/>
    <x v="1"/>
    <x v="0"/>
    <x v="1"/>
    <x v="0"/>
    <x v="1"/>
    <x v="0"/>
    <x v="2"/>
    <x v="2"/>
    <x v="0"/>
    <x v="2"/>
    <x v="1"/>
    <x v="1"/>
    <x v="0"/>
    <x v="1"/>
    <x v="1"/>
    <x v="0"/>
    <x v="2"/>
  </r>
  <r>
    <x v="1"/>
    <x v="0"/>
    <x v="0"/>
    <x v="0"/>
    <x v="0"/>
    <x v="0"/>
    <x v="1"/>
    <x v="0"/>
    <x v="1"/>
    <x v="1"/>
    <x v="0"/>
    <x v="2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</r>
  <r>
    <x v="1"/>
    <x v="0"/>
    <x v="0"/>
    <x v="0"/>
    <x v="0"/>
    <x v="0"/>
    <x v="1"/>
    <x v="0"/>
    <x v="1"/>
    <x v="1"/>
    <x v="0"/>
    <x v="2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</r>
  <r>
    <x v="1"/>
    <x v="0"/>
    <x v="0"/>
    <x v="0"/>
    <x v="0"/>
    <x v="0"/>
    <x v="1"/>
    <x v="0"/>
    <x v="1"/>
    <x v="1"/>
    <x v="0"/>
    <x v="4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0"/>
    <x v="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4"/>
    <x v="0"/>
    <x v="0"/>
    <x v="0"/>
    <x v="0"/>
    <x v="0"/>
    <x v="3"/>
    <x v="0"/>
    <x v="4"/>
    <x v="4"/>
    <x v="0"/>
    <x v="6"/>
    <x v="0"/>
    <x v="0"/>
    <x v="0"/>
    <x v="0"/>
    <x v="3"/>
    <x v="0"/>
    <x v="4"/>
  </r>
  <r>
    <x v="0"/>
    <x v="0"/>
    <x v="0"/>
    <x v="0"/>
    <x v="0"/>
    <x v="0"/>
    <x v="0"/>
    <x v="0"/>
    <x v="0"/>
    <x v="0"/>
    <x v="0"/>
    <x v="6"/>
    <x v="0"/>
    <x v="0"/>
    <x v="0"/>
    <x v="0"/>
    <x v="0"/>
    <x v="0"/>
    <x v="0"/>
  </r>
  <r>
    <x v="1"/>
    <x v="0"/>
    <x v="0"/>
    <x v="0"/>
    <x v="0"/>
    <x v="0"/>
    <x v="1"/>
    <x v="0"/>
    <x v="1"/>
    <x v="1"/>
    <x v="0"/>
    <x v="6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0"/>
    <x v="6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6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5"/>
    <x v="0"/>
    <x v="1"/>
    <x v="0"/>
    <x v="1"/>
    <x v="0"/>
    <x v="0"/>
    <x v="0"/>
    <x v="5"/>
    <x v="5"/>
    <x v="0"/>
    <x v="4"/>
    <x v="1"/>
    <x v="1"/>
    <x v="0"/>
    <x v="1"/>
    <x v="0"/>
    <x v="0"/>
    <x v="5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2"/>
    <x v="0"/>
    <x v="1"/>
    <x v="0"/>
    <x v="1"/>
    <x v="0"/>
    <x v="1"/>
    <x v="0"/>
    <x v="2"/>
    <x v="2"/>
    <x v="0"/>
    <x v="1"/>
    <x v="1"/>
    <x v="1"/>
    <x v="0"/>
    <x v="1"/>
    <x v="1"/>
    <x v="0"/>
    <x v="2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7"/>
    <x v="0"/>
    <x v="0"/>
    <x v="0"/>
    <x v="0"/>
    <x v="0"/>
    <x v="0"/>
    <x v="0"/>
  </r>
  <r>
    <x v="1"/>
    <x v="0"/>
    <x v="0"/>
    <x v="0"/>
    <x v="0"/>
    <x v="0"/>
    <x v="1"/>
    <x v="0"/>
    <x v="1"/>
    <x v="1"/>
    <x v="0"/>
    <x v="1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0"/>
    <x v="8"/>
    <x v="0"/>
    <x v="0"/>
    <x v="0"/>
    <x v="0"/>
    <x v="0"/>
    <x v="0"/>
    <x v="0"/>
  </r>
  <r>
    <x v="6"/>
    <x v="0"/>
    <x v="0"/>
    <x v="0"/>
    <x v="0"/>
    <x v="0"/>
    <x v="4"/>
    <x v="0"/>
    <x v="6"/>
    <x v="6"/>
    <x v="0"/>
    <x v="9"/>
    <x v="0"/>
    <x v="0"/>
    <x v="0"/>
    <x v="0"/>
    <x v="4"/>
    <x v="0"/>
    <x v="6"/>
  </r>
  <r>
    <x v="0"/>
    <x v="0"/>
    <x v="0"/>
    <x v="0"/>
    <x v="0"/>
    <x v="0"/>
    <x v="0"/>
    <x v="0"/>
    <x v="0"/>
    <x v="0"/>
    <x v="0"/>
    <x v="1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2"/>
    <x v="0"/>
    <x v="0"/>
    <x v="0"/>
    <x v="0"/>
    <x v="0"/>
    <x v="0"/>
    <x v="0"/>
  </r>
  <r>
    <x v="2"/>
    <x v="0"/>
    <x v="1"/>
    <x v="0"/>
    <x v="1"/>
    <x v="0"/>
    <x v="1"/>
    <x v="0"/>
    <x v="2"/>
    <x v="2"/>
    <x v="0"/>
    <x v="7"/>
    <x v="1"/>
    <x v="1"/>
    <x v="0"/>
    <x v="1"/>
    <x v="1"/>
    <x v="0"/>
    <x v="2"/>
  </r>
  <r>
    <x v="0"/>
    <x v="0"/>
    <x v="0"/>
    <x v="0"/>
    <x v="0"/>
    <x v="0"/>
    <x v="0"/>
    <x v="0"/>
    <x v="0"/>
    <x v="0"/>
    <x v="0"/>
    <x v="7"/>
    <x v="0"/>
    <x v="0"/>
    <x v="0"/>
    <x v="0"/>
    <x v="0"/>
    <x v="0"/>
    <x v="0"/>
  </r>
  <r>
    <x v="5"/>
    <x v="0"/>
    <x v="1"/>
    <x v="0"/>
    <x v="1"/>
    <x v="0"/>
    <x v="0"/>
    <x v="0"/>
    <x v="5"/>
    <x v="5"/>
    <x v="0"/>
    <x v="4"/>
    <x v="1"/>
    <x v="1"/>
    <x v="0"/>
    <x v="1"/>
    <x v="0"/>
    <x v="0"/>
    <x v="5"/>
  </r>
  <r>
    <x v="0"/>
    <x v="0"/>
    <x v="0"/>
    <x v="0"/>
    <x v="0"/>
    <x v="0"/>
    <x v="0"/>
    <x v="0"/>
    <x v="0"/>
    <x v="0"/>
    <x v="0"/>
    <x v="13"/>
    <x v="0"/>
    <x v="0"/>
    <x v="0"/>
    <x v="0"/>
    <x v="0"/>
    <x v="0"/>
    <x v="0"/>
  </r>
  <r>
    <x v="3"/>
    <x v="0"/>
    <x v="0"/>
    <x v="0"/>
    <x v="0"/>
    <x v="0"/>
    <x v="2"/>
    <x v="0"/>
    <x v="3"/>
    <x v="3"/>
    <x v="0"/>
    <x v="4"/>
    <x v="0"/>
    <x v="0"/>
    <x v="0"/>
    <x v="0"/>
    <x v="2"/>
    <x v="0"/>
    <x v="3"/>
  </r>
  <r>
    <x v="0"/>
    <x v="0"/>
    <x v="0"/>
    <x v="0"/>
    <x v="0"/>
    <x v="0"/>
    <x v="0"/>
    <x v="0"/>
    <x v="0"/>
    <x v="0"/>
    <x v="0"/>
    <x v="1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1"/>
    <x v="0"/>
    <x v="0"/>
    <x v="0"/>
    <x v="0"/>
    <x v="0"/>
    <x v="1"/>
    <x v="0"/>
    <x v="1"/>
    <x v="1"/>
    <x v="0"/>
    <x v="1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0"/>
    <x v="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2"/>
    <x v="0"/>
    <x v="1"/>
    <x v="0"/>
    <x v="1"/>
    <x v="0"/>
    <x v="1"/>
    <x v="0"/>
    <x v="2"/>
    <x v="2"/>
    <x v="0"/>
    <x v="5"/>
    <x v="1"/>
    <x v="1"/>
    <x v="0"/>
    <x v="1"/>
    <x v="1"/>
    <x v="0"/>
    <x v="2"/>
  </r>
  <r>
    <x v="2"/>
    <x v="0"/>
    <x v="1"/>
    <x v="0"/>
    <x v="1"/>
    <x v="0"/>
    <x v="1"/>
    <x v="0"/>
    <x v="2"/>
    <x v="2"/>
    <x v="0"/>
    <x v="4"/>
    <x v="1"/>
    <x v="1"/>
    <x v="0"/>
    <x v="1"/>
    <x v="1"/>
    <x v="0"/>
    <x v="2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1"/>
    <x v="0"/>
    <x v="0"/>
    <x v="0"/>
    <x v="0"/>
    <x v="0"/>
    <x v="1"/>
    <x v="0"/>
    <x v="1"/>
    <x v="1"/>
    <x v="0"/>
    <x v="14"/>
    <x v="0"/>
    <x v="0"/>
    <x v="0"/>
    <x v="0"/>
    <x v="1"/>
    <x v="0"/>
    <x v="1"/>
  </r>
  <r>
    <x v="1"/>
    <x v="0"/>
    <x v="0"/>
    <x v="0"/>
    <x v="0"/>
    <x v="0"/>
    <x v="1"/>
    <x v="0"/>
    <x v="1"/>
    <x v="1"/>
    <x v="0"/>
    <x v="5"/>
    <x v="0"/>
    <x v="0"/>
    <x v="0"/>
    <x v="0"/>
    <x v="1"/>
    <x v="0"/>
    <x v="1"/>
  </r>
  <r>
    <x v="1"/>
    <x v="0"/>
    <x v="0"/>
    <x v="0"/>
    <x v="0"/>
    <x v="0"/>
    <x v="1"/>
    <x v="0"/>
    <x v="1"/>
    <x v="1"/>
    <x v="0"/>
    <x v="5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0"/>
    <x v="5"/>
    <x v="0"/>
    <x v="0"/>
    <x v="0"/>
    <x v="0"/>
    <x v="0"/>
    <x v="0"/>
    <x v="0"/>
  </r>
  <r>
    <x v="1"/>
    <x v="0"/>
    <x v="0"/>
    <x v="0"/>
    <x v="0"/>
    <x v="0"/>
    <x v="1"/>
    <x v="0"/>
    <x v="1"/>
    <x v="1"/>
    <x v="0"/>
    <x v="5"/>
    <x v="0"/>
    <x v="0"/>
    <x v="0"/>
    <x v="0"/>
    <x v="1"/>
    <x v="0"/>
    <x v="1"/>
  </r>
  <r>
    <x v="3"/>
    <x v="0"/>
    <x v="0"/>
    <x v="0"/>
    <x v="0"/>
    <x v="0"/>
    <x v="2"/>
    <x v="0"/>
    <x v="3"/>
    <x v="3"/>
    <x v="0"/>
    <x v="14"/>
    <x v="0"/>
    <x v="0"/>
    <x v="0"/>
    <x v="0"/>
    <x v="2"/>
    <x v="0"/>
    <x v="3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4"/>
    <x v="0"/>
    <x v="0"/>
    <x v="0"/>
    <x v="0"/>
    <x v="0"/>
    <x v="0"/>
    <x v="0"/>
  </r>
  <r>
    <x v="3"/>
    <x v="0"/>
    <x v="0"/>
    <x v="0"/>
    <x v="0"/>
    <x v="0"/>
    <x v="2"/>
    <x v="0"/>
    <x v="3"/>
    <x v="3"/>
    <x v="0"/>
    <x v="14"/>
    <x v="0"/>
    <x v="0"/>
    <x v="0"/>
    <x v="0"/>
    <x v="2"/>
    <x v="0"/>
    <x v="3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1"/>
    <x v="0"/>
    <x v="0"/>
    <x v="0"/>
    <x v="0"/>
    <x v="0"/>
    <x v="1"/>
    <x v="0"/>
    <x v="1"/>
    <x v="1"/>
    <x v="0"/>
    <x v="1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0"/>
    <x v="16"/>
    <x v="0"/>
    <x v="0"/>
    <x v="0"/>
    <x v="0"/>
    <x v="0"/>
    <x v="0"/>
    <x v="0"/>
  </r>
  <r>
    <x v="1"/>
    <x v="0"/>
    <x v="0"/>
    <x v="0"/>
    <x v="0"/>
    <x v="0"/>
    <x v="1"/>
    <x v="0"/>
    <x v="1"/>
    <x v="1"/>
    <x v="0"/>
    <x v="1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2"/>
    <x v="0"/>
    <x v="1"/>
    <x v="0"/>
    <x v="1"/>
    <x v="0"/>
    <x v="1"/>
    <x v="0"/>
    <x v="2"/>
    <x v="2"/>
    <x v="0"/>
    <x v="1"/>
    <x v="1"/>
    <x v="1"/>
    <x v="0"/>
    <x v="1"/>
    <x v="1"/>
    <x v="0"/>
    <x v="2"/>
  </r>
  <r>
    <x v="1"/>
    <x v="0"/>
    <x v="0"/>
    <x v="0"/>
    <x v="0"/>
    <x v="0"/>
    <x v="1"/>
    <x v="0"/>
    <x v="1"/>
    <x v="1"/>
    <x v="0"/>
    <x v="1"/>
    <x v="0"/>
    <x v="0"/>
    <x v="0"/>
    <x v="0"/>
    <x v="1"/>
    <x v="0"/>
    <x v="1"/>
  </r>
  <r>
    <x v="3"/>
    <x v="0"/>
    <x v="0"/>
    <x v="0"/>
    <x v="0"/>
    <x v="0"/>
    <x v="2"/>
    <x v="0"/>
    <x v="3"/>
    <x v="3"/>
    <x v="0"/>
    <x v="5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7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7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7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7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7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7"/>
    <x v="0"/>
    <x v="0"/>
    <x v="0"/>
    <x v="0"/>
    <x v="2"/>
    <x v="0"/>
    <x v="3"/>
  </r>
  <r>
    <x v="4"/>
    <x v="0"/>
    <x v="0"/>
    <x v="0"/>
    <x v="0"/>
    <x v="0"/>
    <x v="3"/>
    <x v="0"/>
    <x v="4"/>
    <x v="4"/>
    <x v="0"/>
    <x v="17"/>
    <x v="0"/>
    <x v="0"/>
    <x v="0"/>
    <x v="0"/>
    <x v="3"/>
    <x v="0"/>
    <x v="4"/>
  </r>
  <r>
    <x v="3"/>
    <x v="0"/>
    <x v="0"/>
    <x v="0"/>
    <x v="0"/>
    <x v="0"/>
    <x v="2"/>
    <x v="0"/>
    <x v="3"/>
    <x v="3"/>
    <x v="0"/>
    <x v="17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7"/>
    <x v="0"/>
    <x v="0"/>
    <x v="0"/>
    <x v="0"/>
    <x v="2"/>
    <x v="0"/>
    <x v="3"/>
  </r>
  <r>
    <x v="7"/>
    <x v="0"/>
    <x v="2"/>
    <x v="1"/>
    <x v="2"/>
    <x v="0"/>
    <x v="3"/>
    <x v="1"/>
    <x v="7"/>
    <x v="7"/>
    <x v="0"/>
    <x v="17"/>
    <x v="0"/>
    <x v="2"/>
    <x v="1"/>
    <x v="2"/>
    <x v="3"/>
    <x v="1"/>
    <x v="7"/>
  </r>
  <r>
    <x v="6"/>
    <x v="0"/>
    <x v="0"/>
    <x v="0"/>
    <x v="0"/>
    <x v="0"/>
    <x v="4"/>
    <x v="0"/>
    <x v="6"/>
    <x v="6"/>
    <x v="0"/>
    <x v="18"/>
    <x v="0"/>
    <x v="0"/>
    <x v="0"/>
    <x v="0"/>
    <x v="4"/>
    <x v="0"/>
    <x v="6"/>
  </r>
  <r>
    <x v="6"/>
    <x v="0"/>
    <x v="0"/>
    <x v="0"/>
    <x v="0"/>
    <x v="0"/>
    <x v="4"/>
    <x v="0"/>
    <x v="6"/>
    <x v="6"/>
    <x v="0"/>
    <x v="17"/>
    <x v="0"/>
    <x v="0"/>
    <x v="0"/>
    <x v="0"/>
    <x v="4"/>
    <x v="0"/>
    <x v="6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6"/>
    <x v="0"/>
    <x v="0"/>
    <x v="0"/>
    <x v="0"/>
    <x v="0"/>
    <x v="4"/>
    <x v="0"/>
    <x v="6"/>
    <x v="6"/>
    <x v="0"/>
    <x v="18"/>
    <x v="0"/>
    <x v="0"/>
    <x v="0"/>
    <x v="0"/>
    <x v="4"/>
    <x v="0"/>
    <x v="6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6"/>
    <x v="0"/>
    <x v="0"/>
    <x v="0"/>
    <x v="0"/>
    <x v="0"/>
    <x v="4"/>
    <x v="0"/>
    <x v="6"/>
    <x v="6"/>
    <x v="0"/>
    <x v="18"/>
    <x v="0"/>
    <x v="0"/>
    <x v="0"/>
    <x v="0"/>
    <x v="4"/>
    <x v="0"/>
    <x v="6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6"/>
    <x v="0"/>
    <x v="0"/>
    <x v="0"/>
    <x v="0"/>
    <x v="0"/>
    <x v="4"/>
    <x v="0"/>
    <x v="6"/>
    <x v="6"/>
    <x v="0"/>
    <x v="18"/>
    <x v="0"/>
    <x v="0"/>
    <x v="0"/>
    <x v="0"/>
    <x v="4"/>
    <x v="0"/>
    <x v="6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6"/>
    <x v="0"/>
    <x v="0"/>
    <x v="0"/>
    <x v="0"/>
    <x v="0"/>
    <x v="4"/>
    <x v="0"/>
    <x v="6"/>
    <x v="6"/>
    <x v="0"/>
    <x v="18"/>
    <x v="0"/>
    <x v="0"/>
    <x v="0"/>
    <x v="0"/>
    <x v="4"/>
    <x v="0"/>
    <x v="6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6"/>
    <x v="0"/>
    <x v="0"/>
    <x v="0"/>
    <x v="0"/>
    <x v="0"/>
    <x v="4"/>
    <x v="0"/>
    <x v="6"/>
    <x v="6"/>
    <x v="0"/>
    <x v="18"/>
    <x v="0"/>
    <x v="0"/>
    <x v="0"/>
    <x v="0"/>
    <x v="4"/>
    <x v="0"/>
    <x v="6"/>
  </r>
  <r>
    <x v="6"/>
    <x v="0"/>
    <x v="0"/>
    <x v="0"/>
    <x v="0"/>
    <x v="0"/>
    <x v="4"/>
    <x v="0"/>
    <x v="6"/>
    <x v="6"/>
    <x v="0"/>
    <x v="18"/>
    <x v="0"/>
    <x v="0"/>
    <x v="0"/>
    <x v="0"/>
    <x v="4"/>
    <x v="0"/>
    <x v="6"/>
  </r>
  <r>
    <x v="6"/>
    <x v="0"/>
    <x v="0"/>
    <x v="0"/>
    <x v="0"/>
    <x v="0"/>
    <x v="4"/>
    <x v="0"/>
    <x v="6"/>
    <x v="6"/>
    <x v="0"/>
    <x v="18"/>
    <x v="0"/>
    <x v="0"/>
    <x v="0"/>
    <x v="0"/>
    <x v="4"/>
    <x v="0"/>
    <x v="6"/>
  </r>
  <r>
    <x v="0"/>
    <x v="0"/>
    <x v="0"/>
    <x v="0"/>
    <x v="0"/>
    <x v="0"/>
    <x v="0"/>
    <x v="0"/>
    <x v="0"/>
    <x v="0"/>
    <x v="0"/>
    <x v="18"/>
    <x v="0"/>
    <x v="0"/>
    <x v="0"/>
    <x v="0"/>
    <x v="0"/>
    <x v="0"/>
    <x v="0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4"/>
    <x v="0"/>
    <x v="0"/>
    <x v="0"/>
    <x v="0"/>
    <x v="0"/>
    <x v="3"/>
    <x v="0"/>
    <x v="4"/>
    <x v="4"/>
    <x v="0"/>
    <x v="18"/>
    <x v="0"/>
    <x v="0"/>
    <x v="0"/>
    <x v="0"/>
    <x v="3"/>
    <x v="0"/>
    <x v="4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8"/>
    <x v="0"/>
    <x v="0"/>
    <x v="1"/>
    <x v="0"/>
    <x v="0"/>
    <x v="3"/>
    <x v="1"/>
    <x v="8"/>
    <x v="8"/>
    <x v="0"/>
    <x v="18"/>
    <x v="0"/>
    <x v="0"/>
    <x v="1"/>
    <x v="0"/>
    <x v="3"/>
    <x v="1"/>
    <x v="8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6"/>
    <x v="0"/>
    <x v="0"/>
    <x v="0"/>
    <x v="0"/>
    <x v="0"/>
    <x v="4"/>
    <x v="0"/>
    <x v="6"/>
    <x v="6"/>
    <x v="0"/>
    <x v="17"/>
    <x v="0"/>
    <x v="0"/>
    <x v="0"/>
    <x v="0"/>
    <x v="4"/>
    <x v="0"/>
    <x v="6"/>
  </r>
  <r>
    <x v="6"/>
    <x v="0"/>
    <x v="0"/>
    <x v="0"/>
    <x v="0"/>
    <x v="0"/>
    <x v="4"/>
    <x v="0"/>
    <x v="6"/>
    <x v="6"/>
    <x v="0"/>
    <x v="18"/>
    <x v="0"/>
    <x v="0"/>
    <x v="0"/>
    <x v="0"/>
    <x v="4"/>
    <x v="0"/>
    <x v="6"/>
  </r>
  <r>
    <x v="3"/>
    <x v="0"/>
    <x v="0"/>
    <x v="0"/>
    <x v="0"/>
    <x v="0"/>
    <x v="2"/>
    <x v="0"/>
    <x v="3"/>
    <x v="3"/>
    <x v="0"/>
    <x v="1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7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8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7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5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5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5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5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5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5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5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5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5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5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5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9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5"/>
    <x v="0"/>
    <x v="0"/>
    <x v="0"/>
    <x v="0"/>
    <x v="2"/>
    <x v="0"/>
    <x v="3"/>
  </r>
  <r>
    <x v="4"/>
    <x v="0"/>
    <x v="0"/>
    <x v="0"/>
    <x v="0"/>
    <x v="0"/>
    <x v="3"/>
    <x v="0"/>
    <x v="4"/>
    <x v="4"/>
    <x v="0"/>
    <x v="15"/>
    <x v="0"/>
    <x v="0"/>
    <x v="0"/>
    <x v="0"/>
    <x v="3"/>
    <x v="0"/>
    <x v="4"/>
  </r>
  <r>
    <x v="3"/>
    <x v="0"/>
    <x v="0"/>
    <x v="0"/>
    <x v="0"/>
    <x v="0"/>
    <x v="2"/>
    <x v="0"/>
    <x v="3"/>
    <x v="3"/>
    <x v="0"/>
    <x v="19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9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9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9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3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3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3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3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13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0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1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1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1"/>
    <x v="0"/>
    <x v="0"/>
    <x v="0"/>
    <x v="0"/>
    <x v="2"/>
    <x v="0"/>
    <x v="3"/>
  </r>
  <r>
    <x v="1"/>
    <x v="0"/>
    <x v="0"/>
    <x v="0"/>
    <x v="0"/>
    <x v="0"/>
    <x v="1"/>
    <x v="0"/>
    <x v="1"/>
    <x v="1"/>
    <x v="0"/>
    <x v="21"/>
    <x v="0"/>
    <x v="0"/>
    <x v="0"/>
    <x v="0"/>
    <x v="1"/>
    <x v="0"/>
    <x v="1"/>
  </r>
  <r>
    <x v="1"/>
    <x v="0"/>
    <x v="0"/>
    <x v="0"/>
    <x v="0"/>
    <x v="0"/>
    <x v="1"/>
    <x v="0"/>
    <x v="1"/>
    <x v="1"/>
    <x v="0"/>
    <x v="21"/>
    <x v="0"/>
    <x v="0"/>
    <x v="0"/>
    <x v="0"/>
    <x v="1"/>
    <x v="0"/>
    <x v="1"/>
  </r>
  <r>
    <x v="1"/>
    <x v="0"/>
    <x v="0"/>
    <x v="0"/>
    <x v="0"/>
    <x v="0"/>
    <x v="1"/>
    <x v="0"/>
    <x v="1"/>
    <x v="1"/>
    <x v="0"/>
    <x v="21"/>
    <x v="0"/>
    <x v="0"/>
    <x v="0"/>
    <x v="0"/>
    <x v="1"/>
    <x v="0"/>
    <x v="1"/>
  </r>
  <r>
    <x v="1"/>
    <x v="0"/>
    <x v="0"/>
    <x v="0"/>
    <x v="0"/>
    <x v="0"/>
    <x v="1"/>
    <x v="0"/>
    <x v="1"/>
    <x v="1"/>
    <x v="0"/>
    <x v="4"/>
    <x v="0"/>
    <x v="0"/>
    <x v="0"/>
    <x v="0"/>
    <x v="1"/>
    <x v="0"/>
    <x v="1"/>
  </r>
  <r>
    <x v="1"/>
    <x v="0"/>
    <x v="0"/>
    <x v="0"/>
    <x v="0"/>
    <x v="0"/>
    <x v="1"/>
    <x v="0"/>
    <x v="1"/>
    <x v="1"/>
    <x v="0"/>
    <x v="21"/>
    <x v="0"/>
    <x v="0"/>
    <x v="0"/>
    <x v="0"/>
    <x v="1"/>
    <x v="0"/>
    <x v="1"/>
  </r>
  <r>
    <x v="1"/>
    <x v="0"/>
    <x v="0"/>
    <x v="0"/>
    <x v="0"/>
    <x v="0"/>
    <x v="1"/>
    <x v="0"/>
    <x v="1"/>
    <x v="1"/>
    <x v="0"/>
    <x v="21"/>
    <x v="0"/>
    <x v="0"/>
    <x v="0"/>
    <x v="0"/>
    <x v="1"/>
    <x v="0"/>
    <x v="1"/>
  </r>
  <r>
    <x v="3"/>
    <x v="0"/>
    <x v="0"/>
    <x v="0"/>
    <x v="0"/>
    <x v="0"/>
    <x v="2"/>
    <x v="0"/>
    <x v="3"/>
    <x v="3"/>
    <x v="0"/>
    <x v="21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5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1"/>
    <x v="0"/>
    <x v="0"/>
    <x v="0"/>
    <x v="0"/>
    <x v="2"/>
    <x v="0"/>
    <x v="3"/>
  </r>
  <r>
    <x v="0"/>
    <x v="0"/>
    <x v="0"/>
    <x v="0"/>
    <x v="0"/>
    <x v="0"/>
    <x v="0"/>
    <x v="0"/>
    <x v="0"/>
    <x v="0"/>
    <x v="0"/>
    <x v="21"/>
    <x v="0"/>
    <x v="0"/>
    <x v="0"/>
    <x v="0"/>
    <x v="0"/>
    <x v="0"/>
    <x v="0"/>
  </r>
  <r>
    <x v="3"/>
    <x v="0"/>
    <x v="0"/>
    <x v="0"/>
    <x v="0"/>
    <x v="0"/>
    <x v="2"/>
    <x v="0"/>
    <x v="3"/>
    <x v="3"/>
    <x v="0"/>
    <x v="21"/>
    <x v="0"/>
    <x v="0"/>
    <x v="0"/>
    <x v="0"/>
    <x v="2"/>
    <x v="0"/>
    <x v="3"/>
  </r>
  <r>
    <x v="4"/>
    <x v="0"/>
    <x v="0"/>
    <x v="0"/>
    <x v="0"/>
    <x v="0"/>
    <x v="3"/>
    <x v="0"/>
    <x v="4"/>
    <x v="4"/>
    <x v="0"/>
    <x v="21"/>
    <x v="0"/>
    <x v="0"/>
    <x v="0"/>
    <x v="0"/>
    <x v="3"/>
    <x v="0"/>
    <x v="4"/>
  </r>
  <r>
    <x v="3"/>
    <x v="0"/>
    <x v="0"/>
    <x v="0"/>
    <x v="0"/>
    <x v="0"/>
    <x v="2"/>
    <x v="0"/>
    <x v="3"/>
    <x v="3"/>
    <x v="0"/>
    <x v="21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1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1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1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1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1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1"/>
    <x v="0"/>
    <x v="0"/>
    <x v="0"/>
    <x v="0"/>
    <x v="2"/>
    <x v="0"/>
    <x v="3"/>
  </r>
  <r>
    <x v="4"/>
    <x v="0"/>
    <x v="0"/>
    <x v="0"/>
    <x v="0"/>
    <x v="0"/>
    <x v="3"/>
    <x v="0"/>
    <x v="4"/>
    <x v="4"/>
    <x v="0"/>
    <x v="21"/>
    <x v="0"/>
    <x v="0"/>
    <x v="0"/>
    <x v="0"/>
    <x v="3"/>
    <x v="0"/>
    <x v="4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3"/>
    <x v="0"/>
    <x v="0"/>
    <x v="0"/>
    <x v="0"/>
    <x v="0"/>
    <x v="2"/>
    <x v="0"/>
    <x v="3"/>
    <x v="3"/>
    <x v="0"/>
    <x v="21"/>
    <x v="0"/>
    <x v="0"/>
    <x v="0"/>
    <x v="0"/>
    <x v="2"/>
    <x v="0"/>
    <x v="3"/>
  </r>
  <r>
    <x v="2"/>
    <x v="0"/>
    <x v="1"/>
    <x v="0"/>
    <x v="1"/>
    <x v="0"/>
    <x v="1"/>
    <x v="0"/>
    <x v="2"/>
    <x v="2"/>
    <x v="0"/>
    <x v="22"/>
    <x v="1"/>
    <x v="1"/>
    <x v="0"/>
    <x v="1"/>
    <x v="1"/>
    <x v="0"/>
    <x v="2"/>
  </r>
  <r>
    <x v="9"/>
    <x v="0"/>
    <x v="3"/>
    <x v="0"/>
    <x v="0"/>
    <x v="0"/>
    <x v="2"/>
    <x v="0"/>
    <x v="9"/>
    <x v="9"/>
    <x v="0"/>
    <x v="15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13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17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17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17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4"/>
    <x v="0"/>
    <x v="3"/>
    <x v="0"/>
    <x v="0"/>
    <x v="0"/>
    <x v="0"/>
    <x v="10"/>
  </r>
  <r>
    <x v="7"/>
    <x v="0"/>
    <x v="2"/>
    <x v="1"/>
    <x v="2"/>
    <x v="0"/>
    <x v="3"/>
    <x v="1"/>
    <x v="7"/>
    <x v="7"/>
    <x v="0"/>
    <x v="4"/>
    <x v="0"/>
    <x v="2"/>
    <x v="1"/>
    <x v="2"/>
    <x v="3"/>
    <x v="1"/>
    <x v="7"/>
  </r>
  <r>
    <x v="2"/>
    <x v="0"/>
    <x v="1"/>
    <x v="0"/>
    <x v="1"/>
    <x v="0"/>
    <x v="1"/>
    <x v="0"/>
    <x v="2"/>
    <x v="2"/>
    <x v="0"/>
    <x v="1"/>
    <x v="1"/>
    <x v="1"/>
    <x v="0"/>
    <x v="1"/>
    <x v="1"/>
    <x v="0"/>
    <x v="2"/>
  </r>
  <r>
    <x v="1"/>
    <x v="0"/>
    <x v="0"/>
    <x v="0"/>
    <x v="0"/>
    <x v="0"/>
    <x v="1"/>
    <x v="0"/>
    <x v="1"/>
    <x v="1"/>
    <x v="0"/>
    <x v="6"/>
    <x v="0"/>
    <x v="0"/>
    <x v="0"/>
    <x v="0"/>
    <x v="1"/>
    <x v="0"/>
    <x v="1"/>
  </r>
  <r>
    <x v="1"/>
    <x v="0"/>
    <x v="0"/>
    <x v="0"/>
    <x v="0"/>
    <x v="0"/>
    <x v="1"/>
    <x v="0"/>
    <x v="1"/>
    <x v="1"/>
    <x v="0"/>
    <x v="2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1"/>
    <x v="0"/>
    <x v="0"/>
    <x v="0"/>
    <x v="0"/>
    <x v="0"/>
    <x v="1"/>
    <x v="0"/>
    <x v="1"/>
    <x v="1"/>
    <x v="0"/>
    <x v="1"/>
    <x v="0"/>
    <x v="0"/>
    <x v="0"/>
    <x v="0"/>
    <x v="1"/>
    <x v="0"/>
    <x v="1"/>
  </r>
  <r>
    <x v="3"/>
    <x v="0"/>
    <x v="0"/>
    <x v="0"/>
    <x v="0"/>
    <x v="0"/>
    <x v="2"/>
    <x v="0"/>
    <x v="3"/>
    <x v="3"/>
    <x v="0"/>
    <x v="24"/>
    <x v="0"/>
    <x v="0"/>
    <x v="0"/>
    <x v="0"/>
    <x v="2"/>
    <x v="0"/>
    <x v="3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11"/>
    <x v="0"/>
    <x v="4"/>
    <x v="0"/>
    <x v="0"/>
    <x v="0"/>
    <x v="0"/>
    <x v="0"/>
    <x v="11"/>
    <x v="11"/>
    <x v="0"/>
    <x v="24"/>
    <x v="0"/>
    <x v="4"/>
    <x v="0"/>
    <x v="0"/>
    <x v="0"/>
    <x v="0"/>
    <x v="11"/>
  </r>
  <r>
    <x v="0"/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2"/>
    <x v="0"/>
    <x v="1"/>
    <x v="0"/>
    <x v="1"/>
    <x v="0"/>
    <x v="1"/>
    <x v="0"/>
    <x v="2"/>
    <x v="2"/>
    <x v="0"/>
    <x v="24"/>
    <x v="1"/>
    <x v="1"/>
    <x v="0"/>
    <x v="1"/>
    <x v="1"/>
    <x v="0"/>
    <x v="2"/>
  </r>
  <r>
    <x v="2"/>
    <x v="0"/>
    <x v="1"/>
    <x v="0"/>
    <x v="1"/>
    <x v="0"/>
    <x v="1"/>
    <x v="0"/>
    <x v="2"/>
    <x v="2"/>
    <x v="0"/>
    <x v="4"/>
    <x v="1"/>
    <x v="1"/>
    <x v="0"/>
    <x v="1"/>
    <x v="1"/>
    <x v="0"/>
    <x v="2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1"/>
    <x v="0"/>
    <x v="0"/>
    <x v="0"/>
    <x v="0"/>
    <x v="0"/>
    <x v="1"/>
    <x v="0"/>
    <x v="1"/>
    <x v="1"/>
    <x v="0"/>
    <x v="1"/>
    <x v="0"/>
    <x v="0"/>
    <x v="0"/>
    <x v="0"/>
    <x v="1"/>
    <x v="0"/>
    <x v="1"/>
  </r>
  <r>
    <x v="1"/>
    <x v="0"/>
    <x v="0"/>
    <x v="0"/>
    <x v="0"/>
    <x v="0"/>
    <x v="1"/>
    <x v="0"/>
    <x v="1"/>
    <x v="1"/>
    <x v="0"/>
    <x v="1"/>
    <x v="0"/>
    <x v="0"/>
    <x v="0"/>
    <x v="0"/>
    <x v="1"/>
    <x v="0"/>
    <x v="1"/>
  </r>
  <r>
    <x v="3"/>
    <x v="0"/>
    <x v="0"/>
    <x v="0"/>
    <x v="0"/>
    <x v="0"/>
    <x v="2"/>
    <x v="0"/>
    <x v="3"/>
    <x v="3"/>
    <x v="0"/>
    <x v="25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5"/>
    <x v="0"/>
    <x v="0"/>
    <x v="0"/>
    <x v="0"/>
    <x v="2"/>
    <x v="0"/>
    <x v="3"/>
  </r>
  <r>
    <x v="0"/>
    <x v="0"/>
    <x v="0"/>
    <x v="0"/>
    <x v="0"/>
    <x v="0"/>
    <x v="0"/>
    <x v="0"/>
    <x v="0"/>
    <x v="0"/>
    <x v="0"/>
    <x v="25"/>
    <x v="0"/>
    <x v="0"/>
    <x v="0"/>
    <x v="0"/>
    <x v="0"/>
    <x v="0"/>
    <x v="0"/>
  </r>
  <r>
    <x v="3"/>
    <x v="0"/>
    <x v="0"/>
    <x v="0"/>
    <x v="0"/>
    <x v="0"/>
    <x v="2"/>
    <x v="0"/>
    <x v="3"/>
    <x v="3"/>
    <x v="0"/>
    <x v="25"/>
    <x v="0"/>
    <x v="0"/>
    <x v="0"/>
    <x v="0"/>
    <x v="2"/>
    <x v="0"/>
    <x v="3"/>
  </r>
  <r>
    <x v="0"/>
    <x v="0"/>
    <x v="0"/>
    <x v="0"/>
    <x v="0"/>
    <x v="0"/>
    <x v="0"/>
    <x v="0"/>
    <x v="0"/>
    <x v="0"/>
    <x v="0"/>
    <x v="25"/>
    <x v="0"/>
    <x v="0"/>
    <x v="0"/>
    <x v="0"/>
    <x v="0"/>
    <x v="0"/>
    <x v="0"/>
  </r>
  <r>
    <x v="3"/>
    <x v="0"/>
    <x v="0"/>
    <x v="0"/>
    <x v="0"/>
    <x v="0"/>
    <x v="2"/>
    <x v="0"/>
    <x v="3"/>
    <x v="3"/>
    <x v="0"/>
    <x v="23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3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1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0"/>
    <x v="0"/>
    <x v="0"/>
    <x v="0"/>
    <x v="0"/>
    <x v="0"/>
    <x v="0"/>
    <x v="0"/>
    <x v="0"/>
    <x v="0"/>
    <x v="0"/>
    <x v="21"/>
    <x v="0"/>
    <x v="0"/>
    <x v="0"/>
    <x v="0"/>
    <x v="0"/>
    <x v="0"/>
    <x v="0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4"/>
    <x v="0"/>
    <x v="0"/>
    <x v="0"/>
    <x v="0"/>
    <x v="0"/>
    <x v="3"/>
    <x v="0"/>
    <x v="4"/>
    <x v="4"/>
    <x v="0"/>
    <x v="26"/>
    <x v="0"/>
    <x v="0"/>
    <x v="0"/>
    <x v="0"/>
    <x v="3"/>
    <x v="0"/>
    <x v="4"/>
  </r>
  <r>
    <x v="4"/>
    <x v="0"/>
    <x v="0"/>
    <x v="0"/>
    <x v="0"/>
    <x v="0"/>
    <x v="3"/>
    <x v="0"/>
    <x v="4"/>
    <x v="4"/>
    <x v="0"/>
    <x v="26"/>
    <x v="0"/>
    <x v="0"/>
    <x v="0"/>
    <x v="0"/>
    <x v="3"/>
    <x v="0"/>
    <x v="4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0"/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</r>
  <r>
    <x v="3"/>
    <x v="0"/>
    <x v="0"/>
    <x v="0"/>
    <x v="0"/>
    <x v="0"/>
    <x v="2"/>
    <x v="0"/>
    <x v="3"/>
    <x v="3"/>
    <x v="0"/>
    <x v="23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3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0"/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3"/>
    <x v="0"/>
    <x v="0"/>
    <x v="0"/>
    <x v="0"/>
    <x v="0"/>
    <x v="2"/>
    <x v="0"/>
    <x v="3"/>
    <x v="3"/>
    <x v="0"/>
    <x v="26"/>
    <x v="0"/>
    <x v="0"/>
    <x v="0"/>
    <x v="0"/>
    <x v="2"/>
    <x v="0"/>
    <x v="3"/>
  </r>
  <r>
    <x v="3"/>
    <x v="0"/>
    <x v="0"/>
    <x v="0"/>
    <x v="0"/>
    <x v="0"/>
    <x v="2"/>
    <x v="0"/>
    <x v="3"/>
    <x v="3"/>
    <x v="0"/>
    <x v="23"/>
    <x v="0"/>
    <x v="0"/>
    <x v="0"/>
    <x v="0"/>
    <x v="2"/>
    <x v="0"/>
    <x v="3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3"/>
    <x v="0"/>
    <x v="3"/>
    <x v="0"/>
    <x v="0"/>
    <x v="0"/>
    <x v="0"/>
    <x v="10"/>
  </r>
  <r>
    <x v="10"/>
    <x v="0"/>
    <x v="3"/>
    <x v="0"/>
    <x v="0"/>
    <x v="0"/>
    <x v="0"/>
    <x v="0"/>
    <x v="10"/>
    <x v="10"/>
    <x v="0"/>
    <x v="24"/>
    <x v="0"/>
    <x v="3"/>
    <x v="0"/>
    <x v="0"/>
    <x v="0"/>
    <x v="0"/>
    <x v="10"/>
  </r>
  <r>
    <x v="10"/>
    <x v="0"/>
    <x v="3"/>
    <x v="0"/>
    <x v="0"/>
    <x v="0"/>
    <x v="0"/>
    <x v="0"/>
    <x v="10"/>
    <x v="10"/>
    <x v="0"/>
    <x v="24"/>
    <x v="0"/>
    <x v="3"/>
    <x v="0"/>
    <x v="0"/>
    <x v="0"/>
    <x v="0"/>
    <x v="10"/>
  </r>
  <r>
    <x v="10"/>
    <x v="0"/>
    <x v="3"/>
    <x v="0"/>
    <x v="0"/>
    <x v="0"/>
    <x v="0"/>
    <x v="0"/>
    <x v="10"/>
    <x v="10"/>
    <x v="0"/>
    <x v="14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20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15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19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17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15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1"/>
    <x v="0"/>
    <x v="3"/>
    <x v="0"/>
    <x v="0"/>
    <x v="0"/>
    <x v="0"/>
    <x v="10"/>
  </r>
  <r>
    <x v="10"/>
    <x v="0"/>
    <x v="3"/>
    <x v="0"/>
    <x v="0"/>
    <x v="0"/>
    <x v="0"/>
    <x v="0"/>
    <x v="10"/>
    <x v="10"/>
    <x v="0"/>
    <x v="4"/>
    <x v="0"/>
    <x v="3"/>
    <x v="0"/>
    <x v="0"/>
    <x v="0"/>
    <x v="0"/>
    <x v="10"/>
  </r>
  <r>
    <x v="10"/>
    <x v="0"/>
    <x v="3"/>
    <x v="0"/>
    <x v="0"/>
    <x v="0"/>
    <x v="0"/>
    <x v="0"/>
    <x v="10"/>
    <x v="10"/>
    <x v="0"/>
    <x v="1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20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6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17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16"/>
    <x v="0"/>
    <x v="3"/>
    <x v="0"/>
    <x v="0"/>
    <x v="0"/>
    <x v="0"/>
    <x v="10"/>
  </r>
  <r>
    <x v="12"/>
    <x v="0"/>
    <x v="3"/>
    <x v="0"/>
    <x v="0"/>
    <x v="0"/>
    <x v="3"/>
    <x v="0"/>
    <x v="12"/>
    <x v="12"/>
    <x v="0"/>
    <x v="17"/>
    <x v="0"/>
    <x v="3"/>
    <x v="0"/>
    <x v="0"/>
    <x v="3"/>
    <x v="0"/>
    <x v="12"/>
  </r>
  <r>
    <x v="10"/>
    <x v="0"/>
    <x v="3"/>
    <x v="0"/>
    <x v="0"/>
    <x v="0"/>
    <x v="0"/>
    <x v="0"/>
    <x v="10"/>
    <x v="10"/>
    <x v="0"/>
    <x v="24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25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5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27"/>
    <x v="0"/>
    <x v="3"/>
    <x v="0"/>
    <x v="0"/>
    <x v="0"/>
    <x v="0"/>
    <x v="10"/>
  </r>
  <r>
    <x v="10"/>
    <x v="0"/>
    <x v="3"/>
    <x v="0"/>
    <x v="0"/>
    <x v="0"/>
    <x v="0"/>
    <x v="0"/>
    <x v="10"/>
    <x v="10"/>
    <x v="0"/>
    <x v="24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26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14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1"/>
    <x v="0"/>
    <x v="3"/>
    <x v="0"/>
    <x v="0"/>
    <x v="0"/>
    <x v="0"/>
    <x v="10"/>
  </r>
  <r>
    <x v="10"/>
    <x v="0"/>
    <x v="3"/>
    <x v="0"/>
    <x v="0"/>
    <x v="0"/>
    <x v="0"/>
    <x v="0"/>
    <x v="10"/>
    <x v="10"/>
    <x v="0"/>
    <x v="1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26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1"/>
    <x v="0"/>
    <x v="3"/>
    <x v="0"/>
    <x v="0"/>
    <x v="0"/>
    <x v="0"/>
    <x v="10"/>
  </r>
  <r>
    <x v="12"/>
    <x v="0"/>
    <x v="3"/>
    <x v="0"/>
    <x v="0"/>
    <x v="0"/>
    <x v="3"/>
    <x v="0"/>
    <x v="12"/>
    <x v="12"/>
    <x v="0"/>
    <x v="4"/>
    <x v="0"/>
    <x v="3"/>
    <x v="0"/>
    <x v="0"/>
    <x v="3"/>
    <x v="0"/>
    <x v="12"/>
  </r>
  <r>
    <x v="10"/>
    <x v="0"/>
    <x v="3"/>
    <x v="0"/>
    <x v="0"/>
    <x v="0"/>
    <x v="0"/>
    <x v="0"/>
    <x v="10"/>
    <x v="10"/>
    <x v="0"/>
    <x v="17"/>
    <x v="0"/>
    <x v="3"/>
    <x v="0"/>
    <x v="0"/>
    <x v="0"/>
    <x v="0"/>
    <x v="10"/>
  </r>
  <r>
    <x v="10"/>
    <x v="0"/>
    <x v="3"/>
    <x v="0"/>
    <x v="0"/>
    <x v="0"/>
    <x v="0"/>
    <x v="0"/>
    <x v="10"/>
    <x v="10"/>
    <x v="0"/>
    <x v="5"/>
    <x v="0"/>
    <x v="3"/>
    <x v="0"/>
    <x v="0"/>
    <x v="0"/>
    <x v="0"/>
    <x v="10"/>
  </r>
  <r>
    <x v="10"/>
    <x v="0"/>
    <x v="3"/>
    <x v="0"/>
    <x v="0"/>
    <x v="0"/>
    <x v="0"/>
    <x v="0"/>
    <x v="10"/>
    <x v="10"/>
    <x v="0"/>
    <x v="14"/>
    <x v="0"/>
    <x v="3"/>
    <x v="0"/>
    <x v="0"/>
    <x v="0"/>
    <x v="0"/>
    <x v="10"/>
  </r>
  <r>
    <x v="10"/>
    <x v="0"/>
    <x v="3"/>
    <x v="0"/>
    <x v="0"/>
    <x v="0"/>
    <x v="0"/>
    <x v="0"/>
    <x v="10"/>
    <x v="10"/>
    <x v="0"/>
    <x v="14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25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1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26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6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18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18"/>
    <x v="0"/>
    <x v="3"/>
    <x v="0"/>
    <x v="0"/>
    <x v="2"/>
    <x v="0"/>
    <x v="9"/>
  </r>
  <r>
    <x v="13"/>
    <x v="0"/>
    <x v="3"/>
    <x v="0"/>
    <x v="0"/>
    <x v="0"/>
    <x v="1"/>
    <x v="0"/>
    <x v="13"/>
    <x v="13"/>
    <x v="0"/>
    <x v="1"/>
    <x v="0"/>
    <x v="3"/>
    <x v="0"/>
    <x v="0"/>
    <x v="1"/>
    <x v="0"/>
    <x v="13"/>
  </r>
  <r>
    <x v="10"/>
    <x v="0"/>
    <x v="3"/>
    <x v="0"/>
    <x v="0"/>
    <x v="0"/>
    <x v="0"/>
    <x v="0"/>
    <x v="10"/>
    <x v="10"/>
    <x v="0"/>
    <x v="23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3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14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15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28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17"/>
    <x v="0"/>
    <x v="3"/>
    <x v="0"/>
    <x v="0"/>
    <x v="0"/>
    <x v="0"/>
    <x v="10"/>
  </r>
  <r>
    <x v="2"/>
    <x v="0"/>
    <x v="1"/>
    <x v="0"/>
    <x v="1"/>
    <x v="0"/>
    <x v="1"/>
    <x v="0"/>
    <x v="2"/>
    <x v="2"/>
    <x v="0"/>
    <x v="24"/>
    <x v="1"/>
    <x v="1"/>
    <x v="0"/>
    <x v="1"/>
    <x v="1"/>
    <x v="0"/>
    <x v="2"/>
  </r>
  <r>
    <x v="10"/>
    <x v="0"/>
    <x v="3"/>
    <x v="0"/>
    <x v="0"/>
    <x v="0"/>
    <x v="0"/>
    <x v="0"/>
    <x v="10"/>
    <x v="10"/>
    <x v="0"/>
    <x v="14"/>
    <x v="0"/>
    <x v="3"/>
    <x v="0"/>
    <x v="0"/>
    <x v="0"/>
    <x v="0"/>
    <x v="10"/>
  </r>
  <r>
    <x v="10"/>
    <x v="0"/>
    <x v="3"/>
    <x v="0"/>
    <x v="0"/>
    <x v="0"/>
    <x v="0"/>
    <x v="0"/>
    <x v="10"/>
    <x v="10"/>
    <x v="0"/>
    <x v="14"/>
    <x v="0"/>
    <x v="3"/>
    <x v="0"/>
    <x v="0"/>
    <x v="0"/>
    <x v="0"/>
    <x v="10"/>
  </r>
  <r>
    <x v="10"/>
    <x v="0"/>
    <x v="3"/>
    <x v="0"/>
    <x v="0"/>
    <x v="0"/>
    <x v="0"/>
    <x v="0"/>
    <x v="10"/>
    <x v="10"/>
    <x v="0"/>
    <x v="14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25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1"/>
    <x v="0"/>
    <x v="3"/>
    <x v="0"/>
    <x v="0"/>
    <x v="0"/>
    <x v="0"/>
    <x v="10"/>
  </r>
  <r>
    <x v="10"/>
    <x v="0"/>
    <x v="3"/>
    <x v="0"/>
    <x v="0"/>
    <x v="0"/>
    <x v="0"/>
    <x v="0"/>
    <x v="10"/>
    <x v="10"/>
    <x v="0"/>
    <x v="1"/>
    <x v="0"/>
    <x v="3"/>
    <x v="0"/>
    <x v="0"/>
    <x v="0"/>
    <x v="0"/>
    <x v="10"/>
  </r>
  <r>
    <x v="2"/>
    <x v="0"/>
    <x v="1"/>
    <x v="0"/>
    <x v="1"/>
    <x v="0"/>
    <x v="1"/>
    <x v="0"/>
    <x v="2"/>
    <x v="2"/>
    <x v="0"/>
    <x v="1"/>
    <x v="1"/>
    <x v="1"/>
    <x v="0"/>
    <x v="1"/>
    <x v="1"/>
    <x v="0"/>
    <x v="2"/>
  </r>
  <r>
    <x v="10"/>
    <x v="0"/>
    <x v="3"/>
    <x v="0"/>
    <x v="0"/>
    <x v="0"/>
    <x v="0"/>
    <x v="0"/>
    <x v="10"/>
    <x v="10"/>
    <x v="0"/>
    <x v="1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20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0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21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15"/>
    <x v="0"/>
    <x v="3"/>
    <x v="0"/>
    <x v="0"/>
    <x v="2"/>
    <x v="0"/>
    <x v="9"/>
  </r>
  <r>
    <x v="2"/>
    <x v="0"/>
    <x v="1"/>
    <x v="0"/>
    <x v="1"/>
    <x v="0"/>
    <x v="1"/>
    <x v="0"/>
    <x v="2"/>
    <x v="2"/>
    <x v="0"/>
    <x v="1"/>
    <x v="1"/>
    <x v="1"/>
    <x v="0"/>
    <x v="1"/>
    <x v="1"/>
    <x v="0"/>
    <x v="2"/>
  </r>
  <r>
    <x v="9"/>
    <x v="0"/>
    <x v="3"/>
    <x v="0"/>
    <x v="0"/>
    <x v="0"/>
    <x v="2"/>
    <x v="0"/>
    <x v="9"/>
    <x v="9"/>
    <x v="0"/>
    <x v="13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6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5"/>
    <x v="0"/>
    <x v="3"/>
    <x v="0"/>
    <x v="0"/>
    <x v="2"/>
    <x v="0"/>
    <x v="9"/>
  </r>
  <r>
    <x v="12"/>
    <x v="0"/>
    <x v="3"/>
    <x v="0"/>
    <x v="0"/>
    <x v="0"/>
    <x v="3"/>
    <x v="0"/>
    <x v="12"/>
    <x v="12"/>
    <x v="0"/>
    <x v="17"/>
    <x v="0"/>
    <x v="3"/>
    <x v="0"/>
    <x v="0"/>
    <x v="3"/>
    <x v="0"/>
    <x v="12"/>
  </r>
  <r>
    <x v="9"/>
    <x v="0"/>
    <x v="3"/>
    <x v="0"/>
    <x v="0"/>
    <x v="0"/>
    <x v="2"/>
    <x v="0"/>
    <x v="9"/>
    <x v="9"/>
    <x v="0"/>
    <x v="15"/>
    <x v="0"/>
    <x v="3"/>
    <x v="0"/>
    <x v="0"/>
    <x v="2"/>
    <x v="0"/>
    <x v="9"/>
  </r>
  <r>
    <x v="2"/>
    <x v="0"/>
    <x v="1"/>
    <x v="0"/>
    <x v="1"/>
    <x v="0"/>
    <x v="1"/>
    <x v="0"/>
    <x v="2"/>
    <x v="2"/>
    <x v="0"/>
    <x v="1"/>
    <x v="1"/>
    <x v="1"/>
    <x v="0"/>
    <x v="1"/>
    <x v="1"/>
    <x v="0"/>
    <x v="2"/>
  </r>
  <r>
    <x v="9"/>
    <x v="0"/>
    <x v="3"/>
    <x v="0"/>
    <x v="0"/>
    <x v="0"/>
    <x v="2"/>
    <x v="0"/>
    <x v="9"/>
    <x v="9"/>
    <x v="0"/>
    <x v="13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5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14"/>
    <x v="0"/>
    <x v="3"/>
    <x v="0"/>
    <x v="0"/>
    <x v="0"/>
    <x v="0"/>
    <x v="10"/>
  </r>
  <r>
    <x v="13"/>
    <x v="0"/>
    <x v="3"/>
    <x v="0"/>
    <x v="0"/>
    <x v="0"/>
    <x v="1"/>
    <x v="0"/>
    <x v="13"/>
    <x v="13"/>
    <x v="0"/>
    <x v="14"/>
    <x v="0"/>
    <x v="3"/>
    <x v="0"/>
    <x v="0"/>
    <x v="1"/>
    <x v="0"/>
    <x v="13"/>
  </r>
  <r>
    <x v="10"/>
    <x v="0"/>
    <x v="3"/>
    <x v="0"/>
    <x v="0"/>
    <x v="0"/>
    <x v="0"/>
    <x v="0"/>
    <x v="10"/>
    <x v="10"/>
    <x v="0"/>
    <x v="17"/>
    <x v="0"/>
    <x v="3"/>
    <x v="0"/>
    <x v="0"/>
    <x v="0"/>
    <x v="0"/>
    <x v="10"/>
  </r>
  <r>
    <x v="9"/>
    <x v="0"/>
    <x v="3"/>
    <x v="0"/>
    <x v="0"/>
    <x v="0"/>
    <x v="2"/>
    <x v="0"/>
    <x v="9"/>
    <x v="9"/>
    <x v="0"/>
    <x v="23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10"/>
    <x v="0"/>
    <x v="3"/>
    <x v="0"/>
    <x v="0"/>
    <x v="0"/>
    <x v="0"/>
    <x v="0"/>
    <x v="10"/>
    <x v="10"/>
    <x v="0"/>
    <x v="6"/>
    <x v="0"/>
    <x v="3"/>
    <x v="0"/>
    <x v="0"/>
    <x v="0"/>
    <x v="0"/>
    <x v="10"/>
  </r>
  <r>
    <x v="3"/>
    <x v="0"/>
    <x v="0"/>
    <x v="0"/>
    <x v="0"/>
    <x v="0"/>
    <x v="2"/>
    <x v="0"/>
    <x v="3"/>
    <x v="3"/>
    <x v="0"/>
    <x v="5"/>
    <x v="0"/>
    <x v="0"/>
    <x v="0"/>
    <x v="0"/>
    <x v="2"/>
    <x v="0"/>
    <x v="3"/>
  </r>
  <r>
    <x v="9"/>
    <x v="0"/>
    <x v="3"/>
    <x v="0"/>
    <x v="0"/>
    <x v="0"/>
    <x v="2"/>
    <x v="0"/>
    <x v="9"/>
    <x v="9"/>
    <x v="0"/>
    <x v="17"/>
    <x v="0"/>
    <x v="3"/>
    <x v="0"/>
    <x v="0"/>
    <x v="2"/>
    <x v="0"/>
    <x v="9"/>
  </r>
  <r>
    <x v="12"/>
    <x v="0"/>
    <x v="3"/>
    <x v="0"/>
    <x v="0"/>
    <x v="0"/>
    <x v="3"/>
    <x v="0"/>
    <x v="12"/>
    <x v="12"/>
    <x v="0"/>
    <x v="17"/>
    <x v="0"/>
    <x v="3"/>
    <x v="0"/>
    <x v="0"/>
    <x v="3"/>
    <x v="0"/>
    <x v="12"/>
  </r>
  <r>
    <x v="9"/>
    <x v="0"/>
    <x v="3"/>
    <x v="0"/>
    <x v="0"/>
    <x v="0"/>
    <x v="2"/>
    <x v="0"/>
    <x v="9"/>
    <x v="9"/>
    <x v="0"/>
    <x v="17"/>
    <x v="0"/>
    <x v="3"/>
    <x v="0"/>
    <x v="0"/>
    <x v="2"/>
    <x v="0"/>
    <x v="9"/>
  </r>
  <r>
    <x v="2"/>
    <x v="0"/>
    <x v="1"/>
    <x v="0"/>
    <x v="1"/>
    <x v="0"/>
    <x v="1"/>
    <x v="0"/>
    <x v="2"/>
    <x v="2"/>
    <x v="0"/>
    <x v="1"/>
    <x v="1"/>
    <x v="1"/>
    <x v="0"/>
    <x v="1"/>
    <x v="1"/>
    <x v="0"/>
    <x v="2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14"/>
    <x v="0"/>
    <x v="5"/>
    <x v="0"/>
    <x v="0"/>
    <x v="0"/>
    <x v="2"/>
    <x v="0"/>
    <x v="14"/>
    <x v="14"/>
    <x v="0"/>
    <x v="21"/>
    <x v="0"/>
    <x v="5"/>
    <x v="0"/>
    <x v="0"/>
    <x v="2"/>
    <x v="0"/>
    <x v="14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9"/>
    <x v="0"/>
    <x v="3"/>
    <x v="0"/>
    <x v="0"/>
    <x v="0"/>
    <x v="2"/>
    <x v="0"/>
    <x v="9"/>
    <x v="9"/>
    <x v="0"/>
    <x v="21"/>
    <x v="0"/>
    <x v="3"/>
    <x v="0"/>
    <x v="0"/>
    <x v="2"/>
    <x v="0"/>
    <x v="9"/>
  </r>
  <r>
    <x v="14"/>
    <x v="0"/>
    <x v="5"/>
    <x v="0"/>
    <x v="0"/>
    <x v="0"/>
    <x v="2"/>
    <x v="0"/>
    <x v="14"/>
    <x v="14"/>
    <x v="0"/>
    <x v="21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15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15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21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21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21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21"/>
    <x v="0"/>
    <x v="5"/>
    <x v="0"/>
    <x v="0"/>
    <x v="2"/>
    <x v="0"/>
    <x v="14"/>
  </r>
  <r>
    <x v="15"/>
    <x v="0"/>
    <x v="5"/>
    <x v="0"/>
    <x v="0"/>
    <x v="0"/>
    <x v="0"/>
    <x v="0"/>
    <x v="15"/>
    <x v="15"/>
    <x v="0"/>
    <x v="13"/>
    <x v="0"/>
    <x v="5"/>
    <x v="0"/>
    <x v="0"/>
    <x v="0"/>
    <x v="0"/>
    <x v="15"/>
  </r>
  <r>
    <x v="14"/>
    <x v="0"/>
    <x v="5"/>
    <x v="0"/>
    <x v="0"/>
    <x v="0"/>
    <x v="2"/>
    <x v="0"/>
    <x v="14"/>
    <x v="14"/>
    <x v="0"/>
    <x v="26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26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26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17"/>
    <x v="0"/>
    <x v="5"/>
    <x v="0"/>
    <x v="0"/>
    <x v="2"/>
    <x v="0"/>
    <x v="14"/>
  </r>
  <r>
    <x v="16"/>
    <x v="0"/>
    <x v="5"/>
    <x v="0"/>
    <x v="0"/>
    <x v="0"/>
    <x v="3"/>
    <x v="0"/>
    <x v="16"/>
    <x v="16"/>
    <x v="0"/>
    <x v="17"/>
    <x v="0"/>
    <x v="5"/>
    <x v="0"/>
    <x v="0"/>
    <x v="3"/>
    <x v="0"/>
    <x v="16"/>
  </r>
  <r>
    <x v="14"/>
    <x v="0"/>
    <x v="5"/>
    <x v="0"/>
    <x v="0"/>
    <x v="0"/>
    <x v="2"/>
    <x v="0"/>
    <x v="14"/>
    <x v="14"/>
    <x v="0"/>
    <x v="17"/>
    <x v="0"/>
    <x v="5"/>
    <x v="0"/>
    <x v="0"/>
    <x v="2"/>
    <x v="0"/>
    <x v="14"/>
  </r>
  <r>
    <x v="16"/>
    <x v="0"/>
    <x v="5"/>
    <x v="0"/>
    <x v="0"/>
    <x v="0"/>
    <x v="3"/>
    <x v="0"/>
    <x v="16"/>
    <x v="16"/>
    <x v="0"/>
    <x v="17"/>
    <x v="0"/>
    <x v="5"/>
    <x v="0"/>
    <x v="0"/>
    <x v="3"/>
    <x v="0"/>
    <x v="16"/>
  </r>
  <r>
    <x v="2"/>
    <x v="0"/>
    <x v="1"/>
    <x v="0"/>
    <x v="1"/>
    <x v="0"/>
    <x v="1"/>
    <x v="0"/>
    <x v="2"/>
    <x v="2"/>
    <x v="0"/>
    <x v="1"/>
    <x v="1"/>
    <x v="1"/>
    <x v="0"/>
    <x v="1"/>
    <x v="1"/>
    <x v="0"/>
    <x v="2"/>
  </r>
  <r>
    <x v="15"/>
    <x v="0"/>
    <x v="5"/>
    <x v="0"/>
    <x v="0"/>
    <x v="0"/>
    <x v="0"/>
    <x v="0"/>
    <x v="15"/>
    <x v="15"/>
    <x v="0"/>
    <x v="1"/>
    <x v="0"/>
    <x v="5"/>
    <x v="0"/>
    <x v="0"/>
    <x v="0"/>
    <x v="0"/>
    <x v="15"/>
  </r>
  <r>
    <x v="14"/>
    <x v="0"/>
    <x v="5"/>
    <x v="0"/>
    <x v="0"/>
    <x v="0"/>
    <x v="2"/>
    <x v="0"/>
    <x v="14"/>
    <x v="14"/>
    <x v="0"/>
    <x v="21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1"/>
    <x v="0"/>
    <x v="5"/>
    <x v="0"/>
    <x v="0"/>
    <x v="2"/>
    <x v="0"/>
    <x v="14"/>
  </r>
  <r>
    <x v="15"/>
    <x v="0"/>
    <x v="5"/>
    <x v="0"/>
    <x v="0"/>
    <x v="0"/>
    <x v="0"/>
    <x v="0"/>
    <x v="15"/>
    <x v="15"/>
    <x v="0"/>
    <x v="1"/>
    <x v="0"/>
    <x v="5"/>
    <x v="0"/>
    <x v="0"/>
    <x v="0"/>
    <x v="0"/>
    <x v="15"/>
  </r>
  <r>
    <x v="14"/>
    <x v="0"/>
    <x v="5"/>
    <x v="0"/>
    <x v="0"/>
    <x v="0"/>
    <x v="2"/>
    <x v="0"/>
    <x v="14"/>
    <x v="14"/>
    <x v="0"/>
    <x v="17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17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15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19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13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13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13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13"/>
    <x v="0"/>
    <x v="5"/>
    <x v="0"/>
    <x v="0"/>
    <x v="2"/>
    <x v="0"/>
    <x v="14"/>
  </r>
  <r>
    <x v="16"/>
    <x v="0"/>
    <x v="5"/>
    <x v="0"/>
    <x v="0"/>
    <x v="0"/>
    <x v="3"/>
    <x v="0"/>
    <x v="16"/>
    <x v="16"/>
    <x v="0"/>
    <x v="18"/>
    <x v="0"/>
    <x v="5"/>
    <x v="0"/>
    <x v="0"/>
    <x v="3"/>
    <x v="0"/>
    <x v="16"/>
  </r>
  <r>
    <x v="16"/>
    <x v="0"/>
    <x v="5"/>
    <x v="0"/>
    <x v="0"/>
    <x v="0"/>
    <x v="3"/>
    <x v="0"/>
    <x v="16"/>
    <x v="16"/>
    <x v="0"/>
    <x v="18"/>
    <x v="0"/>
    <x v="5"/>
    <x v="0"/>
    <x v="0"/>
    <x v="3"/>
    <x v="0"/>
    <x v="16"/>
  </r>
  <r>
    <x v="14"/>
    <x v="0"/>
    <x v="5"/>
    <x v="0"/>
    <x v="0"/>
    <x v="0"/>
    <x v="2"/>
    <x v="0"/>
    <x v="14"/>
    <x v="14"/>
    <x v="0"/>
    <x v="25"/>
    <x v="0"/>
    <x v="5"/>
    <x v="0"/>
    <x v="0"/>
    <x v="2"/>
    <x v="0"/>
    <x v="14"/>
  </r>
  <r>
    <x v="15"/>
    <x v="0"/>
    <x v="5"/>
    <x v="0"/>
    <x v="0"/>
    <x v="0"/>
    <x v="0"/>
    <x v="0"/>
    <x v="15"/>
    <x v="15"/>
    <x v="0"/>
    <x v="1"/>
    <x v="0"/>
    <x v="5"/>
    <x v="0"/>
    <x v="0"/>
    <x v="0"/>
    <x v="0"/>
    <x v="15"/>
  </r>
  <r>
    <x v="15"/>
    <x v="0"/>
    <x v="5"/>
    <x v="0"/>
    <x v="0"/>
    <x v="0"/>
    <x v="0"/>
    <x v="0"/>
    <x v="15"/>
    <x v="15"/>
    <x v="0"/>
    <x v="1"/>
    <x v="0"/>
    <x v="5"/>
    <x v="0"/>
    <x v="0"/>
    <x v="0"/>
    <x v="0"/>
    <x v="15"/>
  </r>
  <r>
    <x v="15"/>
    <x v="0"/>
    <x v="5"/>
    <x v="0"/>
    <x v="0"/>
    <x v="0"/>
    <x v="0"/>
    <x v="0"/>
    <x v="15"/>
    <x v="15"/>
    <x v="0"/>
    <x v="3"/>
    <x v="0"/>
    <x v="5"/>
    <x v="0"/>
    <x v="0"/>
    <x v="0"/>
    <x v="0"/>
    <x v="15"/>
  </r>
  <r>
    <x v="14"/>
    <x v="0"/>
    <x v="5"/>
    <x v="0"/>
    <x v="0"/>
    <x v="0"/>
    <x v="2"/>
    <x v="0"/>
    <x v="14"/>
    <x v="14"/>
    <x v="0"/>
    <x v="23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23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23"/>
    <x v="0"/>
    <x v="5"/>
    <x v="0"/>
    <x v="0"/>
    <x v="2"/>
    <x v="0"/>
    <x v="14"/>
  </r>
  <r>
    <x v="15"/>
    <x v="0"/>
    <x v="5"/>
    <x v="0"/>
    <x v="0"/>
    <x v="0"/>
    <x v="0"/>
    <x v="0"/>
    <x v="15"/>
    <x v="15"/>
    <x v="0"/>
    <x v="23"/>
    <x v="0"/>
    <x v="5"/>
    <x v="0"/>
    <x v="0"/>
    <x v="0"/>
    <x v="0"/>
    <x v="15"/>
  </r>
  <r>
    <x v="15"/>
    <x v="0"/>
    <x v="5"/>
    <x v="0"/>
    <x v="0"/>
    <x v="0"/>
    <x v="0"/>
    <x v="0"/>
    <x v="15"/>
    <x v="15"/>
    <x v="0"/>
    <x v="1"/>
    <x v="0"/>
    <x v="5"/>
    <x v="0"/>
    <x v="0"/>
    <x v="0"/>
    <x v="0"/>
    <x v="15"/>
  </r>
  <r>
    <x v="15"/>
    <x v="0"/>
    <x v="5"/>
    <x v="0"/>
    <x v="0"/>
    <x v="0"/>
    <x v="0"/>
    <x v="0"/>
    <x v="15"/>
    <x v="15"/>
    <x v="0"/>
    <x v="1"/>
    <x v="0"/>
    <x v="5"/>
    <x v="0"/>
    <x v="0"/>
    <x v="0"/>
    <x v="0"/>
    <x v="15"/>
  </r>
  <r>
    <x v="14"/>
    <x v="0"/>
    <x v="5"/>
    <x v="0"/>
    <x v="0"/>
    <x v="0"/>
    <x v="2"/>
    <x v="0"/>
    <x v="14"/>
    <x v="14"/>
    <x v="0"/>
    <x v="20"/>
    <x v="0"/>
    <x v="5"/>
    <x v="0"/>
    <x v="0"/>
    <x v="2"/>
    <x v="0"/>
    <x v="14"/>
  </r>
  <r>
    <x v="7"/>
    <x v="0"/>
    <x v="2"/>
    <x v="1"/>
    <x v="2"/>
    <x v="0"/>
    <x v="3"/>
    <x v="1"/>
    <x v="7"/>
    <x v="7"/>
    <x v="0"/>
    <x v="23"/>
    <x v="0"/>
    <x v="2"/>
    <x v="1"/>
    <x v="2"/>
    <x v="3"/>
    <x v="1"/>
    <x v="7"/>
  </r>
  <r>
    <x v="17"/>
    <x v="0"/>
    <x v="2"/>
    <x v="1"/>
    <x v="2"/>
    <x v="0"/>
    <x v="1"/>
    <x v="1"/>
    <x v="17"/>
    <x v="17"/>
    <x v="0"/>
    <x v="1"/>
    <x v="1"/>
    <x v="2"/>
    <x v="1"/>
    <x v="2"/>
    <x v="1"/>
    <x v="1"/>
    <x v="17"/>
  </r>
  <r>
    <x v="14"/>
    <x v="0"/>
    <x v="5"/>
    <x v="0"/>
    <x v="0"/>
    <x v="0"/>
    <x v="2"/>
    <x v="0"/>
    <x v="14"/>
    <x v="14"/>
    <x v="0"/>
    <x v="20"/>
    <x v="0"/>
    <x v="5"/>
    <x v="0"/>
    <x v="0"/>
    <x v="2"/>
    <x v="0"/>
    <x v="14"/>
  </r>
  <r>
    <x v="2"/>
    <x v="0"/>
    <x v="1"/>
    <x v="0"/>
    <x v="1"/>
    <x v="0"/>
    <x v="1"/>
    <x v="0"/>
    <x v="2"/>
    <x v="2"/>
    <x v="0"/>
    <x v="14"/>
    <x v="1"/>
    <x v="1"/>
    <x v="0"/>
    <x v="1"/>
    <x v="1"/>
    <x v="0"/>
    <x v="2"/>
  </r>
  <r>
    <x v="15"/>
    <x v="0"/>
    <x v="5"/>
    <x v="0"/>
    <x v="0"/>
    <x v="0"/>
    <x v="0"/>
    <x v="0"/>
    <x v="15"/>
    <x v="15"/>
    <x v="0"/>
    <x v="24"/>
    <x v="0"/>
    <x v="5"/>
    <x v="0"/>
    <x v="0"/>
    <x v="0"/>
    <x v="0"/>
    <x v="15"/>
  </r>
  <r>
    <x v="16"/>
    <x v="0"/>
    <x v="5"/>
    <x v="0"/>
    <x v="0"/>
    <x v="0"/>
    <x v="3"/>
    <x v="0"/>
    <x v="16"/>
    <x v="16"/>
    <x v="0"/>
    <x v="25"/>
    <x v="0"/>
    <x v="5"/>
    <x v="0"/>
    <x v="0"/>
    <x v="3"/>
    <x v="0"/>
    <x v="16"/>
  </r>
  <r>
    <x v="14"/>
    <x v="0"/>
    <x v="5"/>
    <x v="0"/>
    <x v="0"/>
    <x v="0"/>
    <x v="2"/>
    <x v="0"/>
    <x v="14"/>
    <x v="14"/>
    <x v="0"/>
    <x v="25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23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23"/>
    <x v="0"/>
    <x v="5"/>
    <x v="0"/>
    <x v="0"/>
    <x v="2"/>
    <x v="0"/>
    <x v="14"/>
  </r>
  <r>
    <x v="14"/>
    <x v="0"/>
    <x v="5"/>
    <x v="0"/>
    <x v="0"/>
    <x v="0"/>
    <x v="2"/>
    <x v="0"/>
    <x v="14"/>
    <x v="14"/>
    <x v="0"/>
    <x v="23"/>
    <x v="0"/>
    <x v="5"/>
    <x v="0"/>
    <x v="0"/>
    <x v="2"/>
    <x v="0"/>
    <x v="14"/>
  </r>
  <r>
    <x v="16"/>
    <x v="0"/>
    <x v="5"/>
    <x v="0"/>
    <x v="0"/>
    <x v="0"/>
    <x v="3"/>
    <x v="0"/>
    <x v="16"/>
    <x v="16"/>
    <x v="0"/>
    <x v="21"/>
    <x v="0"/>
    <x v="5"/>
    <x v="0"/>
    <x v="0"/>
    <x v="3"/>
    <x v="0"/>
    <x v="16"/>
  </r>
  <r>
    <x v="14"/>
    <x v="0"/>
    <x v="5"/>
    <x v="0"/>
    <x v="0"/>
    <x v="0"/>
    <x v="2"/>
    <x v="0"/>
    <x v="14"/>
    <x v="14"/>
    <x v="0"/>
    <x v="21"/>
    <x v="0"/>
    <x v="5"/>
    <x v="0"/>
    <x v="0"/>
    <x v="2"/>
    <x v="0"/>
    <x v="14"/>
  </r>
  <r>
    <x v="16"/>
    <x v="0"/>
    <x v="5"/>
    <x v="0"/>
    <x v="0"/>
    <x v="0"/>
    <x v="3"/>
    <x v="0"/>
    <x v="16"/>
    <x v="16"/>
    <x v="0"/>
    <x v="21"/>
    <x v="0"/>
    <x v="5"/>
    <x v="0"/>
    <x v="0"/>
    <x v="3"/>
    <x v="0"/>
    <x v="16"/>
  </r>
  <r>
    <x v="14"/>
    <x v="0"/>
    <x v="5"/>
    <x v="0"/>
    <x v="0"/>
    <x v="0"/>
    <x v="2"/>
    <x v="0"/>
    <x v="14"/>
    <x v="14"/>
    <x v="0"/>
    <x v="21"/>
    <x v="0"/>
    <x v="5"/>
    <x v="0"/>
    <x v="0"/>
    <x v="2"/>
    <x v="0"/>
    <x v="14"/>
  </r>
  <r>
    <x v="16"/>
    <x v="0"/>
    <x v="5"/>
    <x v="0"/>
    <x v="0"/>
    <x v="0"/>
    <x v="3"/>
    <x v="0"/>
    <x v="16"/>
    <x v="16"/>
    <x v="0"/>
    <x v="21"/>
    <x v="0"/>
    <x v="5"/>
    <x v="0"/>
    <x v="0"/>
    <x v="3"/>
    <x v="0"/>
    <x v="16"/>
  </r>
  <r>
    <x v="16"/>
    <x v="0"/>
    <x v="5"/>
    <x v="0"/>
    <x v="0"/>
    <x v="0"/>
    <x v="3"/>
    <x v="0"/>
    <x v="16"/>
    <x v="16"/>
    <x v="0"/>
    <x v="21"/>
    <x v="0"/>
    <x v="5"/>
    <x v="0"/>
    <x v="0"/>
    <x v="3"/>
    <x v="0"/>
    <x v="16"/>
  </r>
  <r>
    <x v="16"/>
    <x v="0"/>
    <x v="5"/>
    <x v="0"/>
    <x v="0"/>
    <x v="0"/>
    <x v="3"/>
    <x v="0"/>
    <x v="16"/>
    <x v="16"/>
    <x v="0"/>
    <x v="21"/>
    <x v="0"/>
    <x v="5"/>
    <x v="0"/>
    <x v="0"/>
    <x v="3"/>
    <x v="0"/>
    <x v="16"/>
  </r>
  <r>
    <x v="16"/>
    <x v="0"/>
    <x v="5"/>
    <x v="0"/>
    <x v="0"/>
    <x v="0"/>
    <x v="3"/>
    <x v="0"/>
    <x v="16"/>
    <x v="16"/>
    <x v="0"/>
    <x v="21"/>
    <x v="0"/>
    <x v="5"/>
    <x v="0"/>
    <x v="0"/>
    <x v="3"/>
    <x v="0"/>
    <x v="16"/>
  </r>
  <r>
    <x v="16"/>
    <x v="0"/>
    <x v="5"/>
    <x v="0"/>
    <x v="0"/>
    <x v="0"/>
    <x v="3"/>
    <x v="0"/>
    <x v="16"/>
    <x v="16"/>
    <x v="0"/>
    <x v="7"/>
    <x v="0"/>
    <x v="5"/>
    <x v="0"/>
    <x v="0"/>
    <x v="3"/>
    <x v="0"/>
    <x v="16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441">
  <r>
    <x v="0"/>
    <x v="0"/>
    <x v="0"/>
    <x v="0"/>
    <x v="0"/>
    <x v="0"/>
    <x v="0"/>
    <x v="0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0"/>
    <x v="0"/>
    <x v="0"/>
    <x v="0"/>
    <x v="1"/>
    <x v="0"/>
    <x v="1"/>
    <x v="1"/>
  </r>
  <r>
    <x v="0"/>
    <x v="0"/>
    <x v="0"/>
    <x v="0"/>
    <x v="0"/>
    <x v="0"/>
    <x v="0"/>
    <x v="1"/>
  </r>
  <r>
    <x v="0"/>
    <x v="0"/>
    <x v="0"/>
    <x v="0"/>
    <x v="1"/>
    <x v="0"/>
    <x v="1"/>
    <x v="1"/>
  </r>
  <r>
    <x v="1"/>
    <x v="1"/>
    <x v="0"/>
    <x v="1"/>
    <x v="1"/>
    <x v="0"/>
    <x v="2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0"/>
    <x v="0"/>
    <x v="0"/>
    <x v="0"/>
    <x v="2"/>
    <x v="0"/>
    <x v="3"/>
    <x v="1"/>
  </r>
  <r>
    <x v="0"/>
    <x v="0"/>
    <x v="0"/>
    <x v="0"/>
    <x v="2"/>
    <x v="0"/>
    <x v="3"/>
    <x v="1"/>
  </r>
  <r>
    <x v="0"/>
    <x v="0"/>
    <x v="0"/>
    <x v="0"/>
    <x v="2"/>
    <x v="0"/>
    <x v="3"/>
    <x v="1"/>
  </r>
  <r>
    <x v="0"/>
    <x v="0"/>
    <x v="0"/>
    <x v="0"/>
    <x v="2"/>
    <x v="0"/>
    <x v="3"/>
    <x v="1"/>
  </r>
  <r>
    <x v="0"/>
    <x v="0"/>
    <x v="0"/>
    <x v="0"/>
    <x v="1"/>
    <x v="0"/>
    <x v="1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1"/>
    <x v="1"/>
    <x v="0"/>
    <x v="1"/>
    <x v="1"/>
    <x v="0"/>
    <x v="2"/>
    <x v="0"/>
  </r>
  <r>
    <x v="0"/>
    <x v="0"/>
    <x v="0"/>
    <x v="0"/>
    <x v="1"/>
    <x v="0"/>
    <x v="1"/>
    <x v="0"/>
  </r>
  <r>
    <x v="0"/>
    <x v="0"/>
    <x v="0"/>
    <x v="0"/>
    <x v="0"/>
    <x v="0"/>
    <x v="0"/>
    <x v="0"/>
  </r>
  <r>
    <x v="0"/>
    <x v="0"/>
    <x v="0"/>
    <x v="0"/>
    <x v="1"/>
    <x v="0"/>
    <x v="1"/>
    <x v="0"/>
  </r>
  <r>
    <x v="0"/>
    <x v="0"/>
    <x v="0"/>
    <x v="0"/>
    <x v="0"/>
    <x v="0"/>
    <x v="0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2"/>
  </r>
  <r>
    <x v="0"/>
    <x v="0"/>
    <x v="0"/>
    <x v="0"/>
    <x v="0"/>
    <x v="0"/>
    <x v="0"/>
    <x v="0"/>
  </r>
  <r>
    <x v="0"/>
    <x v="0"/>
    <x v="0"/>
    <x v="0"/>
    <x v="1"/>
    <x v="0"/>
    <x v="1"/>
    <x v="3"/>
  </r>
  <r>
    <x v="0"/>
    <x v="0"/>
    <x v="0"/>
    <x v="0"/>
    <x v="0"/>
    <x v="0"/>
    <x v="0"/>
    <x v="0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1"/>
    <x v="0"/>
    <x v="1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1"/>
  </r>
  <r>
    <x v="1"/>
    <x v="1"/>
    <x v="0"/>
    <x v="1"/>
    <x v="0"/>
    <x v="0"/>
    <x v="5"/>
    <x v="3"/>
  </r>
  <r>
    <x v="0"/>
    <x v="0"/>
    <x v="0"/>
    <x v="0"/>
    <x v="0"/>
    <x v="0"/>
    <x v="0"/>
    <x v="1"/>
  </r>
  <r>
    <x v="0"/>
    <x v="0"/>
    <x v="0"/>
    <x v="0"/>
    <x v="0"/>
    <x v="0"/>
    <x v="0"/>
    <x v="3"/>
  </r>
  <r>
    <x v="1"/>
    <x v="1"/>
    <x v="0"/>
    <x v="1"/>
    <x v="1"/>
    <x v="0"/>
    <x v="2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0"/>
  </r>
  <r>
    <x v="0"/>
    <x v="0"/>
    <x v="0"/>
    <x v="0"/>
    <x v="1"/>
    <x v="0"/>
    <x v="1"/>
    <x v="1"/>
  </r>
  <r>
    <x v="0"/>
    <x v="0"/>
    <x v="0"/>
    <x v="0"/>
    <x v="0"/>
    <x v="0"/>
    <x v="0"/>
    <x v="4"/>
  </r>
  <r>
    <x v="0"/>
    <x v="0"/>
    <x v="0"/>
    <x v="0"/>
    <x v="4"/>
    <x v="0"/>
    <x v="6"/>
    <x v="4"/>
  </r>
  <r>
    <x v="0"/>
    <x v="0"/>
    <x v="0"/>
    <x v="0"/>
    <x v="0"/>
    <x v="0"/>
    <x v="0"/>
    <x v="4"/>
  </r>
  <r>
    <x v="0"/>
    <x v="0"/>
    <x v="0"/>
    <x v="0"/>
    <x v="0"/>
    <x v="0"/>
    <x v="0"/>
    <x v="4"/>
  </r>
  <r>
    <x v="0"/>
    <x v="0"/>
    <x v="0"/>
    <x v="0"/>
    <x v="0"/>
    <x v="0"/>
    <x v="0"/>
    <x v="4"/>
  </r>
  <r>
    <x v="1"/>
    <x v="1"/>
    <x v="0"/>
    <x v="1"/>
    <x v="1"/>
    <x v="0"/>
    <x v="2"/>
    <x v="0"/>
  </r>
  <r>
    <x v="0"/>
    <x v="0"/>
    <x v="0"/>
    <x v="0"/>
    <x v="0"/>
    <x v="0"/>
    <x v="0"/>
    <x v="0"/>
  </r>
  <r>
    <x v="1"/>
    <x v="1"/>
    <x v="0"/>
    <x v="1"/>
    <x v="0"/>
    <x v="0"/>
    <x v="5"/>
    <x v="3"/>
  </r>
  <r>
    <x v="0"/>
    <x v="0"/>
    <x v="0"/>
    <x v="0"/>
    <x v="0"/>
    <x v="0"/>
    <x v="0"/>
    <x v="5"/>
  </r>
  <r>
    <x v="0"/>
    <x v="0"/>
    <x v="0"/>
    <x v="0"/>
    <x v="2"/>
    <x v="0"/>
    <x v="3"/>
    <x v="3"/>
  </r>
  <r>
    <x v="0"/>
    <x v="0"/>
    <x v="0"/>
    <x v="0"/>
    <x v="0"/>
    <x v="0"/>
    <x v="0"/>
    <x v="0"/>
  </r>
  <r>
    <x v="0"/>
    <x v="0"/>
    <x v="0"/>
    <x v="0"/>
    <x v="0"/>
    <x v="0"/>
    <x v="0"/>
    <x v="3"/>
  </r>
  <r>
    <x v="0"/>
    <x v="0"/>
    <x v="0"/>
    <x v="0"/>
    <x v="1"/>
    <x v="0"/>
    <x v="1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3"/>
  </r>
  <r>
    <x v="1"/>
    <x v="1"/>
    <x v="0"/>
    <x v="1"/>
    <x v="1"/>
    <x v="0"/>
    <x v="2"/>
    <x v="0"/>
  </r>
  <r>
    <x v="1"/>
    <x v="1"/>
    <x v="0"/>
    <x v="1"/>
    <x v="1"/>
    <x v="0"/>
    <x v="2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1"/>
    <x v="0"/>
    <x v="1"/>
    <x v="0"/>
  </r>
  <r>
    <x v="0"/>
    <x v="0"/>
    <x v="0"/>
    <x v="0"/>
    <x v="1"/>
    <x v="0"/>
    <x v="1"/>
    <x v="0"/>
  </r>
  <r>
    <x v="0"/>
    <x v="0"/>
    <x v="0"/>
    <x v="0"/>
    <x v="1"/>
    <x v="0"/>
    <x v="1"/>
    <x v="0"/>
  </r>
  <r>
    <x v="0"/>
    <x v="0"/>
    <x v="0"/>
    <x v="0"/>
    <x v="0"/>
    <x v="0"/>
    <x v="0"/>
    <x v="0"/>
  </r>
  <r>
    <x v="0"/>
    <x v="0"/>
    <x v="0"/>
    <x v="0"/>
    <x v="1"/>
    <x v="0"/>
    <x v="1"/>
    <x v="0"/>
  </r>
  <r>
    <x v="0"/>
    <x v="0"/>
    <x v="0"/>
    <x v="0"/>
    <x v="2"/>
    <x v="0"/>
    <x v="3"/>
    <x v="0"/>
  </r>
  <r>
    <x v="0"/>
    <x v="0"/>
    <x v="0"/>
    <x v="0"/>
    <x v="0"/>
    <x v="0"/>
    <x v="0"/>
    <x v="1"/>
  </r>
  <r>
    <x v="0"/>
    <x v="0"/>
    <x v="0"/>
    <x v="0"/>
    <x v="0"/>
    <x v="0"/>
    <x v="0"/>
    <x v="3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5"/>
  </r>
  <r>
    <x v="0"/>
    <x v="0"/>
    <x v="0"/>
    <x v="0"/>
    <x v="0"/>
    <x v="0"/>
    <x v="0"/>
    <x v="0"/>
  </r>
  <r>
    <x v="0"/>
    <x v="0"/>
    <x v="0"/>
    <x v="0"/>
    <x v="2"/>
    <x v="0"/>
    <x v="3"/>
    <x v="0"/>
  </r>
  <r>
    <x v="0"/>
    <x v="0"/>
    <x v="0"/>
    <x v="0"/>
    <x v="0"/>
    <x v="0"/>
    <x v="0"/>
    <x v="3"/>
  </r>
  <r>
    <x v="0"/>
    <x v="0"/>
    <x v="0"/>
    <x v="0"/>
    <x v="1"/>
    <x v="0"/>
    <x v="1"/>
    <x v="1"/>
  </r>
  <r>
    <x v="0"/>
    <x v="0"/>
    <x v="0"/>
    <x v="0"/>
    <x v="0"/>
    <x v="0"/>
    <x v="0"/>
    <x v="4"/>
  </r>
  <r>
    <x v="0"/>
    <x v="0"/>
    <x v="0"/>
    <x v="0"/>
    <x v="1"/>
    <x v="0"/>
    <x v="1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1"/>
    <x v="1"/>
    <x v="0"/>
    <x v="1"/>
    <x v="1"/>
    <x v="0"/>
    <x v="2"/>
    <x v="1"/>
  </r>
  <r>
    <x v="0"/>
    <x v="0"/>
    <x v="0"/>
    <x v="0"/>
    <x v="1"/>
    <x v="0"/>
    <x v="1"/>
    <x v="1"/>
  </r>
  <r>
    <x v="0"/>
    <x v="0"/>
    <x v="0"/>
    <x v="0"/>
    <x v="2"/>
    <x v="0"/>
    <x v="3"/>
    <x v="0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3"/>
    <x v="0"/>
    <x v="4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2"/>
    <x v="1"/>
    <x v="2"/>
    <x v="3"/>
    <x v="1"/>
    <x v="7"/>
    <x v="5"/>
  </r>
  <r>
    <x v="0"/>
    <x v="0"/>
    <x v="0"/>
    <x v="0"/>
    <x v="4"/>
    <x v="0"/>
    <x v="6"/>
    <x v="5"/>
  </r>
  <r>
    <x v="0"/>
    <x v="0"/>
    <x v="0"/>
    <x v="0"/>
    <x v="4"/>
    <x v="0"/>
    <x v="6"/>
    <x v="5"/>
  </r>
  <r>
    <x v="0"/>
    <x v="0"/>
    <x v="0"/>
    <x v="0"/>
    <x v="2"/>
    <x v="0"/>
    <x v="3"/>
    <x v="5"/>
  </r>
  <r>
    <x v="0"/>
    <x v="0"/>
    <x v="0"/>
    <x v="0"/>
    <x v="4"/>
    <x v="0"/>
    <x v="6"/>
    <x v="5"/>
  </r>
  <r>
    <x v="0"/>
    <x v="0"/>
    <x v="0"/>
    <x v="0"/>
    <x v="2"/>
    <x v="0"/>
    <x v="3"/>
    <x v="5"/>
  </r>
  <r>
    <x v="0"/>
    <x v="0"/>
    <x v="0"/>
    <x v="0"/>
    <x v="4"/>
    <x v="0"/>
    <x v="6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4"/>
    <x v="0"/>
    <x v="6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4"/>
    <x v="0"/>
    <x v="6"/>
    <x v="5"/>
  </r>
  <r>
    <x v="0"/>
    <x v="0"/>
    <x v="0"/>
    <x v="0"/>
    <x v="2"/>
    <x v="0"/>
    <x v="3"/>
    <x v="5"/>
  </r>
  <r>
    <x v="0"/>
    <x v="0"/>
    <x v="0"/>
    <x v="0"/>
    <x v="4"/>
    <x v="0"/>
    <x v="6"/>
    <x v="5"/>
  </r>
  <r>
    <x v="0"/>
    <x v="0"/>
    <x v="0"/>
    <x v="0"/>
    <x v="4"/>
    <x v="0"/>
    <x v="6"/>
    <x v="5"/>
  </r>
  <r>
    <x v="0"/>
    <x v="0"/>
    <x v="0"/>
    <x v="0"/>
    <x v="4"/>
    <x v="0"/>
    <x v="6"/>
    <x v="5"/>
  </r>
  <r>
    <x v="0"/>
    <x v="0"/>
    <x v="0"/>
    <x v="0"/>
    <x v="0"/>
    <x v="0"/>
    <x v="0"/>
    <x v="5"/>
  </r>
  <r>
    <x v="0"/>
    <x v="0"/>
    <x v="0"/>
    <x v="0"/>
    <x v="2"/>
    <x v="0"/>
    <x v="3"/>
    <x v="5"/>
  </r>
  <r>
    <x v="0"/>
    <x v="0"/>
    <x v="0"/>
    <x v="0"/>
    <x v="3"/>
    <x v="0"/>
    <x v="4"/>
    <x v="5"/>
  </r>
  <r>
    <x v="0"/>
    <x v="0"/>
    <x v="0"/>
    <x v="0"/>
    <x v="2"/>
    <x v="0"/>
    <x v="3"/>
    <x v="5"/>
  </r>
  <r>
    <x v="0"/>
    <x v="0"/>
    <x v="1"/>
    <x v="0"/>
    <x v="3"/>
    <x v="1"/>
    <x v="8"/>
    <x v="5"/>
  </r>
  <r>
    <x v="0"/>
    <x v="0"/>
    <x v="0"/>
    <x v="0"/>
    <x v="2"/>
    <x v="0"/>
    <x v="3"/>
    <x v="5"/>
  </r>
  <r>
    <x v="0"/>
    <x v="0"/>
    <x v="0"/>
    <x v="0"/>
    <x v="4"/>
    <x v="0"/>
    <x v="6"/>
    <x v="5"/>
  </r>
  <r>
    <x v="0"/>
    <x v="0"/>
    <x v="0"/>
    <x v="0"/>
    <x v="4"/>
    <x v="0"/>
    <x v="6"/>
    <x v="5"/>
  </r>
  <r>
    <x v="0"/>
    <x v="0"/>
    <x v="0"/>
    <x v="0"/>
    <x v="2"/>
    <x v="0"/>
    <x v="3"/>
    <x v="1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3"/>
    <x v="0"/>
    <x v="4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1"/>
    <x v="0"/>
    <x v="1"/>
    <x v="5"/>
  </r>
  <r>
    <x v="0"/>
    <x v="0"/>
    <x v="0"/>
    <x v="0"/>
    <x v="1"/>
    <x v="0"/>
    <x v="1"/>
    <x v="5"/>
  </r>
  <r>
    <x v="0"/>
    <x v="0"/>
    <x v="0"/>
    <x v="0"/>
    <x v="1"/>
    <x v="0"/>
    <x v="1"/>
    <x v="5"/>
  </r>
  <r>
    <x v="0"/>
    <x v="0"/>
    <x v="0"/>
    <x v="0"/>
    <x v="1"/>
    <x v="0"/>
    <x v="1"/>
    <x v="3"/>
  </r>
  <r>
    <x v="0"/>
    <x v="0"/>
    <x v="0"/>
    <x v="0"/>
    <x v="1"/>
    <x v="0"/>
    <x v="1"/>
    <x v="5"/>
  </r>
  <r>
    <x v="0"/>
    <x v="0"/>
    <x v="0"/>
    <x v="0"/>
    <x v="1"/>
    <x v="0"/>
    <x v="1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0"/>
  </r>
  <r>
    <x v="0"/>
    <x v="0"/>
    <x v="0"/>
    <x v="0"/>
    <x v="2"/>
    <x v="0"/>
    <x v="3"/>
    <x v="5"/>
  </r>
  <r>
    <x v="0"/>
    <x v="0"/>
    <x v="0"/>
    <x v="0"/>
    <x v="0"/>
    <x v="0"/>
    <x v="0"/>
    <x v="5"/>
  </r>
  <r>
    <x v="0"/>
    <x v="0"/>
    <x v="0"/>
    <x v="0"/>
    <x v="2"/>
    <x v="0"/>
    <x v="3"/>
    <x v="5"/>
  </r>
  <r>
    <x v="0"/>
    <x v="0"/>
    <x v="0"/>
    <x v="0"/>
    <x v="3"/>
    <x v="0"/>
    <x v="4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3"/>
    <x v="0"/>
    <x v="4"/>
    <x v="5"/>
  </r>
  <r>
    <x v="0"/>
    <x v="0"/>
    <x v="0"/>
    <x v="0"/>
    <x v="0"/>
    <x v="0"/>
    <x v="0"/>
    <x v="3"/>
  </r>
  <r>
    <x v="0"/>
    <x v="0"/>
    <x v="0"/>
    <x v="0"/>
    <x v="2"/>
    <x v="0"/>
    <x v="3"/>
    <x v="5"/>
  </r>
  <r>
    <x v="1"/>
    <x v="1"/>
    <x v="0"/>
    <x v="1"/>
    <x v="1"/>
    <x v="0"/>
    <x v="2"/>
    <x v="4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3"/>
  </r>
  <r>
    <x v="0"/>
    <x v="2"/>
    <x v="1"/>
    <x v="2"/>
    <x v="3"/>
    <x v="1"/>
    <x v="7"/>
    <x v="3"/>
  </r>
  <r>
    <x v="1"/>
    <x v="1"/>
    <x v="0"/>
    <x v="1"/>
    <x v="1"/>
    <x v="0"/>
    <x v="2"/>
    <x v="1"/>
  </r>
  <r>
    <x v="0"/>
    <x v="0"/>
    <x v="0"/>
    <x v="0"/>
    <x v="1"/>
    <x v="0"/>
    <x v="1"/>
    <x v="0"/>
  </r>
  <r>
    <x v="0"/>
    <x v="0"/>
    <x v="0"/>
    <x v="0"/>
    <x v="1"/>
    <x v="0"/>
    <x v="1"/>
    <x v="0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5"/>
  </r>
  <r>
    <x v="0"/>
    <x v="0"/>
    <x v="0"/>
    <x v="0"/>
    <x v="1"/>
    <x v="0"/>
    <x v="1"/>
    <x v="1"/>
  </r>
  <r>
    <x v="0"/>
    <x v="0"/>
    <x v="0"/>
    <x v="0"/>
    <x v="2"/>
    <x v="0"/>
    <x v="3"/>
    <x v="0"/>
  </r>
  <r>
    <x v="0"/>
    <x v="0"/>
    <x v="0"/>
    <x v="0"/>
    <x v="0"/>
    <x v="0"/>
    <x v="0"/>
    <x v="3"/>
  </r>
  <r>
    <x v="0"/>
    <x v="4"/>
    <x v="0"/>
    <x v="0"/>
    <x v="0"/>
    <x v="0"/>
    <x v="11"/>
    <x v="0"/>
  </r>
  <r>
    <x v="0"/>
    <x v="0"/>
    <x v="0"/>
    <x v="0"/>
    <x v="0"/>
    <x v="0"/>
    <x v="0"/>
    <x v="0"/>
  </r>
  <r>
    <x v="1"/>
    <x v="1"/>
    <x v="0"/>
    <x v="1"/>
    <x v="1"/>
    <x v="0"/>
    <x v="2"/>
    <x v="0"/>
  </r>
  <r>
    <x v="1"/>
    <x v="1"/>
    <x v="0"/>
    <x v="1"/>
    <x v="1"/>
    <x v="0"/>
    <x v="2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3"/>
  </r>
  <r>
    <x v="0"/>
    <x v="0"/>
    <x v="0"/>
    <x v="0"/>
    <x v="0"/>
    <x v="0"/>
    <x v="0"/>
    <x v="1"/>
  </r>
  <r>
    <x v="0"/>
    <x v="0"/>
    <x v="0"/>
    <x v="0"/>
    <x v="1"/>
    <x v="0"/>
    <x v="1"/>
    <x v="1"/>
  </r>
  <r>
    <x v="0"/>
    <x v="0"/>
    <x v="0"/>
    <x v="0"/>
    <x v="1"/>
    <x v="0"/>
    <x v="1"/>
    <x v="1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0"/>
    <x v="0"/>
    <x v="0"/>
    <x v="5"/>
  </r>
  <r>
    <x v="0"/>
    <x v="0"/>
    <x v="0"/>
    <x v="0"/>
    <x v="2"/>
    <x v="0"/>
    <x v="3"/>
    <x v="5"/>
  </r>
  <r>
    <x v="0"/>
    <x v="0"/>
    <x v="0"/>
    <x v="0"/>
    <x v="0"/>
    <x v="0"/>
    <x v="0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0"/>
    <x v="0"/>
    <x v="0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3"/>
    <x v="0"/>
    <x v="4"/>
    <x v="5"/>
  </r>
  <r>
    <x v="0"/>
    <x v="0"/>
    <x v="0"/>
    <x v="0"/>
    <x v="3"/>
    <x v="0"/>
    <x v="4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0"/>
    <x v="0"/>
    <x v="0"/>
    <x v="0"/>
  </r>
  <r>
    <x v="0"/>
    <x v="0"/>
    <x v="0"/>
    <x v="0"/>
    <x v="0"/>
    <x v="0"/>
    <x v="0"/>
    <x v="2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0"/>
    <x v="0"/>
    <x v="0"/>
    <x v="0"/>
    <x v="0"/>
    <x v="0"/>
    <x v="0"/>
  </r>
  <r>
    <x v="0"/>
    <x v="0"/>
    <x v="0"/>
    <x v="0"/>
    <x v="2"/>
    <x v="0"/>
    <x v="3"/>
    <x v="5"/>
  </r>
  <r>
    <x v="0"/>
    <x v="0"/>
    <x v="0"/>
    <x v="0"/>
    <x v="2"/>
    <x v="0"/>
    <x v="3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2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1"/>
  </r>
  <r>
    <x v="0"/>
    <x v="3"/>
    <x v="0"/>
    <x v="0"/>
    <x v="0"/>
    <x v="0"/>
    <x v="10"/>
    <x v="3"/>
  </r>
  <r>
    <x v="0"/>
    <x v="3"/>
    <x v="0"/>
    <x v="0"/>
    <x v="0"/>
    <x v="0"/>
    <x v="10"/>
    <x v="1"/>
  </r>
  <r>
    <x v="0"/>
    <x v="3"/>
    <x v="0"/>
    <x v="0"/>
    <x v="2"/>
    <x v="0"/>
    <x v="9"/>
    <x v="5"/>
  </r>
  <r>
    <x v="0"/>
    <x v="3"/>
    <x v="0"/>
    <x v="0"/>
    <x v="0"/>
    <x v="0"/>
    <x v="10"/>
    <x v="0"/>
  </r>
  <r>
    <x v="0"/>
    <x v="3"/>
    <x v="0"/>
    <x v="0"/>
    <x v="2"/>
    <x v="0"/>
    <x v="9"/>
    <x v="5"/>
  </r>
  <r>
    <x v="0"/>
    <x v="3"/>
    <x v="0"/>
    <x v="0"/>
    <x v="0"/>
    <x v="0"/>
    <x v="10"/>
    <x v="4"/>
  </r>
  <r>
    <x v="0"/>
    <x v="3"/>
    <x v="0"/>
    <x v="0"/>
    <x v="3"/>
    <x v="0"/>
    <x v="12"/>
    <x v="5"/>
  </r>
  <r>
    <x v="0"/>
    <x v="3"/>
    <x v="0"/>
    <x v="0"/>
    <x v="0"/>
    <x v="0"/>
    <x v="10"/>
    <x v="0"/>
  </r>
  <r>
    <x v="0"/>
    <x v="3"/>
    <x v="0"/>
    <x v="0"/>
    <x v="2"/>
    <x v="0"/>
    <x v="9"/>
    <x v="5"/>
  </r>
  <r>
    <x v="0"/>
    <x v="3"/>
    <x v="0"/>
    <x v="0"/>
    <x v="0"/>
    <x v="0"/>
    <x v="10"/>
    <x v="0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4"/>
  </r>
  <r>
    <x v="0"/>
    <x v="3"/>
    <x v="0"/>
    <x v="0"/>
    <x v="0"/>
    <x v="0"/>
    <x v="10"/>
    <x v="0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0"/>
  </r>
  <r>
    <x v="0"/>
    <x v="3"/>
    <x v="0"/>
    <x v="0"/>
    <x v="2"/>
    <x v="0"/>
    <x v="9"/>
    <x v="5"/>
  </r>
  <r>
    <x v="0"/>
    <x v="3"/>
    <x v="0"/>
    <x v="0"/>
    <x v="0"/>
    <x v="0"/>
    <x v="10"/>
    <x v="1"/>
  </r>
  <r>
    <x v="0"/>
    <x v="3"/>
    <x v="0"/>
    <x v="0"/>
    <x v="0"/>
    <x v="0"/>
    <x v="10"/>
    <x v="1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1"/>
  </r>
  <r>
    <x v="0"/>
    <x v="3"/>
    <x v="0"/>
    <x v="0"/>
    <x v="3"/>
    <x v="0"/>
    <x v="12"/>
    <x v="3"/>
  </r>
  <r>
    <x v="0"/>
    <x v="3"/>
    <x v="0"/>
    <x v="0"/>
    <x v="0"/>
    <x v="0"/>
    <x v="10"/>
    <x v="5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2"/>
    <x v="0"/>
    <x v="9"/>
    <x v="5"/>
  </r>
  <r>
    <x v="0"/>
    <x v="3"/>
    <x v="0"/>
    <x v="0"/>
    <x v="0"/>
    <x v="0"/>
    <x v="10"/>
    <x v="1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1"/>
    <x v="0"/>
    <x v="13"/>
    <x v="1"/>
  </r>
  <r>
    <x v="0"/>
    <x v="3"/>
    <x v="0"/>
    <x v="0"/>
    <x v="0"/>
    <x v="0"/>
    <x v="10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0"/>
  </r>
  <r>
    <x v="0"/>
    <x v="3"/>
    <x v="0"/>
    <x v="0"/>
    <x v="2"/>
    <x v="0"/>
    <x v="9"/>
    <x v="5"/>
  </r>
  <r>
    <x v="0"/>
    <x v="3"/>
    <x v="0"/>
    <x v="0"/>
    <x v="0"/>
    <x v="0"/>
    <x v="10"/>
    <x v="4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5"/>
  </r>
  <r>
    <x v="1"/>
    <x v="1"/>
    <x v="0"/>
    <x v="1"/>
    <x v="1"/>
    <x v="0"/>
    <x v="2"/>
    <x v="0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0"/>
    <x v="0"/>
    <x v="10"/>
    <x v="0"/>
  </r>
  <r>
    <x v="0"/>
    <x v="3"/>
    <x v="0"/>
    <x v="0"/>
    <x v="2"/>
    <x v="0"/>
    <x v="9"/>
    <x v="5"/>
  </r>
  <r>
    <x v="0"/>
    <x v="3"/>
    <x v="0"/>
    <x v="0"/>
    <x v="0"/>
    <x v="0"/>
    <x v="10"/>
    <x v="1"/>
  </r>
  <r>
    <x v="0"/>
    <x v="3"/>
    <x v="0"/>
    <x v="0"/>
    <x v="0"/>
    <x v="0"/>
    <x v="10"/>
    <x v="1"/>
  </r>
  <r>
    <x v="1"/>
    <x v="1"/>
    <x v="0"/>
    <x v="1"/>
    <x v="1"/>
    <x v="0"/>
    <x v="2"/>
    <x v="1"/>
  </r>
  <r>
    <x v="0"/>
    <x v="3"/>
    <x v="0"/>
    <x v="0"/>
    <x v="0"/>
    <x v="0"/>
    <x v="10"/>
    <x v="1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5"/>
  </r>
  <r>
    <x v="0"/>
    <x v="3"/>
    <x v="0"/>
    <x v="0"/>
    <x v="2"/>
    <x v="0"/>
    <x v="9"/>
    <x v="5"/>
  </r>
  <r>
    <x v="1"/>
    <x v="1"/>
    <x v="0"/>
    <x v="1"/>
    <x v="1"/>
    <x v="0"/>
    <x v="2"/>
    <x v="1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3"/>
    <x v="0"/>
    <x v="12"/>
    <x v="5"/>
  </r>
  <r>
    <x v="0"/>
    <x v="3"/>
    <x v="0"/>
    <x v="0"/>
    <x v="2"/>
    <x v="0"/>
    <x v="9"/>
    <x v="5"/>
  </r>
  <r>
    <x v="1"/>
    <x v="1"/>
    <x v="0"/>
    <x v="1"/>
    <x v="1"/>
    <x v="0"/>
    <x v="2"/>
    <x v="1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0"/>
  </r>
  <r>
    <x v="0"/>
    <x v="3"/>
    <x v="0"/>
    <x v="0"/>
    <x v="1"/>
    <x v="0"/>
    <x v="13"/>
    <x v="0"/>
  </r>
  <r>
    <x v="0"/>
    <x v="3"/>
    <x v="0"/>
    <x v="0"/>
    <x v="0"/>
    <x v="0"/>
    <x v="10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3"/>
    <x v="0"/>
    <x v="0"/>
    <x v="0"/>
    <x v="0"/>
    <x v="10"/>
    <x v="0"/>
  </r>
  <r>
    <x v="0"/>
    <x v="0"/>
    <x v="0"/>
    <x v="0"/>
    <x v="2"/>
    <x v="0"/>
    <x v="3"/>
    <x v="0"/>
  </r>
  <r>
    <x v="0"/>
    <x v="3"/>
    <x v="0"/>
    <x v="0"/>
    <x v="2"/>
    <x v="0"/>
    <x v="9"/>
    <x v="5"/>
  </r>
  <r>
    <x v="0"/>
    <x v="3"/>
    <x v="0"/>
    <x v="0"/>
    <x v="3"/>
    <x v="0"/>
    <x v="12"/>
    <x v="5"/>
  </r>
  <r>
    <x v="0"/>
    <x v="3"/>
    <x v="0"/>
    <x v="0"/>
    <x v="2"/>
    <x v="0"/>
    <x v="9"/>
    <x v="5"/>
  </r>
  <r>
    <x v="1"/>
    <x v="1"/>
    <x v="0"/>
    <x v="1"/>
    <x v="1"/>
    <x v="0"/>
    <x v="2"/>
    <x v="1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5"/>
    <x v="0"/>
    <x v="0"/>
    <x v="2"/>
    <x v="0"/>
    <x v="14"/>
    <x v="5"/>
  </r>
  <r>
    <x v="0"/>
    <x v="3"/>
    <x v="0"/>
    <x v="0"/>
    <x v="2"/>
    <x v="0"/>
    <x v="9"/>
    <x v="5"/>
  </r>
  <r>
    <x v="0"/>
    <x v="3"/>
    <x v="0"/>
    <x v="0"/>
    <x v="2"/>
    <x v="0"/>
    <x v="9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0"/>
    <x v="0"/>
    <x v="15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3"/>
    <x v="0"/>
    <x v="16"/>
    <x v="5"/>
  </r>
  <r>
    <x v="0"/>
    <x v="5"/>
    <x v="0"/>
    <x v="0"/>
    <x v="2"/>
    <x v="0"/>
    <x v="14"/>
    <x v="5"/>
  </r>
  <r>
    <x v="0"/>
    <x v="5"/>
    <x v="0"/>
    <x v="0"/>
    <x v="3"/>
    <x v="0"/>
    <x v="16"/>
    <x v="5"/>
  </r>
  <r>
    <x v="1"/>
    <x v="1"/>
    <x v="0"/>
    <x v="1"/>
    <x v="1"/>
    <x v="0"/>
    <x v="2"/>
    <x v="1"/>
  </r>
  <r>
    <x v="0"/>
    <x v="5"/>
    <x v="0"/>
    <x v="0"/>
    <x v="0"/>
    <x v="0"/>
    <x v="15"/>
    <x v="1"/>
  </r>
  <r>
    <x v="0"/>
    <x v="5"/>
    <x v="0"/>
    <x v="0"/>
    <x v="2"/>
    <x v="0"/>
    <x v="14"/>
    <x v="5"/>
  </r>
  <r>
    <x v="0"/>
    <x v="5"/>
    <x v="0"/>
    <x v="0"/>
    <x v="2"/>
    <x v="0"/>
    <x v="14"/>
    <x v="1"/>
  </r>
  <r>
    <x v="0"/>
    <x v="5"/>
    <x v="0"/>
    <x v="0"/>
    <x v="0"/>
    <x v="0"/>
    <x v="15"/>
    <x v="1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3"/>
    <x v="0"/>
    <x v="16"/>
    <x v="5"/>
  </r>
  <r>
    <x v="0"/>
    <x v="5"/>
    <x v="0"/>
    <x v="0"/>
    <x v="3"/>
    <x v="0"/>
    <x v="16"/>
    <x v="5"/>
  </r>
  <r>
    <x v="0"/>
    <x v="5"/>
    <x v="0"/>
    <x v="0"/>
    <x v="2"/>
    <x v="0"/>
    <x v="14"/>
    <x v="5"/>
  </r>
  <r>
    <x v="0"/>
    <x v="5"/>
    <x v="0"/>
    <x v="0"/>
    <x v="0"/>
    <x v="0"/>
    <x v="15"/>
    <x v="1"/>
  </r>
  <r>
    <x v="0"/>
    <x v="5"/>
    <x v="0"/>
    <x v="0"/>
    <x v="0"/>
    <x v="0"/>
    <x v="15"/>
    <x v="1"/>
  </r>
  <r>
    <x v="0"/>
    <x v="5"/>
    <x v="0"/>
    <x v="0"/>
    <x v="0"/>
    <x v="0"/>
    <x v="15"/>
    <x v="2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0"/>
    <x v="0"/>
    <x v="15"/>
    <x v="5"/>
  </r>
  <r>
    <x v="0"/>
    <x v="5"/>
    <x v="0"/>
    <x v="0"/>
    <x v="0"/>
    <x v="0"/>
    <x v="15"/>
    <x v="1"/>
  </r>
  <r>
    <x v="0"/>
    <x v="5"/>
    <x v="0"/>
    <x v="0"/>
    <x v="0"/>
    <x v="0"/>
    <x v="15"/>
    <x v="1"/>
  </r>
  <r>
    <x v="0"/>
    <x v="5"/>
    <x v="0"/>
    <x v="0"/>
    <x v="2"/>
    <x v="0"/>
    <x v="14"/>
    <x v="5"/>
  </r>
  <r>
    <x v="0"/>
    <x v="2"/>
    <x v="1"/>
    <x v="2"/>
    <x v="3"/>
    <x v="1"/>
    <x v="7"/>
    <x v="5"/>
  </r>
  <r>
    <x v="1"/>
    <x v="2"/>
    <x v="1"/>
    <x v="2"/>
    <x v="1"/>
    <x v="1"/>
    <x v="17"/>
    <x v="1"/>
  </r>
  <r>
    <x v="0"/>
    <x v="5"/>
    <x v="0"/>
    <x v="0"/>
    <x v="2"/>
    <x v="0"/>
    <x v="14"/>
    <x v="5"/>
  </r>
  <r>
    <x v="1"/>
    <x v="1"/>
    <x v="0"/>
    <x v="1"/>
    <x v="1"/>
    <x v="0"/>
    <x v="2"/>
    <x v="0"/>
  </r>
  <r>
    <x v="0"/>
    <x v="5"/>
    <x v="0"/>
    <x v="0"/>
    <x v="0"/>
    <x v="0"/>
    <x v="15"/>
    <x v="0"/>
  </r>
  <r>
    <x v="0"/>
    <x v="5"/>
    <x v="0"/>
    <x v="0"/>
    <x v="3"/>
    <x v="0"/>
    <x v="16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2"/>
    <x v="0"/>
    <x v="14"/>
    <x v="5"/>
  </r>
  <r>
    <x v="0"/>
    <x v="5"/>
    <x v="0"/>
    <x v="0"/>
    <x v="3"/>
    <x v="0"/>
    <x v="16"/>
    <x v="5"/>
  </r>
  <r>
    <x v="0"/>
    <x v="5"/>
    <x v="0"/>
    <x v="0"/>
    <x v="2"/>
    <x v="0"/>
    <x v="14"/>
    <x v="5"/>
  </r>
  <r>
    <x v="0"/>
    <x v="5"/>
    <x v="0"/>
    <x v="0"/>
    <x v="3"/>
    <x v="0"/>
    <x v="16"/>
    <x v="5"/>
  </r>
  <r>
    <x v="0"/>
    <x v="5"/>
    <x v="0"/>
    <x v="0"/>
    <x v="2"/>
    <x v="0"/>
    <x v="14"/>
    <x v="5"/>
  </r>
  <r>
    <x v="0"/>
    <x v="5"/>
    <x v="0"/>
    <x v="0"/>
    <x v="3"/>
    <x v="0"/>
    <x v="16"/>
    <x v="0"/>
  </r>
  <r>
    <x v="0"/>
    <x v="5"/>
    <x v="0"/>
    <x v="0"/>
    <x v="3"/>
    <x v="0"/>
    <x v="16"/>
    <x v="0"/>
  </r>
  <r>
    <x v="0"/>
    <x v="5"/>
    <x v="0"/>
    <x v="0"/>
    <x v="3"/>
    <x v="0"/>
    <x v="16"/>
    <x v="0"/>
  </r>
  <r>
    <x v="0"/>
    <x v="5"/>
    <x v="0"/>
    <x v="0"/>
    <x v="3"/>
    <x v="0"/>
    <x v="16"/>
    <x v="0"/>
  </r>
  <r>
    <x v="0"/>
    <x v="5"/>
    <x v="0"/>
    <x v="0"/>
    <x v="3"/>
    <x v="0"/>
    <x v="1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2" cacheId="3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H9" firstHeaderRow="0" firstDataRow="1" firstDataCol="1"/>
  <pivotFields count="8">
    <pivotField dataField="1" compact="0" numFmtId="177" showAll="0"/>
    <pivotField dataField="1" compact="0" numFmtId="177" showAll="0"/>
    <pivotField dataField="1" compact="0" numFmtId="177" showAll="0"/>
    <pivotField dataField="1" compact="0" numFmtId="177" showAll="0"/>
    <pivotField dataField="1" compact="0" numFmtId="177" showAll="0"/>
    <pivotField dataField="1" compact="0" numFmtId="177" showAll="0"/>
    <pivotField dataField="1" compact="0" numFmtId="177" showAll="0"/>
    <pivotField axis="axisRow" compact="0" showAll="0">
      <items count="7">
        <item x="2"/>
        <item x="0"/>
        <item x="5"/>
        <item x="3"/>
        <item x="1"/>
        <item x="4"/>
        <item t="default"/>
      </items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合计" fld="6" baseField="0" baseItem="0"/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</dataFields>
  <formats count="3">
    <format dxfId="0">
      <pivotArea collapsedLevelsAreSubtotals="1" fieldPosition="0"/>
    </format>
    <format dxfId="1">
      <pivotArea collapsedLevelsAreSubtotals="1" fieldPosition="0"/>
    </format>
    <format dxfId="2">
      <pivotArea collapsedLevelsAreSubtotals="1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2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32" firstHeaderRow="0" firstDataRow="1" firstDataCol="1"/>
  <pivotFields count="19">
    <pivotField dataField="1" compact="0" numFmtId="177" showAll="0"/>
    <pivotField compact="0" numFmtId="177" showAll="0"/>
    <pivotField compact="0" numFmtId="177" showAll="0"/>
    <pivotField compact="0" numFmtId="177" showAll="0"/>
    <pivotField compact="0" numFmtId="177" showAll="0"/>
    <pivotField compact="0" numFmtId="177" showAll="0"/>
    <pivotField compact="0" numFmtId="177" showAll="0"/>
    <pivotField compact="0" numFmtId="177" showAll="0"/>
    <pivotField dataField="1" compact="0" numFmtId="177" showAll="0"/>
    <pivotField compact="0" numFmtId="177" showAll="0"/>
    <pivotField compact="0" showAll="0"/>
    <pivotField axis="axisRow" compact="0" showAll="0">
      <items count="30">
        <item x="3"/>
        <item x="7"/>
        <item x="6"/>
        <item x="14"/>
        <item x="24"/>
        <item x="2"/>
        <item x="0"/>
        <item x="5"/>
        <item x="17"/>
        <item x="15"/>
        <item x="19"/>
        <item x="13"/>
        <item x="20"/>
        <item x="18"/>
        <item x="26"/>
        <item x="25"/>
        <item x="23"/>
        <item x="21"/>
        <item x="4"/>
        <item x="1"/>
        <item x="8"/>
        <item x="11"/>
        <item x="9"/>
        <item x="28"/>
        <item x="16"/>
        <item x="27"/>
        <item x="10"/>
        <item x="22"/>
        <item x="12"/>
        <item t="default"/>
      </items>
    </pivotField>
    <pivotField compact="0" numFmtId="177" showAll="0"/>
    <pivotField compact="0" numFmtId="177" showAll="0"/>
    <pivotField compact="0" numFmtId="177" showAll="0"/>
    <pivotField compact="0" numFmtId="177" showAll="0"/>
    <pivotField compact="0" numFmtId="177" showAll="0"/>
    <pivotField compact="0" numFmtId="177" showAll="0"/>
    <pivotField dataField="1" compact="0" numFmtId="177" showAll="0"/>
  </pivotFields>
  <rowFields count="1">
    <field x="11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个人部分" fld="8" baseField="0" baseItem="0"/>
    <dataField name="单位部分" fld="0" baseField="0" baseItem="0"/>
    <dataField name="总计" fld="18" baseField="0" baseItem="0"/>
  </dataFields>
  <formats count="21">
    <format dxfId="3">
      <pivotArea collapsedLevelsAreSubtotals="1" fieldPosition="0"/>
    </format>
    <format dxfId="4">
      <pivotArea collapsedLevelsAreSubtotals="1" fieldPosition="0"/>
    </format>
    <format dxfId="5">
      <pivotArea collapsedLevelsAreSubtotals="1" fieldPosition="0"/>
    </format>
    <format dxfId="6">
      <pivotArea type="all" dataOnly="0" outline="0" fieldPosition="0"/>
    </format>
    <format dxfId="7">
      <pivotArea type="all" dataOnly="0" outline="0" fieldPosition="0"/>
    </format>
    <format dxfId="8">
      <pivotArea field="11" type="button" dataOnly="0" labelOnly="1" outline="0" fieldPosition="0"/>
    </format>
    <format dxfId="9">
      <pivotArea dataOnly="0" labelOnly="1" fieldPosition="0">
        <references count="1">
          <reference field="11" count="1">
            <x v="0"/>
          </reference>
        </references>
      </pivotArea>
    </format>
    <format dxfId="10">
      <pivotArea dataOnly="0" labelOnly="1" fieldPosition="0">
        <references count="1">
          <reference field="11" count="1">
            <x v="1"/>
          </reference>
        </references>
      </pivotArea>
    </format>
    <format dxfId="11">
      <pivotArea dataOnly="0" labelOnly="1" fieldPosition="0">
        <references count="1">
          <reference field="4294967294" count="1">
            <x v="0"/>
          </reference>
        </references>
      </pivotArea>
    </format>
    <format dxfId="12">
      <pivotArea dataOnly="0" labelOnly="1" fieldPosition="0">
        <references count="1">
          <reference field="4294967294" count="1">
            <x v="1"/>
          </reference>
        </references>
      </pivotArea>
    </format>
    <format dxfId="13">
      <pivotArea dataOnly="0" labelOnly="1" fieldPosition="0">
        <references count="1">
          <reference field="4294967294" count="1">
            <x v="2"/>
          </reference>
        </references>
      </pivotArea>
    </format>
    <format dxfId="14">
      <pivotArea collapsedLevelsAreSubtotals="1" fieldPosition="0">
        <references count="1">
          <reference field="11" count="1" selected="0">
            <x v="0"/>
          </reference>
        </references>
      </pivotArea>
    </format>
    <format dxfId="15">
      <pivotArea collapsedLevelsAreSubtotals="1" fieldPosition="0">
        <references count="1">
          <reference field="11" count="1" selected="0">
            <x v="1"/>
          </reference>
        </references>
      </pivotArea>
    </format>
    <format dxfId="16">
      <pivotArea field="11" type="button" dataOnly="0" labelOnly="1" outline="0" fieldPosition="0"/>
    </format>
    <format dxfId="17">
      <pivotArea dataOnly="0" labelOnly="1" fieldPosition="0">
        <references count="1">
          <reference field="11" count="1">
            <x v="0"/>
          </reference>
        </references>
      </pivotArea>
    </format>
    <format dxfId="18">
      <pivotArea dataOnly="0" labelOnly="1" fieldPosition="0">
        <references count="1">
          <reference field="11" count="1">
            <x v="1"/>
          </reference>
        </references>
      </pivotArea>
    </format>
    <format dxfId="19">
      <pivotArea dataOnly="0" labelOnly="1" fieldPosition="0">
        <references count="1">
          <reference field="4294967294" count="1">
            <x v="0"/>
          </reference>
        </references>
      </pivotArea>
    </format>
    <format dxfId="20">
      <pivotArea dataOnly="0" labelOnly="1" fieldPosition="0">
        <references count="1">
          <reference field="4294967294" count="1">
            <x v="1"/>
          </reference>
        </references>
      </pivotArea>
    </format>
    <format dxfId="21">
      <pivotArea dataOnly="0" labelOnly="1" fieldPosition="0">
        <references count="1">
          <reference field="4294967294" count="1">
            <x v="2"/>
          </reference>
        </references>
      </pivotArea>
    </format>
    <format dxfId="22">
      <pivotArea collapsedLevelsAreSubtotals="1" fieldPosition="0">
        <references count="1">
          <reference field="11" count="1" selected="0">
            <x v="0"/>
          </reference>
        </references>
      </pivotArea>
    </format>
    <format dxfId="23">
      <pivotArea collapsedLevelsAreSubtotals="1" fieldPosition="0">
        <references count="1">
          <reference field="11" count="1" selected="0">
            <x v="1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11:L42" firstHeaderRow="1" firstDataRow="1" firstDataCol="1"/>
  <pivotFields count="3">
    <pivotField dataField="1" compact="0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compact="0" multipleItemSelectionAllowed="1" showAll="0">
      <items count="32">
        <item x="3"/>
        <item x="7"/>
        <item x="6"/>
        <item x="14"/>
        <item x="24"/>
        <item x="2"/>
        <item x="0"/>
        <item x="5"/>
        <item x="17"/>
        <item x="15"/>
        <item x="19"/>
        <item x="13"/>
        <item x="20"/>
        <item x="18"/>
        <item x="26"/>
        <item x="25"/>
        <item m="1" x="30"/>
        <item x="23"/>
        <item x="21"/>
        <item x="4"/>
        <item x="1"/>
        <item x="8"/>
        <item x="11"/>
        <item x="9"/>
        <item x="28"/>
        <item x="16"/>
        <item x="27"/>
        <item x="10"/>
        <item x="22"/>
        <item x="12"/>
        <item x="29"/>
        <item t="default"/>
      </items>
    </pivotField>
  </pivotFields>
  <rowFields count="1">
    <field x="2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求和项:合计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6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M11:R19" firstHeaderRow="0" firstDataRow="1" firstDataCol="1"/>
  <pivotFields count="8">
    <pivotField compact="0" showAll="0">
      <items count="4">
        <item x="0"/>
        <item x="1"/>
        <item x="2"/>
        <item t="default"/>
      </items>
    </pivotField>
    <pivotField dataField="1" compact="0" showAll="0">
      <items count="8">
        <item x="2"/>
        <item x="0"/>
        <item x="3"/>
        <item x="4"/>
        <item x="5"/>
        <item x="1"/>
        <item x="6"/>
        <item t="default"/>
      </items>
    </pivotField>
    <pivotField dataField="1" compact="0" showAll="0">
      <items count="4">
        <item x="1"/>
        <item x="0"/>
        <item x="2"/>
        <item t="default"/>
      </items>
    </pivotField>
    <pivotField dataField="1" compact="0" showAll="0">
      <items count="7">
        <item x="2"/>
        <item x="0"/>
        <item x="3"/>
        <item x="4"/>
        <item x="1"/>
        <item x="5"/>
        <item t="default"/>
      </items>
    </pivotField>
    <pivotField dataField="1" compact="0" showAll="0">
      <items count="7">
        <item x="3"/>
        <item x="2"/>
        <item x="4"/>
        <item x="0"/>
        <item x="1"/>
        <item x="5"/>
        <item t="default"/>
      </items>
    </pivotField>
    <pivotField dataField="1" compact="0" showAll="0">
      <items count="4">
        <item x="0"/>
        <item x="1"/>
        <item x="2"/>
        <item t="default"/>
      </items>
    </pivotField>
    <pivotField compact="0" showAll="0"/>
    <pivotField axis="axisRow" compact="0" showAll="0">
      <items count="8">
        <item x="2"/>
        <item x="0"/>
        <item x="5"/>
        <item x="3"/>
        <item x="1"/>
        <item x="4"/>
        <item x="6"/>
        <item t="default"/>
      </items>
    </pivotField>
  </pivotFields>
  <rowFields count="1">
    <field x="7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养老_x000a_（24%）" fld="1" baseField="0" baseItem="0"/>
    <dataField name="求和项:失业_x000a_1%）" fld="3" baseField="0" baseItem="0"/>
    <dataField name="求和项:医疗_x000a_10%）" fld="2" baseField="0" baseItem="0"/>
    <dataField name="求和项:大额医疗" fld="5" baseField="0" baseItem="0"/>
    <dataField name="求和项:公积金_x000a_（10%）" fld="4" baseField="0" baseItem="0"/>
  </dataFields>
  <formats count="20">
    <format dxfId="24">
      <pivotArea dataOnly="0" labelOnly="1" fieldPosition="0">
        <references count="1">
          <reference field="4294967294" count="1">
            <x v="0"/>
          </reference>
        </references>
      </pivotArea>
    </format>
    <format dxfId="25">
      <pivotArea dataOnly="0" labelOnly="1" fieldPosition="0">
        <references count="1">
          <reference field="4294967294" count="1">
            <x v="1"/>
          </reference>
        </references>
      </pivotArea>
    </format>
    <format dxfId="26">
      <pivotArea dataOnly="0" labelOnly="1" fieldPosition="0">
        <references count="1">
          <reference field="4294967294" count="1">
            <x v="2"/>
          </reference>
        </references>
      </pivotArea>
    </format>
    <format dxfId="27">
      <pivotArea dataOnly="0" labelOnly="1" fieldPosition="0">
        <references count="1">
          <reference field="4294967294" count="1">
            <x v="3"/>
          </reference>
        </references>
      </pivotArea>
    </format>
    <format dxfId="28">
      <pivotArea dataOnly="0" labelOnly="1" fieldPosition="0">
        <references count="1">
          <reference field="4294967294" count="1">
            <x v="4"/>
          </reference>
        </references>
      </pivotArea>
    </format>
    <format dxfId="29">
      <pivotArea collapsedLevelsAreSubtotals="1" fieldPosition="0">
        <references count="1">
          <reference field="4294967294" count="1" selected="0">
            <x v="0"/>
          </reference>
        </references>
      </pivotArea>
    </format>
    <format dxfId="30">
      <pivotArea collapsedLevelsAreSubtotals="1" fieldPosition="0">
        <references count="1">
          <reference field="4294967294" count="1" selected="0">
            <x v="0"/>
          </reference>
        </references>
      </pivotArea>
    </format>
    <format dxfId="31">
      <pivotArea collapsedLevelsAreSubtotals="1" fieldPosition="0">
        <references count="1">
          <reference field="4294967294" count="1" selected="0">
            <x v="0"/>
          </reference>
        </references>
      </pivotArea>
    </format>
    <format dxfId="32">
      <pivotArea collapsedLevelsAreSubtotals="1" fieldPosition="0">
        <references count="1">
          <reference field="4294967294" count="1" selected="0">
            <x v="1"/>
          </reference>
        </references>
      </pivotArea>
    </format>
    <format dxfId="33">
      <pivotArea collapsedLevelsAreSubtotals="1" fieldPosition="0">
        <references count="1">
          <reference field="4294967294" count="1" selected="0">
            <x v="2"/>
          </reference>
        </references>
      </pivotArea>
    </format>
    <format dxfId="34">
      <pivotArea collapsedLevelsAreSubtotals="1" fieldPosition="0">
        <references count="1">
          <reference field="4294967294" count="1" selected="0">
            <x v="3"/>
          </reference>
        </references>
      </pivotArea>
    </format>
    <format dxfId="35">
      <pivotArea collapsedLevelsAreSubtotals="1" fieldPosition="0">
        <references count="1">
          <reference field="4294967294" count="1" selected="0">
            <x v="4"/>
          </reference>
        </references>
      </pivotArea>
    </format>
    <format dxfId="36">
      <pivotArea collapsedLevelsAreSubtotals="1" fieldPosition="0">
        <references count="1">
          <reference field="4294967294" count="1" selected="0">
            <x v="1"/>
          </reference>
        </references>
      </pivotArea>
    </format>
    <format dxfId="37">
      <pivotArea collapsedLevelsAreSubtotals="1" fieldPosition="0">
        <references count="1">
          <reference field="4294967294" count="1" selected="0">
            <x v="2"/>
          </reference>
        </references>
      </pivotArea>
    </format>
    <format dxfId="38">
      <pivotArea collapsedLevelsAreSubtotals="1" fieldPosition="0">
        <references count="1">
          <reference field="4294967294" count="1" selected="0">
            <x v="3"/>
          </reference>
        </references>
      </pivotArea>
    </format>
    <format dxfId="39">
      <pivotArea collapsedLevelsAreSubtotals="1" fieldPosition="0">
        <references count="1">
          <reference field="4294967294" count="1" selected="0">
            <x v="4"/>
          </reference>
        </references>
      </pivotArea>
    </format>
    <format dxfId="40">
      <pivotArea collapsedLevelsAreSubtotals="1" fieldPosition="0">
        <references count="1">
          <reference field="4294967294" count="1" selected="0">
            <x v="1"/>
          </reference>
        </references>
      </pivotArea>
    </format>
    <format dxfId="41">
      <pivotArea collapsedLevelsAreSubtotals="1" fieldPosition="0">
        <references count="1">
          <reference field="4294967294" count="1" selected="0">
            <x v="2"/>
          </reference>
        </references>
      </pivotArea>
    </format>
    <format dxfId="42">
      <pivotArea collapsedLevelsAreSubtotals="1" fieldPosition="0">
        <references count="1">
          <reference field="4294967294" count="1" selected="0">
            <x v="3"/>
          </reference>
        </references>
      </pivotArea>
    </format>
    <format dxfId="43">
      <pivotArea collapsedLevelsAreSubtotals="1" fieldPosition="0">
        <references count="1">
          <reference field="4294967294" count="1" selected="0">
            <x v="4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D543" sqref="D543"/>
    </sheetView>
  </sheetViews>
  <sheetFormatPr defaultColWidth="9" defaultRowHeight="13.5" outlineLevelCol="6"/>
  <cols>
    <col min="1" max="1" width="63.625" customWidth="1"/>
    <col min="2" max="4" width="9.375"/>
    <col min="6" max="6" width="9.375"/>
    <col min="13" max="13" width="10.375"/>
  </cols>
  <sheetData>
    <row r="1" spans="2:7">
      <c r="B1" s="173"/>
      <c r="C1" s="173"/>
      <c r="D1" s="173"/>
      <c r="E1" s="173"/>
      <c r="F1" s="173"/>
      <c r="G1" s="173"/>
    </row>
    <row r="2" s="172" customFormat="1" ht="20.25" spans="1:7">
      <c r="A2" s="172" t="s">
        <v>0</v>
      </c>
      <c r="B2" s="174"/>
      <c r="C2" s="174"/>
      <c r="D2" s="174"/>
      <c r="E2" s="174"/>
      <c r="F2" s="174"/>
      <c r="G2" s="174"/>
    </row>
    <row r="3" s="172" customFormat="1" ht="20.25" spans="1:7">
      <c r="A3" s="175" t="s">
        <v>1</v>
      </c>
      <c r="B3" s="174"/>
      <c r="C3" s="174"/>
      <c r="D3" s="174"/>
      <c r="E3" s="174"/>
      <c r="F3" s="174"/>
      <c r="G3" s="174"/>
    </row>
    <row r="4" s="172" customFormat="1" ht="20.25" spans="1:7">
      <c r="A4" s="175" t="s">
        <v>2</v>
      </c>
      <c r="B4" s="174"/>
      <c r="C4" s="174"/>
      <c r="D4" s="174"/>
      <c r="E4" s="174"/>
      <c r="F4" s="174"/>
      <c r="G4" s="174"/>
    </row>
    <row r="5" s="172" customFormat="1" ht="20.25" spans="1:7">
      <c r="A5" s="176"/>
      <c r="B5" s="174"/>
      <c r="C5" s="174"/>
      <c r="D5" s="174"/>
      <c r="E5" s="174"/>
      <c r="F5" s="174"/>
      <c r="G5" s="174"/>
    </row>
    <row r="6" s="172" customFormat="1" ht="20.25" spans="2:7">
      <c r="B6" s="174"/>
      <c r="C6" s="174"/>
      <c r="D6" s="174"/>
      <c r="E6" s="174"/>
      <c r="F6" s="174"/>
      <c r="G6" s="174"/>
    </row>
    <row r="7" s="172" customFormat="1" ht="20.25" spans="2:7">
      <c r="B7" s="174"/>
      <c r="C7" s="174"/>
      <c r="D7" s="174"/>
      <c r="E7" s="174"/>
      <c r="F7" s="174"/>
      <c r="G7" s="174"/>
    </row>
    <row r="8" s="172" customFormat="1" ht="20.25" spans="2:7">
      <c r="B8" s="174"/>
      <c r="C8" s="174"/>
      <c r="D8" s="174"/>
      <c r="E8" s="174"/>
      <c r="F8" s="174"/>
      <c r="G8" s="174"/>
    </row>
    <row r="9" s="172" customFormat="1" ht="20.25" spans="2:7">
      <c r="B9" s="174"/>
      <c r="C9" s="174"/>
      <c r="D9" s="174"/>
      <c r="E9" s="174"/>
      <c r="F9" s="174"/>
      <c r="G9" s="174"/>
    </row>
    <row r="10" spans="2:7">
      <c r="B10" s="173"/>
      <c r="C10" s="173"/>
      <c r="D10" s="173"/>
      <c r="E10" s="173"/>
      <c r="F10" s="173"/>
      <c r="G10" s="173"/>
    </row>
    <row r="11" spans="2:7">
      <c r="B11" s="173"/>
      <c r="C11" s="173"/>
      <c r="D11" s="173"/>
      <c r="E11" s="173"/>
      <c r="F11" s="173"/>
      <c r="G11" s="173"/>
    </row>
    <row r="12" spans="2:7">
      <c r="B12" s="173"/>
      <c r="C12" s="173"/>
      <c r="D12" s="173"/>
      <c r="E12" s="173"/>
      <c r="F12" s="173"/>
      <c r="G12" s="173"/>
    </row>
    <row r="13" spans="2:7">
      <c r="B13" s="173"/>
      <c r="C13" s="173"/>
      <c r="D13" s="173"/>
      <c r="E13" s="173"/>
      <c r="F13" s="173"/>
      <c r="G13" s="173"/>
    </row>
    <row r="14" spans="2:7">
      <c r="B14" s="173"/>
      <c r="C14" s="173"/>
      <c r="D14" s="173"/>
      <c r="E14" s="173"/>
      <c r="F14" s="173"/>
      <c r="G14" s="173"/>
    </row>
    <row r="15" spans="2:7">
      <c r="B15" s="173"/>
      <c r="C15" s="173"/>
      <c r="D15" s="173"/>
      <c r="E15" s="173"/>
      <c r="F15" s="173"/>
      <c r="G15" s="173"/>
    </row>
    <row r="16" spans="2:7">
      <c r="B16" s="173"/>
      <c r="C16" s="173"/>
      <c r="D16" s="173"/>
      <c r="E16" s="173"/>
      <c r="F16" s="173"/>
      <c r="G16" s="173"/>
    </row>
    <row r="17" spans="2:7">
      <c r="B17" s="173"/>
      <c r="C17" s="173"/>
      <c r="D17" s="173"/>
      <c r="E17" s="173"/>
      <c r="F17" s="173"/>
      <c r="G17" s="173"/>
    </row>
    <row r="18" spans="2:7">
      <c r="B18" s="173"/>
      <c r="C18" s="173"/>
      <c r="D18" s="173"/>
      <c r="E18" s="173"/>
      <c r="F18" s="173"/>
      <c r="G18" s="173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28" sqref="E28"/>
    </sheetView>
  </sheetViews>
  <sheetFormatPr defaultColWidth="9" defaultRowHeight="13.5" outlineLevelCol="7"/>
  <cols>
    <col min="1" max="1" width="11.375"/>
    <col min="2" max="8" width="21.5"/>
  </cols>
  <sheetData>
    <row r="1" ht="25" customHeight="1" spans="1:1">
      <c r="A1" s="170" t="s">
        <v>3</v>
      </c>
    </row>
    <row r="2" spans="1:8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</row>
    <row r="3" spans="1:8">
      <c r="A3" t="s">
        <v>12</v>
      </c>
      <c r="B3" s="14">
        <v>9397.83825</v>
      </c>
      <c r="C3" s="14">
        <v>312.5925</v>
      </c>
      <c r="D3" s="14">
        <v>3949.182</v>
      </c>
      <c r="E3" s="14">
        <v>2832.4</v>
      </c>
      <c r="F3" s="14">
        <v>540</v>
      </c>
      <c r="G3" s="14">
        <v>173.66375</v>
      </c>
      <c r="H3" s="14">
        <v>1590</v>
      </c>
    </row>
    <row r="4" spans="1:8">
      <c r="A4" t="s">
        <v>13</v>
      </c>
      <c r="B4" s="14">
        <v>125293.52065</v>
      </c>
      <c r="C4" s="14">
        <v>4226.1885</v>
      </c>
      <c r="D4" s="14">
        <v>53365.2744</v>
      </c>
      <c r="E4" s="14">
        <v>37954.16</v>
      </c>
      <c r="F4" s="14">
        <v>7236</v>
      </c>
      <c r="G4" s="14">
        <v>2347.89775</v>
      </c>
      <c r="H4" s="14">
        <v>20164</v>
      </c>
    </row>
    <row r="5" spans="1:8">
      <c r="A5" t="s">
        <v>14</v>
      </c>
      <c r="B5" s="14">
        <v>464501.242750001</v>
      </c>
      <c r="C5" s="14">
        <v>16817.4765</v>
      </c>
      <c r="D5" s="14">
        <v>210318.042</v>
      </c>
      <c r="E5" s="14">
        <v>150683.68</v>
      </c>
      <c r="F5" s="14">
        <v>28728</v>
      </c>
      <c r="G5" s="14">
        <v>9273.64424999999</v>
      </c>
      <c r="H5" s="14">
        <v>48680.4</v>
      </c>
    </row>
    <row r="6" spans="1:8">
      <c r="A6" t="s">
        <v>15</v>
      </c>
      <c r="B6" s="14">
        <v>52917.5625</v>
      </c>
      <c r="C6" s="14">
        <v>1838.0025</v>
      </c>
      <c r="D6" s="14">
        <v>22360.734</v>
      </c>
      <c r="E6" s="14">
        <v>15861.44</v>
      </c>
      <c r="F6" s="14">
        <v>3024</v>
      </c>
      <c r="G6" s="14">
        <v>986.386</v>
      </c>
      <c r="H6" s="14">
        <v>8847</v>
      </c>
    </row>
    <row r="7" spans="1:8">
      <c r="A7" t="s">
        <v>16</v>
      </c>
      <c r="B7" s="14">
        <v>115581.86975</v>
      </c>
      <c r="C7" s="14">
        <v>3876.0435</v>
      </c>
      <c r="D7" s="14">
        <v>48357.856</v>
      </c>
      <c r="E7" s="14">
        <v>33988.8</v>
      </c>
      <c r="F7" s="14">
        <v>6480</v>
      </c>
      <c r="G7" s="14">
        <v>2115.17025</v>
      </c>
      <c r="H7" s="14">
        <v>20764</v>
      </c>
    </row>
    <row r="8" spans="1:8">
      <c r="A8" t="s">
        <v>17</v>
      </c>
      <c r="B8" s="14">
        <v>18870.34525</v>
      </c>
      <c r="C8" s="14">
        <v>631.4265</v>
      </c>
      <c r="D8" s="14">
        <v>7926.924</v>
      </c>
      <c r="E8" s="14">
        <v>5664.8</v>
      </c>
      <c r="F8" s="14">
        <v>1080</v>
      </c>
      <c r="G8" s="14">
        <v>350.79475</v>
      </c>
      <c r="H8" s="14">
        <v>3216.4</v>
      </c>
    </row>
    <row r="9" spans="1:8">
      <c r="A9" t="s">
        <v>18</v>
      </c>
      <c r="B9" s="14">
        <v>786562.379150001</v>
      </c>
      <c r="C9" s="14">
        <v>27701.73</v>
      </c>
      <c r="D9" s="14">
        <v>346278.0124</v>
      </c>
      <c r="E9" s="14">
        <v>246985.28</v>
      </c>
      <c r="F9" s="14">
        <v>47088</v>
      </c>
      <c r="G9" s="14">
        <v>15247.55675</v>
      </c>
      <c r="H9" s="14">
        <v>103261.8</v>
      </c>
    </row>
    <row r="12" spans="5:5">
      <c r="E12" s="171">
        <v>3372.4</v>
      </c>
    </row>
    <row r="13" spans="5:5">
      <c r="E13" s="171">
        <v>45190.16</v>
      </c>
    </row>
    <row r="14" spans="5:5">
      <c r="E14" s="171">
        <v>179411.68</v>
      </c>
    </row>
    <row r="15" spans="5:5">
      <c r="E15" s="171">
        <v>18885.44</v>
      </c>
    </row>
    <row r="16" spans="5:5">
      <c r="E16" s="171">
        <v>40468.8</v>
      </c>
    </row>
    <row r="17" spans="5:5">
      <c r="E17" s="171">
        <v>6744.8</v>
      </c>
    </row>
    <row r="18" spans="5:5">
      <c r="E18">
        <v>294073.28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4" workbookViewId="0">
      <selection activeCell="H13" sqref="H13"/>
    </sheetView>
  </sheetViews>
  <sheetFormatPr defaultColWidth="9" defaultRowHeight="13.5" outlineLevelCol="3"/>
  <cols>
    <col min="1" max="1" width="22.375"/>
    <col min="2" max="2" width="12.25" customWidth="1"/>
    <col min="3" max="3" width="12.875" customWidth="1"/>
    <col min="4" max="4" width="12.625" customWidth="1"/>
  </cols>
  <sheetData>
    <row r="1" ht="18" customHeight="1" spans="1:4">
      <c r="A1" s="166"/>
      <c r="B1" s="167" t="s">
        <v>3</v>
      </c>
      <c r="C1" s="168"/>
      <c r="D1" s="168"/>
    </row>
    <row r="2" spans="1:4">
      <c r="A2" s="166" t="s">
        <v>4</v>
      </c>
      <c r="B2" s="166" t="s">
        <v>19</v>
      </c>
      <c r="C2" s="166" t="s">
        <v>20</v>
      </c>
      <c r="D2" s="166" t="s">
        <v>18</v>
      </c>
    </row>
    <row r="3" spans="1:4">
      <c r="A3" s="166" t="s">
        <v>21</v>
      </c>
      <c r="B3" s="169">
        <v>2999.99</v>
      </c>
      <c r="C3" s="169">
        <v>6397.84825</v>
      </c>
      <c r="D3" s="169">
        <v>9397.83825</v>
      </c>
    </row>
    <row r="4" spans="1:4">
      <c r="A4" s="166" t="s">
        <v>22</v>
      </c>
      <c r="B4" s="169">
        <v>2341.64</v>
      </c>
      <c r="C4" s="169">
        <v>5117.16175</v>
      </c>
      <c r="D4" s="169">
        <v>7458.80175</v>
      </c>
    </row>
    <row r="5" spans="1:4">
      <c r="A5" s="166" t="s">
        <v>23</v>
      </c>
      <c r="B5" s="169">
        <v>4711.82</v>
      </c>
      <c r="C5" s="169">
        <v>10119.234</v>
      </c>
      <c r="D5" s="169">
        <v>14831.054</v>
      </c>
    </row>
    <row r="6" spans="1:4">
      <c r="A6" s="166" t="s">
        <v>24</v>
      </c>
      <c r="B6" s="169">
        <v>11388.76</v>
      </c>
      <c r="C6" s="169">
        <v>24284.9945</v>
      </c>
      <c r="D6" s="169">
        <v>35673.7545</v>
      </c>
    </row>
    <row r="7" spans="1:4">
      <c r="A7" s="166" t="s">
        <v>25</v>
      </c>
      <c r="B7" s="169">
        <v>7306.78</v>
      </c>
      <c r="C7" s="169">
        <v>15551.0989</v>
      </c>
      <c r="D7" s="169">
        <v>22857.8789</v>
      </c>
    </row>
    <row r="8" spans="1:4">
      <c r="A8" s="166" t="s">
        <v>26</v>
      </c>
      <c r="B8" s="169">
        <v>4421.46</v>
      </c>
      <c r="C8" s="169">
        <v>9206.5315</v>
      </c>
      <c r="D8" s="169">
        <v>13627.9915</v>
      </c>
    </row>
    <row r="9" spans="1:4">
      <c r="A9" s="166" t="s">
        <v>27</v>
      </c>
      <c r="B9" s="169">
        <v>596.35</v>
      </c>
      <c r="C9" s="169">
        <v>1272.27525</v>
      </c>
      <c r="D9" s="169">
        <v>1868.62525</v>
      </c>
    </row>
    <row r="10" spans="1:4">
      <c r="A10" s="166" t="s">
        <v>28</v>
      </c>
      <c r="B10" s="169">
        <v>7194.73</v>
      </c>
      <c r="C10" s="169">
        <v>15359.43975</v>
      </c>
      <c r="D10" s="169">
        <v>22554.16975</v>
      </c>
    </row>
    <row r="11" spans="1:4">
      <c r="A11" s="166" t="s">
        <v>29</v>
      </c>
      <c r="B11" s="169">
        <v>16715.61</v>
      </c>
      <c r="C11" s="169">
        <v>38517.1705</v>
      </c>
      <c r="D11" s="169">
        <v>55232.7805</v>
      </c>
    </row>
    <row r="12" spans="1:4">
      <c r="A12" s="166" t="s">
        <v>30</v>
      </c>
      <c r="B12" s="169">
        <v>12152.3</v>
      </c>
      <c r="C12" s="169">
        <v>27753.29475</v>
      </c>
      <c r="D12" s="169">
        <v>39905.59475</v>
      </c>
    </row>
    <row r="13" spans="1:4">
      <c r="A13" s="166" t="s">
        <v>31</v>
      </c>
      <c r="B13" s="169">
        <v>3706.19</v>
      </c>
      <c r="C13" s="169">
        <v>8455.89875</v>
      </c>
      <c r="D13" s="169">
        <v>12162.08875</v>
      </c>
    </row>
    <row r="14" spans="1:4">
      <c r="A14" s="166" t="s">
        <v>32</v>
      </c>
      <c r="B14" s="169">
        <v>7606.08</v>
      </c>
      <c r="C14" s="169">
        <v>17160.1815</v>
      </c>
      <c r="D14" s="169">
        <v>24766.2615</v>
      </c>
    </row>
    <row r="15" spans="1:4">
      <c r="A15" s="166" t="s">
        <v>33</v>
      </c>
      <c r="B15" s="169">
        <v>15842</v>
      </c>
      <c r="C15" s="169">
        <v>36156.2335</v>
      </c>
      <c r="D15" s="169">
        <v>51998.2335</v>
      </c>
    </row>
    <row r="16" spans="1:4">
      <c r="A16" s="166" t="s">
        <v>34</v>
      </c>
      <c r="B16" s="169">
        <v>19413.43</v>
      </c>
      <c r="C16" s="169">
        <v>44119.24825</v>
      </c>
      <c r="D16" s="169">
        <v>63532.67825</v>
      </c>
    </row>
    <row r="17" spans="1:4">
      <c r="A17" s="166" t="s">
        <v>35</v>
      </c>
      <c r="B17" s="169">
        <v>16208.09</v>
      </c>
      <c r="C17" s="169">
        <v>37216.48075</v>
      </c>
      <c r="D17" s="169">
        <v>53424.57075</v>
      </c>
    </row>
    <row r="18" spans="1:4">
      <c r="A18" s="166" t="s">
        <v>36</v>
      </c>
      <c r="B18" s="169">
        <v>6953.29</v>
      </c>
      <c r="C18" s="169">
        <v>15795.02625</v>
      </c>
      <c r="D18" s="169">
        <v>22748.31625</v>
      </c>
    </row>
    <row r="19" spans="1:4">
      <c r="A19" s="166" t="s">
        <v>37</v>
      </c>
      <c r="B19" s="169">
        <v>8765.74</v>
      </c>
      <c r="C19" s="169">
        <v>19770.6625</v>
      </c>
      <c r="D19" s="169">
        <v>28536.4025</v>
      </c>
    </row>
    <row r="20" spans="1:4">
      <c r="A20" s="166" t="s">
        <v>38</v>
      </c>
      <c r="B20" s="169">
        <v>36189.54</v>
      </c>
      <c r="C20" s="169">
        <v>82426.021</v>
      </c>
      <c r="D20" s="169">
        <v>118615.561</v>
      </c>
    </row>
    <row r="21" spans="1:4">
      <c r="A21" s="166" t="s">
        <v>39</v>
      </c>
      <c r="B21" s="169">
        <v>16857.37</v>
      </c>
      <c r="C21" s="169">
        <v>36060.1925</v>
      </c>
      <c r="D21" s="169">
        <v>52917.5625</v>
      </c>
    </row>
    <row r="22" spans="1:4">
      <c r="A22" s="166" t="s">
        <v>40</v>
      </c>
      <c r="B22" s="169">
        <v>37173.8</v>
      </c>
      <c r="C22" s="169">
        <v>78408.06975</v>
      </c>
      <c r="D22" s="169">
        <v>115581.86975</v>
      </c>
    </row>
    <row r="23" spans="1:4">
      <c r="A23" s="166" t="s">
        <v>41</v>
      </c>
      <c r="B23" s="169">
        <v>596.35</v>
      </c>
      <c r="C23" s="169">
        <v>1272.27525</v>
      </c>
      <c r="D23" s="169">
        <v>1868.62525</v>
      </c>
    </row>
    <row r="24" spans="1:4">
      <c r="A24" s="166" t="s">
        <v>42</v>
      </c>
      <c r="B24" s="169">
        <v>596.35</v>
      </c>
      <c r="C24" s="169">
        <v>1272.27525</v>
      </c>
      <c r="D24" s="169">
        <v>1868.62525</v>
      </c>
    </row>
    <row r="25" spans="1:4">
      <c r="A25" s="166" t="s">
        <v>43</v>
      </c>
      <c r="B25" s="169">
        <v>564.55</v>
      </c>
      <c r="C25" s="169">
        <v>1240.47525</v>
      </c>
      <c r="D25" s="169">
        <v>1805.02525</v>
      </c>
    </row>
    <row r="26" spans="1:4">
      <c r="A26" s="166" t="s">
        <v>44</v>
      </c>
      <c r="B26" s="169">
        <v>596.36</v>
      </c>
      <c r="C26" s="169">
        <v>1272.29125</v>
      </c>
      <c r="D26" s="169">
        <v>1868.65125</v>
      </c>
    </row>
    <row r="27" spans="1:4">
      <c r="A27" s="166" t="s">
        <v>45</v>
      </c>
      <c r="B27" s="169">
        <v>1192.71</v>
      </c>
      <c r="C27" s="169">
        <v>2544.5665</v>
      </c>
      <c r="D27" s="169">
        <v>3737.2765</v>
      </c>
    </row>
    <row r="28" spans="1:4">
      <c r="A28" s="166" t="s">
        <v>46</v>
      </c>
      <c r="B28" s="169">
        <v>596.36</v>
      </c>
      <c r="C28" s="169">
        <v>1272.29125</v>
      </c>
      <c r="D28" s="169">
        <v>1868.65125</v>
      </c>
    </row>
    <row r="29" spans="1:4">
      <c r="A29" s="166" t="s">
        <v>47</v>
      </c>
      <c r="B29" s="169">
        <v>596.35</v>
      </c>
      <c r="C29" s="169">
        <v>1272.27525</v>
      </c>
      <c r="D29" s="169">
        <v>1868.62525</v>
      </c>
    </row>
    <row r="30" spans="1:4">
      <c r="A30" s="166" t="s">
        <v>48</v>
      </c>
      <c r="B30" s="169">
        <v>693.36</v>
      </c>
      <c r="C30" s="169">
        <v>1422.88</v>
      </c>
      <c r="D30" s="169">
        <v>2116.24</v>
      </c>
    </row>
    <row r="31" spans="1:4">
      <c r="A31" s="166" t="s">
        <v>49</v>
      </c>
      <c r="B31" s="169">
        <v>596.35</v>
      </c>
      <c r="C31" s="169">
        <v>1272.27525</v>
      </c>
      <c r="D31" s="169">
        <v>1868.62525</v>
      </c>
    </row>
    <row r="32" spans="1:4">
      <c r="A32" s="166" t="s">
        <v>18</v>
      </c>
      <c r="B32" s="169">
        <v>244573.71</v>
      </c>
      <c r="C32" s="169">
        <v>541988.66915</v>
      </c>
      <c r="D32" s="169">
        <v>786562.37915</v>
      </c>
    </row>
  </sheetData>
  <mergeCells count="1">
    <mergeCell ref="B1:D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493"/>
  <sheetViews>
    <sheetView workbookViewId="0">
      <pane ySplit="3" topLeftCell="A4" activePane="bottomLeft" state="frozen"/>
      <selection/>
      <selection pane="bottomLeft" activeCell="G21" sqref="G21"/>
    </sheetView>
  </sheetViews>
  <sheetFormatPr defaultColWidth="9" defaultRowHeight="13.5"/>
  <cols>
    <col min="1" max="1" width="6.375" style="23" customWidth="1"/>
    <col min="2" max="2" width="23.125" style="23" customWidth="1"/>
    <col min="3" max="3" width="13.125" style="24" customWidth="1"/>
    <col min="4" max="4" width="17.875" style="25" customWidth="1"/>
    <col min="5" max="5" width="11.5" style="23" customWidth="1"/>
    <col min="6" max="6" width="11.875" style="23" customWidth="1"/>
    <col min="7" max="8" width="12.625" style="23" customWidth="1"/>
    <col min="9" max="9" width="11.5" style="23" customWidth="1"/>
    <col min="10" max="10" width="9.375" style="23" customWidth="1"/>
    <col min="11" max="11" width="10.375" style="23" customWidth="1"/>
    <col min="12" max="12" width="11.5" style="23" customWidth="1"/>
    <col min="13" max="14" width="10.375" style="23" customWidth="1"/>
    <col min="15" max="16" width="11.5" style="23" customWidth="1"/>
    <col min="17" max="17" width="10.375" style="23" customWidth="1"/>
    <col min="18" max="18" width="11.5" style="23" customWidth="1"/>
    <col min="19" max="21" width="10.375" style="23" customWidth="1"/>
    <col min="22" max="24" width="11.5" style="23" customWidth="1"/>
    <col min="25" max="25" width="12" style="9" customWidth="1"/>
    <col min="26" max="26" width="10.375" style="9" customWidth="1"/>
    <col min="27" max="27" width="6.375" style="9" customWidth="1"/>
    <col min="28" max="28" width="13.875" style="9" customWidth="1"/>
    <col min="29" max="29" width="10.375" style="9" customWidth="1"/>
    <col min="30" max="33" width="11.5" style="9" customWidth="1"/>
    <col min="34" max="35" width="11.5" style="9"/>
    <col min="36" max="36" width="9" style="9"/>
    <col min="37" max="16384" width="4.75" customWidth="1"/>
  </cols>
  <sheetData>
    <row r="1" s="9" customFormat="1" ht="18.75" spans="1:25">
      <c r="A1" s="26" t="s">
        <v>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="9" customFormat="1" spans="1:36">
      <c r="A2" s="27" t="s">
        <v>51</v>
      </c>
      <c r="B2" s="27" t="s">
        <v>52</v>
      </c>
      <c r="C2" s="28" t="s">
        <v>53</v>
      </c>
      <c r="D2" s="29" t="s">
        <v>54</v>
      </c>
      <c r="E2" s="30" t="s">
        <v>55</v>
      </c>
      <c r="F2" s="30"/>
      <c r="G2" s="30"/>
      <c r="H2" s="30"/>
      <c r="I2" s="30"/>
      <c r="J2" s="30"/>
      <c r="K2" s="5" t="s">
        <v>56</v>
      </c>
      <c r="L2" s="5"/>
      <c r="M2" s="5"/>
      <c r="N2" s="5"/>
      <c r="O2" s="5"/>
      <c r="P2" s="5"/>
      <c r="Q2" s="5"/>
      <c r="R2" s="49" t="s">
        <v>57</v>
      </c>
      <c r="S2" s="50"/>
      <c r="T2" s="50"/>
      <c r="U2" s="50"/>
      <c r="V2" s="50"/>
      <c r="W2" s="50"/>
      <c r="X2" s="50"/>
      <c r="Y2" s="50"/>
      <c r="Z2" s="51"/>
      <c r="AA2" s="52"/>
      <c r="AB2" s="51"/>
      <c r="AC2" s="5" t="s">
        <v>58</v>
      </c>
      <c r="AD2" s="5"/>
      <c r="AE2" s="5"/>
      <c r="AF2" s="5"/>
      <c r="AG2" s="5"/>
      <c r="AH2" s="5"/>
      <c r="AI2" s="5"/>
      <c r="AJ2" s="10"/>
    </row>
    <row r="3" s="9" customFormat="1" ht="24" spans="1:36">
      <c r="A3" s="5"/>
      <c r="B3" s="5"/>
      <c r="C3" s="31"/>
      <c r="D3" s="32"/>
      <c r="E3" s="5" t="s">
        <v>59</v>
      </c>
      <c r="F3" s="5" t="s">
        <v>60</v>
      </c>
      <c r="G3" s="5" t="s">
        <v>61</v>
      </c>
      <c r="H3" s="5" t="s">
        <v>62</v>
      </c>
      <c r="I3" s="5" t="s">
        <v>63</v>
      </c>
      <c r="J3" s="5" t="s">
        <v>64</v>
      </c>
      <c r="K3" s="27" t="s">
        <v>65</v>
      </c>
      <c r="L3" s="46" t="s">
        <v>66</v>
      </c>
      <c r="M3" s="27" t="s">
        <v>67</v>
      </c>
      <c r="N3" s="27" t="s">
        <v>68</v>
      </c>
      <c r="O3" s="27" t="s">
        <v>69</v>
      </c>
      <c r="P3" s="27" t="s">
        <v>64</v>
      </c>
      <c r="Q3" s="27" t="s">
        <v>70</v>
      </c>
      <c r="R3" s="5" t="s">
        <v>71</v>
      </c>
      <c r="S3" s="5" t="s">
        <v>72</v>
      </c>
      <c r="T3" s="5" t="s">
        <v>73</v>
      </c>
      <c r="U3" s="5" t="s">
        <v>74</v>
      </c>
      <c r="V3" s="5" t="s">
        <v>75</v>
      </c>
      <c r="W3" s="5" t="s">
        <v>69</v>
      </c>
      <c r="X3" s="5" t="s">
        <v>64</v>
      </c>
      <c r="Y3" s="5" t="s">
        <v>70</v>
      </c>
      <c r="Z3" s="53" t="s">
        <v>76</v>
      </c>
      <c r="AA3" s="53" t="s">
        <v>77</v>
      </c>
      <c r="AB3" s="10" t="s">
        <v>4</v>
      </c>
      <c r="AC3" s="27" t="s">
        <v>78</v>
      </c>
      <c r="AD3" s="27" t="s">
        <v>79</v>
      </c>
      <c r="AE3" s="27" t="s">
        <v>80</v>
      </c>
      <c r="AF3" s="27" t="s">
        <v>81</v>
      </c>
      <c r="AG3" s="27" t="s">
        <v>82</v>
      </c>
      <c r="AH3" s="27" t="s">
        <v>64</v>
      </c>
      <c r="AI3" s="27" t="s">
        <v>70</v>
      </c>
      <c r="AJ3" s="10" t="s">
        <v>4</v>
      </c>
    </row>
    <row r="4" s="9" customFormat="1" ht="16" customHeight="1" spans="1:36">
      <c r="A4" s="33">
        <f t="shared" ref="A4:A67" si="0">ROW()-3</f>
        <v>1</v>
      </c>
      <c r="B4" s="34" t="s">
        <v>83</v>
      </c>
      <c r="C4" s="35" t="s">
        <v>84</v>
      </c>
      <c r="D4" s="36" t="s">
        <v>85</v>
      </c>
      <c r="E4" s="34">
        <v>3473.25</v>
      </c>
      <c r="F4" s="34">
        <f>VLOOKUP(C4,'[1]9月'!$B:$Q,16,0)</f>
        <v>3245.4</v>
      </c>
      <c r="G4" s="37">
        <v>5664.75</v>
      </c>
      <c r="H4" s="34">
        <v>3473.25</v>
      </c>
      <c r="I4" s="37">
        <v>3180</v>
      </c>
      <c r="J4" s="37"/>
      <c r="K4" s="47">
        <f t="shared" ref="K4:K67" si="1">E4*0.018</f>
        <v>62.5185</v>
      </c>
      <c r="L4" s="48">
        <f t="shared" ref="L4:L67" si="2">F4*0.16</f>
        <v>519.264</v>
      </c>
      <c r="M4" s="37">
        <f t="shared" ref="M4:M67" si="3">ROUND(G4*0.08,2)</f>
        <v>453.18</v>
      </c>
      <c r="N4" s="34">
        <f t="shared" ref="N4:N67" si="4">H4*0.007</f>
        <v>24.31275</v>
      </c>
      <c r="O4" s="37">
        <f t="shared" ref="O4:O67" si="5">I4*5%</f>
        <v>159</v>
      </c>
      <c r="P4" s="37">
        <f t="shared" ref="P4:P67" si="6">J4*50%</f>
        <v>0</v>
      </c>
      <c r="Q4" s="37">
        <f t="shared" ref="Q4:Q67" si="7">SUM(K4:P4)</f>
        <v>1218.27525</v>
      </c>
      <c r="R4" s="34">
        <f t="shared" ref="R4:R67" si="8">E4*0</f>
        <v>0</v>
      </c>
      <c r="S4" s="34">
        <f t="shared" ref="S4:S67" si="9">ROUND(F4*0.08,2)</f>
        <v>259.63</v>
      </c>
      <c r="T4" s="37">
        <f t="shared" ref="T4:T67" si="10">ROUND(G4*0.02,2)</f>
        <v>113.3</v>
      </c>
      <c r="U4" s="34">
        <f t="shared" ref="U4:U67" si="11">ROUND(H4*0.003,2)</f>
        <v>10.42</v>
      </c>
      <c r="V4" s="34">
        <v>0</v>
      </c>
      <c r="W4" s="37">
        <f t="shared" ref="W4:W67" si="12">I4*5%</f>
        <v>159</v>
      </c>
      <c r="X4" s="37">
        <f t="shared" ref="X4:X67" si="13">J4*50%</f>
        <v>0</v>
      </c>
      <c r="Y4" s="34">
        <f t="shared" ref="Y4:Y67" si="14">SUM(R4:X4)</f>
        <v>542.35</v>
      </c>
      <c r="Z4" s="34">
        <f t="shared" ref="Z4:Z67" si="15">Q4+Y4</f>
        <v>1760.62525</v>
      </c>
      <c r="AA4" s="34"/>
      <c r="AB4" s="12" t="s">
        <v>27</v>
      </c>
      <c r="AC4" s="11">
        <f t="shared" ref="AC4:AE4" si="16">K4+R4</f>
        <v>62.5185</v>
      </c>
      <c r="AD4" s="11">
        <f t="shared" si="16"/>
        <v>778.894</v>
      </c>
      <c r="AE4" s="11">
        <f t="shared" si="16"/>
        <v>566.48</v>
      </c>
      <c r="AF4" s="11">
        <f t="shared" ref="AF4:AF67" si="17">N4+U4+V4</f>
        <v>34.73275</v>
      </c>
      <c r="AG4" s="11">
        <f t="shared" ref="AG4:AI4" si="18">O4+W4</f>
        <v>318</v>
      </c>
      <c r="AH4" s="11">
        <f t="shared" si="18"/>
        <v>0</v>
      </c>
      <c r="AI4" s="11">
        <f t="shared" si="18"/>
        <v>1760.62525</v>
      </c>
      <c r="AJ4" s="12" t="s">
        <v>13</v>
      </c>
    </row>
    <row r="5" s="9" customFormat="1" ht="16" customHeight="1" spans="1:36">
      <c r="A5" s="33">
        <f t="shared" si="0"/>
        <v>2</v>
      </c>
      <c r="B5" s="34" t="s">
        <v>86</v>
      </c>
      <c r="C5" s="35" t="s">
        <v>87</v>
      </c>
      <c r="D5" s="34" t="s">
        <v>88</v>
      </c>
      <c r="E5" s="34">
        <v>3473.25</v>
      </c>
      <c r="F5" s="34">
        <f>VLOOKUP(C5,'[1]9月'!$B:$Q,16,0)</f>
        <v>3245.4</v>
      </c>
      <c r="G5" s="37">
        <v>5664.75</v>
      </c>
      <c r="H5" s="34">
        <v>3473.25</v>
      </c>
      <c r="I5" s="37">
        <v>3180</v>
      </c>
      <c r="J5" s="37"/>
      <c r="K5" s="47">
        <f t="shared" si="1"/>
        <v>62.5185</v>
      </c>
      <c r="L5" s="48">
        <f t="shared" si="2"/>
        <v>519.264</v>
      </c>
      <c r="M5" s="37">
        <f t="shared" si="3"/>
        <v>453.18</v>
      </c>
      <c r="N5" s="34">
        <f t="shared" si="4"/>
        <v>24.31275</v>
      </c>
      <c r="O5" s="37">
        <f t="shared" si="5"/>
        <v>159</v>
      </c>
      <c r="P5" s="37">
        <f t="shared" si="6"/>
        <v>0</v>
      </c>
      <c r="Q5" s="37">
        <f t="shared" si="7"/>
        <v>1218.27525</v>
      </c>
      <c r="R5" s="34">
        <f t="shared" si="8"/>
        <v>0</v>
      </c>
      <c r="S5" s="34">
        <f t="shared" si="9"/>
        <v>259.63</v>
      </c>
      <c r="T5" s="37">
        <f t="shared" si="10"/>
        <v>113.3</v>
      </c>
      <c r="U5" s="34">
        <f t="shared" si="11"/>
        <v>10.42</v>
      </c>
      <c r="V5" s="34">
        <v>0</v>
      </c>
      <c r="W5" s="37">
        <f t="shared" si="12"/>
        <v>159</v>
      </c>
      <c r="X5" s="37">
        <f t="shared" si="13"/>
        <v>0</v>
      </c>
      <c r="Y5" s="34">
        <f t="shared" si="14"/>
        <v>542.35</v>
      </c>
      <c r="Z5" s="34">
        <f t="shared" si="15"/>
        <v>1760.62525</v>
      </c>
      <c r="AA5" s="34"/>
      <c r="AB5" s="12" t="s">
        <v>40</v>
      </c>
      <c r="AC5" s="11">
        <f t="shared" ref="AC5:AE5" si="19">K5+R5</f>
        <v>62.5185</v>
      </c>
      <c r="AD5" s="11">
        <f t="shared" si="19"/>
        <v>778.894</v>
      </c>
      <c r="AE5" s="11">
        <f t="shared" si="19"/>
        <v>566.48</v>
      </c>
      <c r="AF5" s="11">
        <f t="shared" si="17"/>
        <v>34.73275</v>
      </c>
      <c r="AG5" s="11">
        <f t="shared" ref="AG5:AI5" si="20">O5+W5</f>
        <v>318</v>
      </c>
      <c r="AH5" s="11">
        <f t="shared" si="20"/>
        <v>0</v>
      </c>
      <c r="AI5" s="11">
        <f t="shared" si="20"/>
        <v>1760.62525</v>
      </c>
      <c r="AJ5" s="12" t="s">
        <v>16</v>
      </c>
    </row>
    <row r="6" s="9" customFormat="1" ht="16" customHeight="1" spans="1:36">
      <c r="A6" s="33">
        <f t="shared" si="0"/>
        <v>3</v>
      </c>
      <c r="B6" s="34" t="s">
        <v>89</v>
      </c>
      <c r="C6" s="35" t="s">
        <v>90</v>
      </c>
      <c r="D6" s="34" t="s">
        <v>91</v>
      </c>
      <c r="E6" s="34">
        <v>3473.25</v>
      </c>
      <c r="F6" s="34">
        <f>VLOOKUP(C6,'[1]9月'!$B:$Q,16,0)</f>
        <v>3245.4</v>
      </c>
      <c r="G6" s="37">
        <v>5664.75</v>
      </c>
      <c r="H6" s="34">
        <v>3473.25</v>
      </c>
      <c r="I6" s="37">
        <v>3180</v>
      </c>
      <c r="J6" s="37"/>
      <c r="K6" s="47">
        <f t="shared" si="1"/>
        <v>62.5185</v>
      </c>
      <c r="L6" s="48">
        <f t="shared" si="2"/>
        <v>519.264</v>
      </c>
      <c r="M6" s="37">
        <f t="shared" si="3"/>
        <v>453.18</v>
      </c>
      <c r="N6" s="34">
        <f t="shared" si="4"/>
        <v>24.31275</v>
      </c>
      <c r="O6" s="37">
        <f t="shared" si="5"/>
        <v>159</v>
      </c>
      <c r="P6" s="37">
        <f t="shared" si="6"/>
        <v>0</v>
      </c>
      <c r="Q6" s="37">
        <f t="shared" si="7"/>
        <v>1218.27525</v>
      </c>
      <c r="R6" s="34">
        <f t="shared" si="8"/>
        <v>0</v>
      </c>
      <c r="S6" s="34">
        <f t="shared" si="9"/>
        <v>259.63</v>
      </c>
      <c r="T6" s="37">
        <f t="shared" si="10"/>
        <v>113.3</v>
      </c>
      <c r="U6" s="34">
        <f t="shared" si="11"/>
        <v>10.42</v>
      </c>
      <c r="V6" s="34">
        <v>0</v>
      </c>
      <c r="W6" s="37">
        <f t="shared" si="12"/>
        <v>159</v>
      </c>
      <c r="X6" s="37">
        <f t="shared" si="13"/>
        <v>0</v>
      </c>
      <c r="Y6" s="34">
        <f t="shared" si="14"/>
        <v>542.35</v>
      </c>
      <c r="Z6" s="34">
        <f t="shared" si="15"/>
        <v>1760.62525</v>
      </c>
      <c r="AA6" s="34"/>
      <c r="AB6" s="12" t="s">
        <v>40</v>
      </c>
      <c r="AC6" s="11">
        <f t="shared" ref="AC6:AE6" si="21">K6+R6</f>
        <v>62.5185</v>
      </c>
      <c r="AD6" s="11">
        <f t="shared" si="21"/>
        <v>778.894</v>
      </c>
      <c r="AE6" s="11">
        <f t="shared" si="21"/>
        <v>566.48</v>
      </c>
      <c r="AF6" s="11">
        <f t="shared" si="17"/>
        <v>34.73275</v>
      </c>
      <c r="AG6" s="11">
        <f t="shared" ref="AG6:AI6" si="22">O6+W6</f>
        <v>318</v>
      </c>
      <c r="AH6" s="11">
        <f t="shared" si="22"/>
        <v>0</v>
      </c>
      <c r="AI6" s="11">
        <f t="shared" si="22"/>
        <v>1760.62525</v>
      </c>
      <c r="AJ6" s="12" t="s">
        <v>16</v>
      </c>
    </row>
    <row r="7" s="9" customFormat="1" ht="16" customHeight="1" spans="1:36">
      <c r="A7" s="33">
        <f t="shared" si="0"/>
        <v>4</v>
      </c>
      <c r="B7" s="34" t="s">
        <v>86</v>
      </c>
      <c r="C7" s="35" t="s">
        <v>92</v>
      </c>
      <c r="D7" s="34" t="s">
        <v>93</v>
      </c>
      <c r="E7" s="34">
        <v>3473.25</v>
      </c>
      <c r="F7" s="34">
        <f>VLOOKUP(C7,'[1]9月'!$B:$Q,16,0)</f>
        <v>3245.4</v>
      </c>
      <c r="G7" s="37">
        <v>5664.75</v>
      </c>
      <c r="H7" s="34">
        <v>3473.25</v>
      </c>
      <c r="I7" s="37">
        <v>3180</v>
      </c>
      <c r="J7" s="37"/>
      <c r="K7" s="47">
        <f t="shared" si="1"/>
        <v>62.5185</v>
      </c>
      <c r="L7" s="48">
        <f t="shared" si="2"/>
        <v>519.264</v>
      </c>
      <c r="M7" s="37">
        <f t="shared" si="3"/>
        <v>453.18</v>
      </c>
      <c r="N7" s="34">
        <f t="shared" si="4"/>
        <v>24.31275</v>
      </c>
      <c r="O7" s="37">
        <f t="shared" si="5"/>
        <v>159</v>
      </c>
      <c r="P7" s="37">
        <f t="shared" si="6"/>
        <v>0</v>
      </c>
      <c r="Q7" s="37">
        <f t="shared" si="7"/>
        <v>1218.27525</v>
      </c>
      <c r="R7" s="34">
        <f t="shared" si="8"/>
        <v>0</v>
      </c>
      <c r="S7" s="34">
        <f t="shared" si="9"/>
        <v>259.63</v>
      </c>
      <c r="T7" s="37">
        <f t="shared" si="10"/>
        <v>113.3</v>
      </c>
      <c r="U7" s="34">
        <f t="shared" si="11"/>
        <v>10.42</v>
      </c>
      <c r="V7" s="34">
        <v>0</v>
      </c>
      <c r="W7" s="37">
        <f t="shared" si="12"/>
        <v>159</v>
      </c>
      <c r="X7" s="37">
        <f t="shared" si="13"/>
        <v>0</v>
      </c>
      <c r="Y7" s="34">
        <f t="shared" si="14"/>
        <v>542.35</v>
      </c>
      <c r="Z7" s="34">
        <f t="shared" si="15"/>
        <v>1760.62525</v>
      </c>
      <c r="AA7" s="34"/>
      <c r="AB7" s="12" t="s">
        <v>40</v>
      </c>
      <c r="AC7" s="11">
        <f t="shared" ref="AC7:AE7" si="23">K7+R7</f>
        <v>62.5185</v>
      </c>
      <c r="AD7" s="11">
        <f t="shared" si="23"/>
        <v>778.894</v>
      </c>
      <c r="AE7" s="11">
        <f t="shared" si="23"/>
        <v>566.48</v>
      </c>
      <c r="AF7" s="11">
        <f t="shared" si="17"/>
        <v>34.73275</v>
      </c>
      <c r="AG7" s="11">
        <f t="shared" ref="AG7:AI7" si="24">O7+W7</f>
        <v>318</v>
      </c>
      <c r="AH7" s="11">
        <f t="shared" si="24"/>
        <v>0</v>
      </c>
      <c r="AI7" s="11">
        <f t="shared" si="24"/>
        <v>1760.62525</v>
      </c>
      <c r="AJ7" s="12" t="s">
        <v>16</v>
      </c>
    </row>
    <row r="8" s="9" customFormat="1" ht="16" customHeight="1" spans="1:36">
      <c r="A8" s="33">
        <f t="shared" si="0"/>
        <v>5</v>
      </c>
      <c r="B8" s="34" t="s">
        <v>86</v>
      </c>
      <c r="C8" s="35" t="s">
        <v>94</v>
      </c>
      <c r="D8" s="34" t="s">
        <v>95</v>
      </c>
      <c r="E8" s="34">
        <v>3473.25</v>
      </c>
      <c r="F8" s="34">
        <f>VLOOKUP(C8,'[1]9月'!$B:$Q,16,0)</f>
        <v>3245.4</v>
      </c>
      <c r="G8" s="37">
        <v>5664.75</v>
      </c>
      <c r="H8" s="34">
        <v>3473.25</v>
      </c>
      <c r="I8" s="37">
        <v>4180</v>
      </c>
      <c r="J8" s="37"/>
      <c r="K8" s="47">
        <f t="shared" si="1"/>
        <v>62.5185</v>
      </c>
      <c r="L8" s="48">
        <f t="shared" si="2"/>
        <v>519.264</v>
      </c>
      <c r="M8" s="37">
        <f t="shared" si="3"/>
        <v>453.18</v>
      </c>
      <c r="N8" s="34">
        <f t="shared" si="4"/>
        <v>24.31275</v>
      </c>
      <c r="O8" s="37">
        <f t="shared" si="5"/>
        <v>209</v>
      </c>
      <c r="P8" s="37">
        <f t="shared" si="6"/>
        <v>0</v>
      </c>
      <c r="Q8" s="37">
        <f t="shared" si="7"/>
        <v>1268.27525</v>
      </c>
      <c r="R8" s="34">
        <f t="shared" si="8"/>
        <v>0</v>
      </c>
      <c r="S8" s="34">
        <f t="shared" si="9"/>
        <v>259.63</v>
      </c>
      <c r="T8" s="37">
        <f t="shared" si="10"/>
        <v>113.3</v>
      </c>
      <c r="U8" s="34">
        <f t="shared" si="11"/>
        <v>10.42</v>
      </c>
      <c r="V8" s="34">
        <v>0</v>
      </c>
      <c r="W8" s="37">
        <f t="shared" si="12"/>
        <v>209</v>
      </c>
      <c r="X8" s="37">
        <f t="shared" si="13"/>
        <v>0</v>
      </c>
      <c r="Y8" s="34">
        <f t="shared" si="14"/>
        <v>592.35</v>
      </c>
      <c r="Z8" s="34">
        <f t="shared" si="15"/>
        <v>1860.62525</v>
      </c>
      <c r="AA8" s="34"/>
      <c r="AB8" s="12" t="s">
        <v>40</v>
      </c>
      <c r="AC8" s="11">
        <f t="shared" ref="AC8:AE8" si="25">K8+R8</f>
        <v>62.5185</v>
      </c>
      <c r="AD8" s="11">
        <f t="shared" si="25"/>
        <v>778.894</v>
      </c>
      <c r="AE8" s="11">
        <f t="shared" si="25"/>
        <v>566.48</v>
      </c>
      <c r="AF8" s="11">
        <f t="shared" si="17"/>
        <v>34.73275</v>
      </c>
      <c r="AG8" s="11">
        <f t="shared" ref="AG8:AI8" si="26">O8+W8</f>
        <v>418</v>
      </c>
      <c r="AH8" s="11">
        <f t="shared" si="26"/>
        <v>0</v>
      </c>
      <c r="AI8" s="11">
        <f t="shared" si="26"/>
        <v>1860.62525</v>
      </c>
      <c r="AJ8" s="12" t="s">
        <v>16</v>
      </c>
    </row>
    <row r="9" s="9" customFormat="1" ht="16" customHeight="1" spans="1:36">
      <c r="A9" s="33">
        <f t="shared" si="0"/>
        <v>6</v>
      </c>
      <c r="B9" s="34" t="s">
        <v>86</v>
      </c>
      <c r="C9" s="35" t="s">
        <v>96</v>
      </c>
      <c r="D9" s="34" t="s">
        <v>97</v>
      </c>
      <c r="E9" s="34">
        <v>3473.25</v>
      </c>
      <c r="F9" s="34">
        <f>VLOOKUP(C9,'[1]9月'!$B:$Q,16,0)</f>
        <v>3245.4</v>
      </c>
      <c r="G9" s="37">
        <v>5664.75</v>
      </c>
      <c r="H9" s="34">
        <v>3473.25</v>
      </c>
      <c r="I9" s="37">
        <v>3180</v>
      </c>
      <c r="J9" s="37"/>
      <c r="K9" s="47">
        <f t="shared" si="1"/>
        <v>62.5185</v>
      </c>
      <c r="L9" s="48">
        <f t="shared" si="2"/>
        <v>519.264</v>
      </c>
      <c r="M9" s="37">
        <f t="shared" si="3"/>
        <v>453.18</v>
      </c>
      <c r="N9" s="34">
        <f t="shared" si="4"/>
        <v>24.31275</v>
      </c>
      <c r="O9" s="37">
        <f t="shared" si="5"/>
        <v>159</v>
      </c>
      <c r="P9" s="37">
        <f t="shared" si="6"/>
        <v>0</v>
      </c>
      <c r="Q9" s="37">
        <f t="shared" si="7"/>
        <v>1218.27525</v>
      </c>
      <c r="R9" s="34">
        <f t="shared" si="8"/>
        <v>0</v>
      </c>
      <c r="S9" s="34">
        <f t="shared" si="9"/>
        <v>259.63</v>
      </c>
      <c r="T9" s="37">
        <f t="shared" si="10"/>
        <v>113.3</v>
      </c>
      <c r="U9" s="34">
        <f t="shared" si="11"/>
        <v>10.42</v>
      </c>
      <c r="V9" s="34">
        <v>0</v>
      </c>
      <c r="W9" s="37">
        <f t="shared" si="12"/>
        <v>159</v>
      </c>
      <c r="X9" s="37">
        <f t="shared" si="13"/>
        <v>0</v>
      </c>
      <c r="Y9" s="34">
        <f t="shared" si="14"/>
        <v>542.35</v>
      </c>
      <c r="Z9" s="34">
        <f t="shared" si="15"/>
        <v>1760.62525</v>
      </c>
      <c r="AA9" s="34"/>
      <c r="AB9" s="12" t="s">
        <v>40</v>
      </c>
      <c r="AC9" s="11">
        <f t="shared" ref="AC9:AE9" si="27">K9+R9</f>
        <v>62.5185</v>
      </c>
      <c r="AD9" s="11">
        <f t="shared" si="27"/>
        <v>778.894</v>
      </c>
      <c r="AE9" s="11">
        <f t="shared" si="27"/>
        <v>566.48</v>
      </c>
      <c r="AF9" s="11">
        <f t="shared" si="17"/>
        <v>34.73275</v>
      </c>
      <c r="AG9" s="11">
        <f t="shared" ref="AG9:AI9" si="28">O9+W9</f>
        <v>318</v>
      </c>
      <c r="AH9" s="11">
        <f t="shared" si="28"/>
        <v>0</v>
      </c>
      <c r="AI9" s="11">
        <f t="shared" si="28"/>
        <v>1760.62525</v>
      </c>
      <c r="AJ9" s="12" t="s">
        <v>16</v>
      </c>
    </row>
    <row r="10" s="9" customFormat="1" ht="16" customHeight="1" spans="1:36">
      <c r="A10" s="33">
        <f t="shared" si="0"/>
        <v>7</v>
      </c>
      <c r="B10" s="34" t="s">
        <v>86</v>
      </c>
      <c r="C10" s="35" t="s">
        <v>98</v>
      </c>
      <c r="D10" s="34" t="s">
        <v>99</v>
      </c>
      <c r="E10" s="34">
        <v>3473.25</v>
      </c>
      <c r="F10" s="34">
        <f>VLOOKUP(C10,'[1]9月'!$B:$Q,16,0)</f>
        <v>3245.4</v>
      </c>
      <c r="G10" s="37">
        <v>5664.75</v>
      </c>
      <c r="H10" s="34">
        <v>3473.25</v>
      </c>
      <c r="I10" s="37">
        <v>4180</v>
      </c>
      <c r="J10" s="37"/>
      <c r="K10" s="47">
        <f t="shared" si="1"/>
        <v>62.5185</v>
      </c>
      <c r="L10" s="48">
        <f t="shared" si="2"/>
        <v>519.264</v>
      </c>
      <c r="M10" s="37">
        <f t="shared" si="3"/>
        <v>453.18</v>
      </c>
      <c r="N10" s="34">
        <f t="shared" si="4"/>
        <v>24.31275</v>
      </c>
      <c r="O10" s="37">
        <f t="shared" si="5"/>
        <v>209</v>
      </c>
      <c r="P10" s="37">
        <f t="shared" si="6"/>
        <v>0</v>
      </c>
      <c r="Q10" s="37">
        <f t="shared" si="7"/>
        <v>1268.27525</v>
      </c>
      <c r="R10" s="34">
        <f t="shared" si="8"/>
        <v>0</v>
      </c>
      <c r="S10" s="34">
        <f t="shared" si="9"/>
        <v>259.63</v>
      </c>
      <c r="T10" s="37">
        <f t="shared" si="10"/>
        <v>113.3</v>
      </c>
      <c r="U10" s="34">
        <f t="shared" si="11"/>
        <v>10.42</v>
      </c>
      <c r="V10" s="34">
        <v>0</v>
      </c>
      <c r="W10" s="37">
        <f t="shared" si="12"/>
        <v>209</v>
      </c>
      <c r="X10" s="37">
        <f t="shared" si="13"/>
        <v>0</v>
      </c>
      <c r="Y10" s="34">
        <f t="shared" si="14"/>
        <v>592.35</v>
      </c>
      <c r="Z10" s="34">
        <f t="shared" si="15"/>
        <v>1860.62525</v>
      </c>
      <c r="AA10" s="34"/>
      <c r="AB10" s="12" t="s">
        <v>40</v>
      </c>
      <c r="AC10" s="11">
        <f t="shared" ref="AC10:AE10" si="29">K10+R10</f>
        <v>62.5185</v>
      </c>
      <c r="AD10" s="11">
        <f t="shared" si="29"/>
        <v>778.894</v>
      </c>
      <c r="AE10" s="11">
        <f t="shared" si="29"/>
        <v>566.48</v>
      </c>
      <c r="AF10" s="11">
        <f t="shared" si="17"/>
        <v>34.73275</v>
      </c>
      <c r="AG10" s="11">
        <f t="shared" ref="AG10:AI10" si="30">O10+W10</f>
        <v>418</v>
      </c>
      <c r="AH10" s="11">
        <f t="shared" si="30"/>
        <v>0</v>
      </c>
      <c r="AI10" s="11">
        <f t="shared" si="30"/>
        <v>1860.62525</v>
      </c>
      <c r="AJ10" s="12" t="s">
        <v>16</v>
      </c>
    </row>
    <row r="11" s="9" customFormat="1" ht="16" customHeight="1" spans="1:36">
      <c r="A11" s="33">
        <f t="shared" si="0"/>
        <v>8</v>
      </c>
      <c r="B11" s="34" t="e">
        <v>#N/A</v>
      </c>
      <c r="C11" s="35" t="s">
        <v>100</v>
      </c>
      <c r="D11" s="34" t="s">
        <v>101</v>
      </c>
      <c r="E11" s="34">
        <v>3820</v>
      </c>
      <c r="F11" s="34">
        <f>VLOOKUP(C11,'[1]9月'!$B:$Q,16,0)</f>
        <v>3820</v>
      </c>
      <c r="G11" s="37">
        <v>5664.75</v>
      </c>
      <c r="H11" s="34">
        <v>3820</v>
      </c>
      <c r="I11" s="37">
        <v>4180</v>
      </c>
      <c r="J11" s="37"/>
      <c r="K11" s="47">
        <f t="shared" si="1"/>
        <v>68.76</v>
      </c>
      <c r="L11" s="48">
        <f t="shared" si="2"/>
        <v>611.2</v>
      </c>
      <c r="M11" s="37">
        <f t="shared" si="3"/>
        <v>453.18</v>
      </c>
      <c r="N11" s="34">
        <f t="shared" si="4"/>
        <v>26.74</v>
      </c>
      <c r="O11" s="37">
        <f t="shared" si="5"/>
        <v>209</v>
      </c>
      <c r="P11" s="37">
        <f t="shared" si="6"/>
        <v>0</v>
      </c>
      <c r="Q11" s="37">
        <f t="shared" si="7"/>
        <v>1368.88</v>
      </c>
      <c r="R11" s="34">
        <f t="shared" si="8"/>
        <v>0</v>
      </c>
      <c r="S11" s="34">
        <f t="shared" si="9"/>
        <v>305.6</v>
      </c>
      <c r="T11" s="37">
        <f t="shared" si="10"/>
        <v>113.3</v>
      </c>
      <c r="U11" s="34">
        <f t="shared" si="11"/>
        <v>11.46</v>
      </c>
      <c r="V11" s="34">
        <v>0</v>
      </c>
      <c r="W11" s="37">
        <f t="shared" si="12"/>
        <v>209</v>
      </c>
      <c r="X11" s="37">
        <f t="shared" si="13"/>
        <v>0</v>
      </c>
      <c r="Y11" s="34">
        <f t="shared" si="14"/>
        <v>639.36</v>
      </c>
      <c r="Z11" s="34">
        <f t="shared" si="15"/>
        <v>2008.24</v>
      </c>
      <c r="AA11" s="34"/>
      <c r="AB11" s="12" t="s">
        <v>40</v>
      </c>
      <c r="AC11" s="11">
        <f t="shared" ref="AC11:AE11" si="31">K11+R11</f>
        <v>68.76</v>
      </c>
      <c r="AD11" s="11">
        <f t="shared" si="31"/>
        <v>916.8</v>
      </c>
      <c r="AE11" s="11">
        <f t="shared" si="31"/>
        <v>566.48</v>
      </c>
      <c r="AF11" s="11">
        <f t="shared" si="17"/>
        <v>38.2</v>
      </c>
      <c r="AG11" s="11">
        <f t="shared" ref="AG11:AI11" si="32">O11+W11</f>
        <v>418</v>
      </c>
      <c r="AH11" s="11">
        <f t="shared" si="32"/>
        <v>0</v>
      </c>
      <c r="AI11" s="11">
        <f t="shared" si="32"/>
        <v>2008.24</v>
      </c>
      <c r="AJ11" s="12" t="s">
        <v>16</v>
      </c>
    </row>
    <row r="12" s="9" customFormat="1" ht="16" customHeight="1" spans="1:36">
      <c r="A12" s="33">
        <f t="shared" si="0"/>
        <v>9</v>
      </c>
      <c r="B12" s="34" t="s">
        <v>86</v>
      </c>
      <c r="C12" s="35" t="s">
        <v>102</v>
      </c>
      <c r="D12" s="40" t="s">
        <v>103</v>
      </c>
      <c r="E12" s="34">
        <v>3473.25</v>
      </c>
      <c r="F12" s="34">
        <f>VLOOKUP(C12,'[1]9月'!$B:$Q,16,0)</f>
        <v>3245.4</v>
      </c>
      <c r="G12" s="37">
        <v>5664.75</v>
      </c>
      <c r="H12" s="34">
        <v>3473.25</v>
      </c>
      <c r="I12" s="37">
        <v>3180</v>
      </c>
      <c r="J12" s="37"/>
      <c r="K12" s="47">
        <f t="shared" si="1"/>
        <v>62.5185</v>
      </c>
      <c r="L12" s="48">
        <f t="shared" si="2"/>
        <v>519.264</v>
      </c>
      <c r="M12" s="37">
        <f t="shared" si="3"/>
        <v>453.18</v>
      </c>
      <c r="N12" s="34">
        <f t="shared" si="4"/>
        <v>24.31275</v>
      </c>
      <c r="O12" s="37">
        <f t="shared" si="5"/>
        <v>159</v>
      </c>
      <c r="P12" s="37">
        <f t="shared" si="6"/>
        <v>0</v>
      </c>
      <c r="Q12" s="37">
        <f t="shared" si="7"/>
        <v>1218.27525</v>
      </c>
      <c r="R12" s="34">
        <f t="shared" si="8"/>
        <v>0</v>
      </c>
      <c r="S12" s="34">
        <f t="shared" si="9"/>
        <v>259.63</v>
      </c>
      <c r="T12" s="37">
        <f t="shared" si="10"/>
        <v>113.3</v>
      </c>
      <c r="U12" s="34">
        <f t="shared" si="11"/>
        <v>10.42</v>
      </c>
      <c r="V12" s="34">
        <v>0</v>
      </c>
      <c r="W12" s="37">
        <f t="shared" si="12"/>
        <v>159</v>
      </c>
      <c r="X12" s="37">
        <f t="shared" si="13"/>
        <v>0</v>
      </c>
      <c r="Y12" s="34">
        <f t="shared" si="14"/>
        <v>542.35</v>
      </c>
      <c r="Z12" s="34">
        <f t="shared" si="15"/>
        <v>1760.62525</v>
      </c>
      <c r="AA12" s="34"/>
      <c r="AB12" s="12" t="s">
        <v>40</v>
      </c>
      <c r="AC12" s="11">
        <f t="shared" ref="AC12:AE12" si="33">K12+R12</f>
        <v>62.5185</v>
      </c>
      <c r="AD12" s="11">
        <f t="shared" si="33"/>
        <v>778.894</v>
      </c>
      <c r="AE12" s="11">
        <f t="shared" si="33"/>
        <v>566.48</v>
      </c>
      <c r="AF12" s="11">
        <f t="shared" si="17"/>
        <v>34.73275</v>
      </c>
      <c r="AG12" s="11">
        <f t="shared" ref="AG12:AI12" si="34">O12+W12</f>
        <v>318</v>
      </c>
      <c r="AH12" s="11">
        <f t="shared" si="34"/>
        <v>0</v>
      </c>
      <c r="AI12" s="11">
        <f t="shared" si="34"/>
        <v>1760.62525</v>
      </c>
      <c r="AJ12" s="12" t="s">
        <v>16</v>
      </c>
    </row>
    <row r="13" s="9" customFormat="1" ht="16" customHeight="1" spans="1:36">
      <c r="A13" s="33">
        <f t="shared" si="0"/>
        <v>10</v>
      </c>
      <c r="B13" s="34" t="s">
        <v>86</v>
      </c>
      <c r="C13" s="35" t="s">
        <v>104</v>
      </c>
      <c r="D13" s="40" t="s">
        <v>105</v>
      </c>
      <c r="E13" s="34">
        <v>3473.25</v>
      </c>
      <c r="F13" s="34">
        <v>3245.4</v>
      </c>
      <c r="G13" s="37">
        <v>5664.75</v>
      </c>
      <c r="H13" s="34">
        <v>3473.25</v>
      </c>
      <c r="I13" s="37">
        <v>3180</v>
      </c>
      <c r="J13" s="37"/>
      <c r="K13" s="47">
        <f t="shared" si="1"/>
        <v>62.5185</v>
      </c>
      <c r="L13" s="48">
        <f t="shared" si="2"/>
        <v>519.264</v>
      </c>
      <c r="M13" s="37">
        <f t="shared" si="3"/>
        <v>453.18</v>
      </c>
      <c r="N13" s="34">
        <f t="shared" si="4"/>
        <v>24.31275</v>
      </c>
      <c r="O13" s="37">
        <f t="shared" si="5"/>
        <v>159</v>
      </c>
      <c r="P13" s="37">
        <f t="shared" si="6"/>
        <v>0</v>
      </c>
      <c r="Q13" s="37">
        <f t="shared" si="7"/>
        <v>1218.27525</v>
      </c>
      <c r="R13" s="34">
        <f t="shared" si="8"/>
        <v>0</v>
      </c>
      <c r="S13" s="34">
        <f t="shared" si="9"/>
        <v>259.63</v>
      </c>
      <c r="T13" s="37">
        <f t="shared" si="10"/>
        <v>113.3</v>
      </c>
      <c r="U13" s="34">
        <f t="shared" si="11"/>
        <v>10.42</v>
      </c>
      <c r="V13" s="34">
        <v>0</v>
      </c>
      <c r="W13" s="37">
        <f t="shared" si="12"/>
        <v>159</v>
      </c>
      <c r="X13" s="37">
        <f t="shared" si="13"/>
        <v>0</v>
      </c>
      <c r="Y13" s="34">
        <f t="shared" si="14"/>
        <v>542.35</v>
      </c>
      <c r="Z13" s="34">
        <f t="shared" si="15"/>
        <v>1760.62525</v>
      </c>
      <c r="AA13" s="34"/>
      <c r="AB13" s="12" t="s">
        <v>40</v>
      </c>
      <c r="AC13" s="11">
        <f t="shared" ref="AC13:AE13" si="35">K13+R13</f>
        <v>62.5185</v>
      </c>
      <c r="AD13" s="11">
        <f t="shared" si="35"/>
        <v>778.894</v>
      </c>
      <c r="AE13" s="11">
        <f t="shared" si="35"/>
        <v>566.48</v>
      </c>
      <c r="AF13" s="11">
        <f t="shared" si="17"/>
        <v>34.73275</v>
      </c>
      <c r="AG13" s="11">
        <f t="shared" ref="AG13:AI13" si="36">O13+W13</f>
        <v>318</v>
      </c>
      <c r="AH13" s="11">
        <f t="shared" si="36"/>
        <v>0</v>
      </c>
      <c r="AI13" s="11">
        <f t="shared" si="36"/>
        <v>1760.62525</v>
      </c>
      <c r="AJ13" s="12" t="s">
        <v>16</v>
      </c>
    </row>
    <row r="14" s="9" customFormat="1" ht="16" customHeight="1" spans="1:36">
      <c r="A14" s="33">
        <f t="shared" si="0"/>
        <v>11</v>
      </c>
      <c r="B14" s="34" t="s">
        <v>106</v>
      </c>
      <c r="C14" s="35" t="s">
        <v>107</v>
      </c>
      <c r="D14" s="34" t="s">
        <v>108</v>
      </c>
      <c r="E14" s="34">
        <v>3473.25</v>
      </c>
      <c r="F14" s="34">
        <f>VLOOKUP(C14,'[1]9月'!$B:$Q,16,0)</f>
        <v>3245.4</v>
      </c>
      <c r="G14" s="37">
        <v>5664.75</v>
      </c>
      <c r="H14" s="34">
        <v>3473.25</v>
      </c>
      <c r="I14" s="37">
        <v>1790</v>
      </c>
      <c r="J14" s="37"/>
      <c r="K14" s="47">
        <f t="shared" si="1"/>
        <v>62.5185</v>
      </c>
      <c r="L14" s="48">
        <f t="shared" si="2"/>
        <v>519.264</v>
      </c>
      <c r="M14" s="37">
        <f t="shared" si="3"/>
        <v>453.18</v>
      </c>
      <c r="N14" s="34">
        <f t="shared" si="4"/>
        <v>24.31275</v>
      </c>
      <c r="O14" s="37">
        <f t="shared" si="5"/>
        <v>89.5</v>
      </c>
      <c r="P14" s="37">
        <f t="shared" si="6"/>
        <v>0</v>
      </c>
      <c r="Q14" s="37">
        <f t="shared" si="7"/>
        <v>1148.77525</v>
      </c>
      <c r="R14" s="34">
        <f t="shared" si="8"/>
        <v>0</v>
      </c>
      <c r="S14" s="34">
        <f t="shared" si="9"/>
        <v>259.63</v>
      </c>
      <c r="T14" s="37">
        <f t="shared" si="10"/>
        <v>113.3</v>
      </c>
      <c r="U14" s="34">
        <f t="shared" si="11"/>
        <v>10.42</v>
      </c>
      <c r="V14" s="34">
        <v>0</v>
      </c>
      <c r="W14" s="37">
        <f t="shared" si="12"/>
        <v>89.5</v>
      </c>
      <c r="X14" s="37">
        <f t="shared" si="13"/>
        <v>0</v>
      </c>
      <c r="Y14" s="34">
        <f t="shared" si="14"/>
        <v>472.85</v>
      </c>
      <c r="Z14" s="34">
        <f t="shared" si="15"/>
        <v>1621.62525</v>
      </c>
      <c r="AA14" s="34"/>
      <c r="AB14" s="12" t="s">
        <v>40</v>
      </c>
      <c r="AC14" s="11">
        <f t="shared" ref="AC14:AE14" si="37">K14+R14</f>
        <v>62.5185</v>
      </c>
      <c r="AD14" s="11">
        <f t="shared" si="37"/>
        <v>778.894</v>
      </c>
      <c r="AE14" s="11">
        <f t="shared" si="37"/>
        <v>566.48</v>
      </c>
      <c r="AF14" s="11">
        <f t="shared" si="17"/>
        <v>34.73275</v>
      </c>
      <c r="AG14" s="11">
        <f t="shared" ref="AG14:AI14" si="38">O14+W14</f>
        <v>179</v>
      </c>
      <c r="AH14" s="11">
        <f t="shared" si="38"/>
        <v>0</v>
      </c>
      <c r="AI14" s="11">
        <f t="shared" si="38"/>
        <v>1621.62525</v>
      </c>
      <c r="AJ14" s="12" t="s">
        <v>16</v>
      </c>
    </row>
    <row r="15" s="9" customFormat="1" ht="16" customHeight="1" spans="1:36">
      <c r="A15" s="33">
        <f t="shared" si="0"/>
        <v>12</v>
      </c>
      <c r="B15" s="34" t="s">
        <v>106</v>
      </c>
      <c r="C15" s="35" t="s">
        <v>109</v>
      </c>
      <c r="D15" s="34" t="s">
        <v>110</v>
      </c>
      <c r="E15" s="34">
        <v>3473.25</v>
      </c>
      <c r="F15" s="34">
        <f>VLOOKUP(C15,'[1]9月'!$B:$Q,16,0)</f>
        <v>3245.4</v>
      </c>
      <c r="G15" s="37">
        <v>5664.75</v>
      </c>
      <c r="H15" s="34">
        <v>3473.25</v>
      </c>
      <c r="I15" s="37">
        <v>1790</v>
      </c>
      <c r="J15" s="37"/>
      <c r="K15" s="47">
        <f t="shared" si="1"/>
        <v>62.5185</v>
      </c>
      <c r="L15" s="48">
        <f t="shared" si="2"/>
        <v>519.264</v>
      </c>
      <c r="M15" s="37">
        <f t="shared" si="3"/>
        <v>453.18</v>
      </c>
      <c r="N15" s="34">
        <f t="shared" si="4"/>
        <v>24.31275</v>
      </c>
      <c r="O15" s="37">
        <f t="shared" si="5"/>
        <v>89.5</v>
      </c>
      <c r="P15" s="37">
        <f t="shared" si="6"/>
        <v>0</v>
      </c>
      <c r="Q15" s="37">
        <f t="shared" si="7"/>
        <v>1148.77525</v>
      </c>
      <c r="R15" s="34">
        <f t="shared" si="8"/>
        <v>0</v>
      </c>
      <c r="S15" s="34">
        <f t="shared" si="9"/>
        <v>259.63</v>
      </c>
      <c r="T15" s="37">
        <f t="shared" si="10"/>
        <v>113.3</v>
      </c>
      <c r="U15" s="34">
        <f t="shared" si="11"/>
        <v>10.42</v>
      </c>
      <c r="V15" s="34">
        <v>0</v>
      </c>
      <c r="W15" s="37">
        <f t="shared" si="12"/>
        <v>89.5</v>
      </c>
      <c r="X15" s="37">
        <f t="shared" si="13"/>
        <v>0</v>
      </c>
      <c r="Y15" s="34">
        <f t="shared" si="14"/>
        <v>472.85</v>
      </c>
      <c r="Z15" s="34">
        <f t="shared" si="15"/>
        <v>1621.62525</v>
      </c>
      <c r="AA15" s="34"/>
      <c r="AB15" s="12" t="s">
        <v>40</v>
      </c>
      <c r="AC15" s="11">
        <f t="shared" ref="AC15:AE15" si="39">K15+R15</f>
        <v>62.5185</v>
      </c>
      <c r="AD15" s="11">
        <f t="shared" si="39"/>
        <v>778.894</v>
      </c>
      <c r="AE15" s="11">
        <f t="shared" si="39"/>
        <v>566.48</v>
      </c>
      <c r="AF15" s="11">
        <f t="shared" si="17"/>
        <v>34.73275</v>
      </c>
      <c r="AG15" s="11">
        <f t="shared" ref="AG15:AI15" si="40">O15+W15</f>
        <v>179</v>
      </c>
      <c r="AH15" s="11">
        <f t="shared" si="40"/>
        <v>0</v>
      </c>
      <c r="AI15" s="11">
        <f t="shared" si="40"/>
        <v>1621.62525</v>
      </c>
      <c r="AJ15" s="12" t="s">
        <v>16</v>
      </c>
    </row>
    <row r="16" s="9" customFormat="1" ht="16" customHeight="1" spans="1:36">
      <c r="A16" s="33">
        <f t="shared" si="0"/>
        <v>13</v>
      </c>
      <c r="B16" s="34" t="s">
        <v>106</v>
      </c>
      <c r="C16" s="35" t="s">
        <v>111</v>
      </c>
      <c r="D16" s="34" t="s">
        <v>112</v>
      </c>
      <c r="E16" s="34">
        <v>3473.25</v>
      </c>
      <c r="F16" s="34">
        <f>VLOOKUP(C16,'[1]9月'!$B:$Q,16,0)</f>
        <v>3245.4</v>
      </c>
      <c r="G16" s="37">
        <v>5664.75</v>
      </c>
      <c r="H16" s="34">
        <v>3473.25</v>
      </c>
      <c r="I16" s="37">
        <v>1790</v>
      </c>
      <c r="J16" s="37"/>
      <c r="K16" s="47">
        <f t="shared" si="1"/>
        <v>62.5185</v>
      </c>
      <c r="L16" s="48">
        <f t="shared" si="2"/>
        <v>519.264</v>
      </c>
      <c r="M16" s="37">
        <f t="shared" si="3"/>
        <v>453.18</v>
      </c>
      <c r="N16" s="34">
        <f t="shared" si="4"/>
        <v>24.31275</v>
      </c>
      <c r="O16" s="37">
        <f t="shared" si="5"/>
        <v>89.5</v>
      </c>
      <c r="P16" s="37">
        <f t="shared" si="6"/>
        <v>0</v>
      </c>
      <c r="Q16" s="37">
        <f t="shared" si="7"/>
        <v>1148.77525</v>
      </c>
      <c r="R16" s="34">
        <f t="shared" si="8"/>
        <v>0</v>
      </c>
      <c r="S16" s="34">
        <f t="shared" si="9"/>
        <v>259.63</v>
      </c>
      <c r="T16" s="37">
        <f t="shared" si="10"/>
        <v>113.3</v>
      </c>
      <c r="U16" s="34">
        <f t="shared" si="11"/>
        <v>10.42</v>
      </c>
      <c r="V16" s="34">
        <v>0</v>
      </c>
      <c r="W16" s="37">
        <f t="shared" si="12"/>
        <v>89.5</v>
      </c>
      <c r="X16" s="37">
        <f t="shared" si="13"/>
        <v>0</v>
      </c>
      <c r="Y16" s="34">
        <f t="shared" si="14"/>
        <v>472.85</v>
      </c>
      <c r="Z16" s="34">
        <f t="shared" si="15"/>
        <v>1621.62525</v>
      </c>
      <c r="AA16" s="34"/>
      <c r="AB16" s="12" t="s">
        <v>40</v>
      </c>
      <c r="AC16" s="11">
        <f t="shared" ref="AC16:AE16" si="41">K16+R16</f>
        <v>62.5185</v>
      </c>
      <c r="AD16" s="11">
        <f t="shared" si="41"/>
        <v>778.894</v>
      </c>
      <c r="AE16" s="11">
        <f t="shared" si="41"/>
        <v>566.48</v>
      </c>
      <c r="AF16" s="11">
        <f t="shared" si="17"/>
        <v>34.73275</v>
      </c>
      <c r="AG16" s="11">
        <f t="shared" ref="AG16:AI16" si="42">O16+W16</f>
        <v>179</v>
      </c>
      <c r="AH16" s="11">
        <f t="shared" si="42"/>
        <v>0</v>
      </c>
      <c r="AI16" s="11">
        <f t="shared" si="42"/>
        <v>1621.62525</v>
      </c>
      <c r="AJ16" s="12" t="s">
        <v>16</v>
      </c>
    </row>
    <row r="17" s="9" customFormat="1" ht="16" customHeight="1" spans="1:36">
      <c r="A17" s="33">
        <f t="shared" si="0"/>
        <v>14</v>
      </c>
      <c r="B17" s="34" t="s">
        <v>106</v>
      </c>
      <c r="C17" s="35" t="s">
        <v>113</v>
      </c>
      <c r="D17" s="34" t="s">
        <v>114</v>
      </c>
      <c r="E17" s="34">
        <v>3473.25</v>
      </c>
      <c r="F17" s="34">
        <f>VLOOKUP(C17,'[1]9月'!$B:$Q,16,0)</f>
        <v>3245.4</v>
      </c>
      <c r="G17" s="37">
        <v>5664.75</v>
      </c>
      <c r="H17" s="34">
        <v>3473.25</v>
      </c>
      <c r="I17" s="37">
        <v>1790</v>
      </c>
      <c r="J17" s="37"/>
      <c r="K17" s="47">
        <f t="shared" si="1"/>
        <v>62.5185</v>
      </c>
      <c r="L17" s="48">
        <f t="shared" si="2"/>
        <v>519.264</v>
      </c>
      <c r="M17" s="37">
        <f t="shared" si="3"/>
        <v>453.18</v>
      </c>
      <c r="N17" s="34">
        <f t="shared" si="4"/>
        <v>24.31275</v>
      </c>
      <c r="O17" s="37">
        <f t="shared" si="5"/>
        <v>89.5</v>
      </c>
      <c r="P17" s="37">
        <f t="shared" si="6"/>
        <v>0</v>
      </c>
      <c r="Q17" s="37">
        <f t="shared" si="7"/>
        <v>1148.77525</v>
      </c>
      <c r="R17" s="34">
        <f t="shared" si="8"/>
        <v>0</v>
      </c>
      <c r="S17" s="34">
        <f t="shared" si="9"/>
        <v>259.63</v>
      </c>
      <c r="T17" s="37">
        <f t="shared" si="10"/>
        <v>113.3</v>
      </c>
      <c r="U17" s="34">
        <f t="shared" si="11"/>
        <v>10.42</v>
      </c>
      <c r="V17" s="34">
        <v>0</v>
      </c>
      <c r="W17" s="37">
        <f t="shared" si="12"/>
        <v>89.5</v>
      </c>
      <c r="X17" s="37">
        <f t="shared" si="13"/>
        <v>0</v>
      </c>
      <c r="Y17" s="34">
        <f t="shared" si="14"/>
        <v>472.85</v>
      </c>
      <c r="Z17" s="34">
        <f t="shared" si="15"/>
        <v>1621.62525</v>
      </c>
      <c r="AA17" s="34"/>
      <c r="AB17" s="12" t="s">
        <v>40</v>
      </c>
      <c r="AC17" s="11">
        <f t="shared" ref="AC17:AE17" si="43">K17+R17</f>
        <v>62.5185</v>
      </c>
      <c r="AD17" s="11">
        <f t="shared" si="43"/>
        <v>778.894</v>
      </c>
      <c r="AE17" s="11">
        <f t="shared" si="43"/>
        <v>566.48</v>
      </c>
      <c r="AF17" s="11">
        <f t="shared" si="17"/>
        <v>34.73275</v>
      </c>
      <c r="AG17" s="11">
        <f t="shared" ref="AG17:AI17" si="44">O17+W17</f>
        <v>179</v>
      </c>
      <c r="AH17" s="11">
        <f t="shared" si="44"/>
        <v>0</v>
      </c>
      <c r="AI17" s="11">
        <f t="shared" si="44"/>
        <v>1621.62525</v>
      </c>
      <c r="AJ17" s="12" t="s">
        <v>16</v>
      </c>
    </row>
    <row r="18" s="9" customFormat="1" ht="16" customHeight="1" spans="1:36">
      <c r="A18" s="33">
        <f t="shared" si="0"/>
        <v>15</v>
      </c>
      <c r="B18" s="34" t="s">
        <v>106</v>
      </c>
      <c r="C18" s="35" t="s">
        <v>115</v>
      </c>
      <c r="D18" s="34" t="s">
        <v>116</v>
      </c>
      <c r="E18" s="34">
        <v>3473.25</v>
      </c>
      <c r="F18" s="34">
        <f>VLOOKUP(C18,'[1]9月'!$B:$Q,16,0)</f>
        <v>3245.4</v>
      </c>
      <c r="G18" s="37">
        <v>5664.75</v>
      </c>
      <c r="H18" s="34">
        <v>3473.25</v>
      </c>
      <c r="I18" s="37">
        <v>4180</v>
      </c>
      <c r="J18" s="37"/>
      <c r="K18" s="47">
        <f t="shared" si="1"/>
        <v>62.5185</v>
      </c>
      <c r="L18" s="48">
        <f t="shared" si="2"/>
        <v>519.264</v>
      </c>
      <c r="M18" s="37">
        <f t="shared" si="3"/>
        <v>453.18</v>
      </c>
      <c r="N18" s="34">
        <f t="shared" si="4"/>
        <v>24.31275</v>
      </c>
      <c r="O18" s="37">
        <f t="shared" si="5"/>
        <v>209</v>
      </c>
      <c r="P18" s="37">
        <f t="shared" si="6"/>
        <v>0</v>
      </c>
      <c r="Q18" s="37">
        <f t="shared" si="7"/>
        <v>1268.27525</v>
      </c>
      <c r="R18" s="34">
        <f t="shared" si="8"/>
        <v>0</v>
      </c>
      <c r="S18" s="34">
        <f t="shared" si="9"/>
        <v>259.63</v>
      </c>
      <c r="T18" s="37">
        <f t="shared" si="10"/>
        <v>113.3</v>
      </c>
      <c r="U18" s="34">
        <f t="shared" si="11"/>
        <v>10.42</v>
      </c>
      <c r="V18" s="34">
        <v>0</v>
      </c>
      <c r="W18" s="37">
        <f t="shared" si="12"/>
        <v>209</v>
      </c>
      <c r="X18" s="37">
        <f t="shared" si="13"/>
        <v>0</v>
      </c>
      <c r="Y18" s="34">
        <f t="shared" si="14"/>
        <v>592.35</v>
      </c>
      <c r="Z18" s="34">
        <f t="shared" si="15"/>
        <v>1860.62525</v>
      </c>
      <c r="AA18" s="34"/>
      <c r="AB18" s="12" t="s">
        <v>40</v>
      </c>
      <c r="AC18" s="11">
        <f t="shared" ref="AC18:AE18" si="45">K18+R18</f>
        <v>62.5185</v>
      </c>
      <c r="AD18" s="11">
        <f t="shared" si="45"/>
        <v>778.894</v>
      </c>
      <c r="AE18" s="11">
        <f t="shared" si="45"/>
        <v>566.48</v>
      </c>
      <c r="AF18" s="11">
        <f t="shared" si="17"/>
        <v>34.73275</v>
      </c>
      <c r="AG18" s="11">
        <f t="shared" ref="AG18:AI18" si="46">O18+W18</f>
        <v>418</v>
      </c>
      <c r="AH18" s="11">
        <f t="shared" si="46"/>
        <v>0</v>
      </c>
      <c r="AI18" s="11">
        <f t="shared" si="46"/>
        <v>1860.62525</v>
      </c>
      <c r="AJ18" s="12" t="s">
        <v>16</v>
      </c>
    </row>
    <row r="19" s="9" customFormat="1" ht="16" customHeight="1" spans="1:36">
      <c r="A19" s="33">
        <f t="shared" si="0"/>
        <v>16</v>
      </c>
      <c r="B19" s="34" t="s">
        <v>106</v>
      </c>
      <c r="C19" s="35" t="s">
        <v>117</v>
      </c>
      <c r="D19" s="34" t="s">
        <v>118</v>
      </c>
      <c r="E19" s="34">
        <v>3473.25</v>
      </c>
      <c r="F19" s="34">
        <f>VLOOKUP(C19,'[1]9月'!$B:$Q,16,0)</f>
        <v>3245.4</v>
      </c>
      <c r="G19" s="37">
        <v>5664.75</v>
      </c>
      <c r="H19" s="34">
        <v>3473.25</v>
      </c>
      <c r="I19" s="37">
        <v>3180</v>
      </c>
      <c r="J19" s="37"/>
      <c r="K19" s="47">
        <f t="shared" si="1"/>
        <v>62.5185</v>
      </c>
      <c r="L19" s="48">
        <f t="shared" si="2"/>
        <v>519.264</v>
      </c>
      <c r="M19" s="37">
        <f t="shared" si="3"/>
        <v>453.18</v>
      </c>
      <c r="N19" s="34">
        <f t="shared" si="4"/>
        <v>24.31275</v>
      </c>
      <c r="O19" s="37">
        <f t="shared" si="5"/>
        <v>159</v>
      </c>
      <c r="P19" s="37">
        <f t="shared" si="6"/>
        <v>0</v>
      </c>
      <c r="Q19" s="37">
        <f t="shared" si="7"/>
        <v>1218.27525</v>
      </c>
      <c r="R19" s="34">
        <f t="shared" si="8"/>
        <v>0</v>
      </c>
      <c r="S19" s="34">
        <f t="shared" si="9"/>
        <v>259.63</v>
      </c>
      <c r="T19" s="37">
        <f t="shared" si="10"/>
        <v>113.3</v>
      </c>
      <c r="U19" s="34">
        <f t="shared" si="11"/>
        <v>10.42</v>
      </c>
      <c r="V19" s="34">
        <v>0</v>
      </c>
      <c r="W19" s="37">
        <f t="shared" si="12"/>
        <v>159</v>
      </c>
      <c r="X19" s="37">
        <f t="shared" si="13"/>
        <v>0</v>
      </c>
      <c r="Y19" s="34">
        <f t="shared" si="14"/>
        <v>542.35</v>
      </c>
      <c r="Z19" s="34">
        <f t="shared" si="15"/>
        <v>1760.62525</v>
      </c>
      <c r="AA19" s="34"/>
      <c r="AB19" s="12" t="s">
        <v>40</v>
      </c>
      <c r="AC19" s="11">
        <f t="shared" ref="AC19:AE19" si="47">K19+R19</f>
        <v>62.5185</v>
      </c>
      <c r="AD19" s="11">
        <f t="shared" si="47"/>
        <v>778.894</v>
      </c>
      <c r="AE19" s="11">
        <f t="shared" si="47"/>
        <v>566.48</v>
      </c>
      <c r="AF19" s="11">
        <f t="shared" si="17"/>
        <v>34.73275</v>
      </c>
      <c r="AG19" s="11">
        <f t="shared" ref="AG19:AI19" si="48">O19+W19</f>
        <v>318</v>
      </c>
      <c r="AH19" s="11">
        <f t="shared" si="48"/>
        <v>0</v>
      </c>
      <c r="AI19" s="11">
        <f t="shared" si="48"/>
        <v>1760.62525</v>
      </c>
      <c r="AJ19" s="12" t="s">
        <v>16</v>
      </c>
    </row>
    <row r="20" s="9" customFormat="1" ht="16" customHeight="1" spans="1:36">
      <c r="A20" s="33">
        <f t="shared" si="0"/>
        <v>17</v>
      </c>
      <c r="B20" s="34" t="s">
        <v>106</v>
      </c>
      <c r="C20" s="35" t="s">
        <v>119</v>
      </c>
      <c r="D20" s="177" t="s">
        <v>120</v>
      </c>
      <c r="E20" s="34">
        <v>3473.25</v>
      </c>
      <c r="F20" s="34">
        <f>VLOOKUP(C20,'[1]9月'!$B:$Q,16,0)</f>
        <v>3245.4</v>
      </c>
      <c r="G20" s="37">
        <v>5664.75</v>
      </c>
      <c r="H20" s="34">
        <v>3473.25</v>
      </c>
      <c r="I20" s="37">
        <v>3180</v>
      </c>
      <c r="J20" s="37"/>
      <c r="K20" s="47">
        <f t="shared" si="1"/>
        <v>62.5185</v>
      </c>
      <c r="L20" s="48">
        <f t="shared" si="2"/>
        <v>519.264</v>
      </c>
      <c r="M20" s="37">
        <f t="shared" si="3"/>
        <v>453.18</v>
      </c>
      <c r="N20" s="34">
        <f t="shared" si="4"/>
        <v>24.31275</v>
      </c>
      <c r="O20" s="37">
        <f t="shared" si="5"/>
        <v>159</v>
      </c>
      <c r="P20" s="37">
        <f t="shared" si="6"/>
        <v>0</v>
      </c>
      <c r="Q20" s="37">
        <f t="shared" si="7"/>
        <v>1218.27525</v>
      </c>
      <c r="R20" s="34">
        <f t="shared" si="8"/>
        <v>0</v>
      </c>
      <c r="S20" s="34">
        <f t="shared" si="9"/>
        <v>259.63</v>
      </c>
      <c r="T20" s="37">
        <f t="shared" si="10"/>
        <v>113.3</v>
      </c>
      <c r="U20" s="34">
        <f t="shared" si="11"/>
        <v>10.42</v>
      </c>
      <c r="V20" s="34">
        <v>0</v>
      </c>
      <c r="W20" s="37">
        <f t="shared" si="12"/>
        <v>159</v>
      </c>
      <c r="X20" s="37">
        <f t="shared" si="13"/>
        <v>0</v>
      </c>
      <c r="Y20" s="34">
        <f t="shared" si="14"/>
        <v>542.35</v>
      </c>
      <c r="Z20" s="34">
        <f t="shared" si="15"/>
        <v>1760.62525</v>
      </c>
      <c r="AA20" s="34"/>
      <c r="AB20" s="12" t="s">
        <v>40</v>
      </c>
      <c r="AC20" s="11">
        <f t="shared" ref="AC20:AE20" si="49">K20+R20</f>
        <v>62.5185</v>
      </c>
      <c r="AD20" s="11">
        <f t="shared" si="49"/>
        <v>778.894</v>
      </c>
      <c r="AE20" s="11">
        <f t="shared" si="49"/>
        <v>566.48</v>
      </c>
      <c r="AF20" s="11">
        <f t="shared" si="17"/>
        <v>34.73275</v>
      </c>
      <c r="AG20" s="11">
        <f t="shared" ref="AG20:AI20" si="50">O20+W20</f>
        <v>318</v>
      </c>
      <c r="AH20" s="11">
        <f t="shared" si="50"/>
        <v>0</v>
      </c>
      <c r="AI20" s="11">
        <f t="shared" si="50"/>
        <v>1760.62525</v>
      </c>
      <c r="AJ20" s="12" t="s">
        <v>16</v>
      </c>
    </row>
    <row r="21" s="9" customFormat="1" ht="16" customHeight="1" spans="1:36">
      <c r="A21" s="33">
        <f t="shared" si="0"/>
        <v>18</v>
      </c>
      <c r="B21" s="34" t="s">
        <v>106</v>
      </c>
      <c r="C21" s="35" t="s">
        <v>121</v>
      </c>
      <c r="D21" s="34" t="s">
        <v>122</v>
      </c>
      <c r="E21" s="34">
        <v>3473.25</v>
      </c>
      <c r="F21" s="34">
        <f>VLOOKUP(C21,'[1]9月'!$B:$Q,16,0)</f>
        <v>3245.4</v>
      </c>
      <c r="G21" s="37">
        <v>5664.75</v>
      </c>
      <c r="H21" s="34">
        <v>3473.25</v>
      </c>
      <c r="I21" s="37">
        <v>3180</v>
      </c>
      <c r="J21" s="37"/>
      <c r="K21" s="47">
        <f t="shared" si="1"/>
        <v>62.5185</v>
      </c>
      <c r="L21" s="48">
        <f t="shared" si="2"/>
        <v>519.264</v>
      </c>
      <c r="M21" s="37">
        <f t="shared" si="3"/>
        <v>453.18</v>
      </c>
      <c r="N21" s="34">
        <f t="shared" si="4"/>
        <v>24.31275</v>
      </c>
      <c r="O21" s="37">
        <f t="shared" si="5"/>
        <v>159</v>
      </c>
      <c r="P21" s="37">
        <f t="shared" si="6"/>
        <v>0</v>
      </c>
      <c r="Q21" s="37">
        <f t="shared" si="7"/>
        <v>1218.27525</v>
      </c>
      <c r="R21" s="34">
        <f t="shared" si="8"/>
        <v>0</v>
      </c>
      <c r="S21" s="34">
        <f t="shared" si="9"/>
        <v>259.63</v>
      </c>
      <c r="T21" s="37">
        <f t="shared" si="10"/>
        <v>113.3</v>
      </c>
      <c r="U21" s="34">
        <f t="shared" si="11"/>
        <v>10.42</v>
      </c>
      <c r="V21" s="34">
        <v>0</v>
      </c>
      <c r="W21" s="37">
        <f t="shared" si="12"/>
        <v>159</v>
      </c>
      <c r="X21" s="37">
        <f t="shared" si="13"/>
        <v>0</v>
      </c>
      <c r="Y21" s="34">
        <f t="shared" si="14"/>
        <v>542.35</v>
      </c>
      <c r="Z21" s="34">
        <f t="shared" si="15"/>
        <v>1760.62525</v>
      </c>
      <c r="AA21" s="34"/>
      <c r="AB21" s="12" t="s">
        <v>40</v>
      </c>
      <c r="AC21" s="11">
        <f t="shared" ref="AC21:AE21" si="51">K21+R21</f>
        <v>62.5185</v>
      </c>
      <c r="AD21" s="11">
        <f t="shared" si="51"/>
        <v>778.894</v>
      </c>
      <c r="AE21" s="11">
        <f t="shared" si="51"/>
        <v>566.48</v>
      </c>
      <c r="AF21" s="11">
        <f t="shared" si="17"/>
        <v>34.73275</v>
      </c>
      <c r="AG21" s="11">
        <f t="shared" ref="AG21:AI21" si="52">O21+W21</f>
        <v>318</v>
      </c>
      <c r="AH21" s="11">
        <f t="shared" si="52"/>
        <v>0</v>
      </c>
      <c r="AI21" s="11">
        <f t="shared" si="52"/>
        <v>1760.62525</v>
      </c>
      <c r="AJ21" s="12" t="s">
        <v>16</v>
      </c>
    </row>
    <row r="22" s="9" customFormat="1" ht="16" customHeight="1" spans="1:36">
      <c r="A22" s="33">
        <f t="shared" si="0"/>
        <v>19</v>
      </c>
      <c r="B22" s="34" t="s">
        <v>123</v>
      </c>
      <c r="C22" s="35" t="s">
        <v>124</v>
      </c>
      <c r="D22" s="34" t="s">
        <v>125</v>
      </c>
      <c r="E22" s="34">
        <v>3820</v>
      </c>
      <c r="F22" s="34">
        <f>VLOOKUP(C22,'[1]9月'!$B:$Q,16,0)</f>
        <v>3820</v>
      </c>
      <c r="G22" s="37">
        <v>5664.75</v>
      </c>
      <c r="H22" s="34">
        <v>3820</v>
      </c>
      <c r="I22" s="37">
        <v>4180</v>
      </c>
      <c r="J22" s="37"/>
      <c r="K22" s="47">
        <f t="shared" si="1"/>
        <v>68.76</v>
      </c>
      <c r="L22" s="48">
        <f t="shared" si="2"/>
        <v>611.2</v>
      </c>
      <c r="M22" s="37">
        <f t="shared" si="3"/>
        <v>453.18</v>
      </c>
      <c r="N22" s="34">
        <f t="shared" si="4"/>
        <v>26.74</v>
      </c>
      <c r="O22" s="37">
        <f t="shared" si="5"/>
        <v>209</v>
      </c>
      <c r="P22" s="37">
        <f t="shared" si="6"/>
        <v>0</v>
      </c>
      <c r="Q22" s="37">
        <f t="shared" si="7"/>
        <v>1368.88</v>
      </c>
      <c r="R22" s="34">
        <f t="shared" si="8"/>
        <v>0</v>
      </c>
      <c r="S22" s="34">
        <f t="shared" si="9"/>
        <v>305.6</v>
      </c>
      <c r="T22" s="37">
        <f t="shared" si="10"/>
        <v>113.3</v>
      </c>
      <c r="U22" s="34">
        <f t="shared" si="11"/>
        <v>11.46</v>
      </c>
      <c r="V22" s="34">
        <v>0</v>
      </c>
      <c r="W22" s="37">
        <f t="shared" si="12"/>
        <v>209</v>
      </c>
      <c r="X22" s="37">
        <f t="shared" si="13"/>
        <v>0</v>
      </c>
      <c r="Y22" s="34">
        <f t="shared" si="14"/>
        <v>639.36</v>
      </c>
      <c r="Z22" s="34">
        <f t="shared" si="15"/>
        <v>2008.24</v>
      </c>
      <c r="AA22" s="34"/>
      <c r="AB22" s="12" t="s">
        <v>26</v>
      </c>
      <c r="AC22" s="11">
        <f t="shared" ref="AC22:AE22" si="53">K22+R22</f>
        <v>68.76</v>
      </c>
      <c r="AD22" s="11">
        <f t="shared" si="53"/>
        <v>916.8</v>
      </c>
      <c r="AE22" s="11">
        <f t="shared" si="53"/>
        <v>566.48</v>
      </c>
      <c r="AF22" s="11">
        <f t="shared" si="17"/>
        <v>38.2</v>
      </c>
      <c r="AG22" s="11">
        <f t="shared" ref="AG22:AI22" si="54">O22+W22</f>
        <v>418</v>
      </c>
      <c r="AH22" s="11">
        <f t="shared" si="54"/>
        <v>0</v>
      </c>
      <c r="AI22" s="11">
        <f t="shared" si="54"/>
        <v>2008.24</v>
      </c>
      <c r="AJ22" s="12" t="s">
        <v>13</v>
      </c>
    </row>
    <row r="23" s="9" customFormat="1" ht="16" customHeight="1" spans="1:36">
      <c r="A23" s="33">
        <f t="shared" si="0"/>
        <v>20</v>
      </c>
      <c r="B23" s="34" t="s">
        <v>123</v>
      </c>
      <c r="C23" s="35" t="s">
        <v>126</v>
      </c>
      <c r="D23" s="34" t="s">
        <v>127</v>
      </c>
      <c r="E23" s="34">
        <v>3473.25</v>
      </c>
      <c r="F23" s="34">
        <f>VLOOKUP(C23,'[1]9月'!$B:$Q,16,0)</f>
        <v>3245.4</v>
      </c>
      <c r="G23" s="37">
        <v>5664.75</v>
      </c>
      <c r="H23" s="34">
        <v>3473.25</v>
      </c>
      <c r="I23" s="37">
        <v>4180</v>
      </c>
      <c r="J23" s="37"/>
      <c r="K23" s="47">
        <f t="shared" si="1"/>
        <v>62.5185</v>
      </c>
      <c r="L23" s="48">
        <f t="shared" si="2"/>
        <v>519.264</v>
      </c>
      <c r="M23" s="37">
        <f t="shared" si="3"/>
        <v>453.18</v>
      </c>
      <c r="N23" s="34">
        <f t="shared" si="4"/>
        <v>24.31275</v>
      </c>
      <c r="O23" s="37">
        <f t="shared" si="5"/>
        <v>209</v>
      </c>
      <c r="P23" s="37">
        <f t="shared" si="6"/>
        <v>0</v>
      </c>
      <c r="Q23" s="37">
        <f t="shared" si="7"/>
        <v>1268.27525</v>
      </c>
      <c r="R23" s="34">
        <f t="shared" si="8"/>
        <v>0</v>
      </c>
      <c r="S23" s="34">
        <f t="shared" si="9"/>
        <v>259.63</v>
      </c>
      <c r="T23" s="37">
        <f t="shared" si="10"/>
        <v>113.3</v>
      </c>
      <c r="U23" s="34">
        <f t="shared" si="11"/>
        <v>10.42</v>
      </c>
      <c r="V23" s="34">
        <v>0</v>
      </c>
      <c r="W23" s="37">
        <f t="shared" si="12"/>
        <v>209</v>
      </c>
      <c r="X23" s="37">
        <f t="shared" si="13"/>
        <v>0</v>
      </c>
      <c r="Y23" s="34">
        <f t="shared" si="14"/>
        <v>592.35</v>
      </c>
      <c r="Z23" s="34">
        <f t="shared" si="15"/>
        <v>1860.62525</v>
      </c>
      <c r="AA23" s="34"/>
      <c r="AB23" s="12" t="s">
        <v>26</v>
      </c>
      <c r="AC23" s="11">
        <f t="shared" ref="AC23:AE23" si="55">K23+R23</f>
        <v>62.5185</v>
      </c>
      <c r="AD23" s="11">
        <f t="shared" si="55"/>
        <v>778.894</v>
      </c>
      <c r="AE23" s="11">
        <f t="shared" si="55"/>
        <v>566.48</v>
      </c>
      <c r="AF23" s="11">
        <f t="shared" si="17"/>
        <v>34.73275</v>
      </c>
      <c r="AG23" s="11">
        <f t="shared" ref="AG23:AI23" si="56">O23+W23</f>
        <v>418</v>
      </c>
      <c r="AH23" s="11">
        <f t="shared" si="56"/>
        <v>0</v>
      </c>
      <c r="AI23" s="11">
        <f t="shared" si="56"/>
        <v>1860.62525</v>
      </c>
      <c r="AJ23" s="12" t="s">
        <v>13</v>
      </c>
    </row>
    <row r="24" s="9" customFormat="1" ht="16" customHeight="1" spans="1:36">
      <c r="A24" s="33">
        <f t="shared" si="0"/>
        <v>21</v>
      </c>
      <c r="B24" s="34" t="s">
        <v>123</v>
      </c>
      <c r="C24" s="35" t="s">
        <v>128</v>
      </c>
      <c r="D24" s="34" t="s">
        <v>129</v>
      </c>
      <c r="E24" s="34">
        <v>3473.25</v>
      </c>
      <c r="F24" s="34">
        <f>VLOOKUP(C24,'[1]9月'!$B:$Q,16,0)</f>
        <v>3245.4</v>
      </c>
      <c r="G24" s="37">
        <v>5664.75</v>
      </c>
      <c r="H24" s="34">
        <v>3473.25</v>
      </c>
      <c r="I24" s="37">
        <v>3180</v>
      </c>
      <c r="J24" s="37"/>
      <c r="K24" s="47">
        <f t="shared" si="1"/>
        <v>62.5185</v>
      </c>
      <c r="L24" s="48">
        <f t="shared" si="2"/>
        <v>519.264</v>
      </c>
      <c r="M24" s="37">
        <f t="shared" si="3"/>
        <v>453.18</v>
      </c>
      <c r="N24" s="34">
        <f t="shared" si="4"/>
        <v>24.31275</v>
      </c>
      <c r="O24" s="37">
        <f t="shared" si="5"/>
        <v>159</v>
      </c>
      <c r="P24" s="37">
        <f t="shared" si="6"/>
        <v>0</v>
      </c>
      <c r="Q24" s="37">
        <f t="shared" si="7"/>
        <v>1218.27525</v>
      </c>
      <c r="R24" s="34">
        <f t="shared" si="8"/>
        <v>0</v>
      </c>
      <c r="S24" s="34">
        <f t="shared" si="9"/>
        <v>259.63</v>
      </c>
      <c r="T24" s="37">
        <f t="shared" si="10"/>
        <v>113.3</v>
      </c>
      <c r="U24" s="34">
        <f t="shared" si="11"/>
        <v>10.42</v>
      </c>
      <c r="V24" s="34">
        <v>0</v>
      </c>
      <c r="W24" s="37">
        <f t="shared" si="12"/>
        <v>159</v>
      </c>
      <c r="X24" s="37">
        <f t="shared" si="13"/>
        <v>0</v>
      </c>
      <c r="Y24" s="34">
        <f t="shared" si="14"/>
        <v>542.35</v>
      </c>
      <c r="Z24" s="34">
        <f t="shared" si="15"/>
        <v>1760.62525</v>
      </c>
      <c r="AA24" s="34"/>
      <c r="AB24" s="12" t="s">
        <v>26</v>
      </c>
      <c r="AC24" s="11">
        <f t="shared" ref="AC24:AE24" si="57">K24+R24</f>
        <v>62.5185</v>
      </c>
      <c r="AD24" s="11">
        <f t="shared" si="57"/>
        <v>778.894</v>
      </c>
      <c r="AE24" s="11">
        <f t="shared" si="57"/>
        <v>566.48</v>
      </c>
      <c r="AF24" s="11">
        <f t="shared" si="17"/>
        <v>34.73275</v>
      </c>
      <c r="AG24" s="11">
        <f t="shared" ref="AG24:AI24" si="58">O24+W24</f>
        <v>318</v>
      </c>
      <c r="AH24" s="11">
        <f t="shared" si="58"/>
        <v>0</v>
      </c>
      <c r="AI24" s="11">
        <f t="shared" si="58"/>
        <v>1760.62525</v>
      </c>
      <c r="AJ24" s="12" t="s">
        <v>13</v>
      </c>
    </row>
    <row r="25" s="9" customFormat="1" ht="16" customHeight="1" spans="1:36">
      <c r="A25" s="33">
        <f t="shared" si="0"/>
        <v>22</v>
      </c>
      <c r="B25" s="34" t="s">
        <v>123</v>
      </c>
      <c r="C25" s="35" t="s">
        <v>130</v>
      </c>
      <c r="D25" s="34" t="s">
        <v>131</v>
      </c>
      <c r="E25" s="34">
        <v>3473.25</v>
      </c>
      <c r="F25" s="34">
        <f>VLOOKUP(C25,'[1]9月'!$B:$Q,16,0)</f>
        <v>3245.4</v>
      </c>
      <c r="G25" s="37">
        <v>5664.75</v>
      </c>
      <c r="H25" s="34">
        <v>3473.25</v>
      </c>
      <c r="I25" s="37">
        <v>4180</v>
      </c>
      <c r="J25" s="37"/>
      <c r="K25" s="47">
        <f t="shared" si="1"/>
        <v>62.5185</v>
      </c>
      <c r="L25" s="48">
        <f t="shared" si="2"/>
        <v>519.264</v>
      </c>
      <c r="M25" s="37">
        <f t="shared" si="3"/>
        <v>453.18</v>
      </c>
      <c r="N25" s="34">
        <f t="shared" si="4"/>
        <v>24.31275</v>
      </c>
      <c r="O25" s="37">
        <f t="shared" si="5"/>
        <v>209</v>
      </c>
      <c r="P25" s="37">
        <f t="shared" si="6"/>
        <v>0</v>
      </c>
      <c r="Q25" s="37">
        <f t="shared" si="7"/>
        <v>1268.27525</v>
      </c>
      <c r="R25" s="34">
        <f t="shared" si="8"/>
        <v>0</v>
      </c>
      <c r="S25" s="34">
        <f t="shared" si="9"/>
        <v>259.63</v>
      </c>
      <c r="T25" s="37">
        <f t="shared" si="10"/>
        <v>113.3</v>
      </c>
      <c r="U25" s="34">
        <f t="shared" si="11"/>
        <v>10.42</v>
      </c>
      <c r="V25" s="34">
        <v>0</v>
      </c>
      <c r="W25" s="37">
        <f t="shared" si="12"/>
        <v>209</v>
      </c>
      <c r="X25" s="37">
        <f t="shared" si="13"/>
        <v>0</v>
      </c>
      <c r="Y25" s="34">
        <f t="shared" si="14"/>
        <v>592.35</v>
      </c>
      <c r="Z25" s="34">
        <f t="shared" si="15"/>
        <v>1860.62525</v>
      </c>
      <c r="AA25" s="34"/>
      <c r="AB25" s="12" t="s">
        <v>26</v>
      </c>
      <c r="AC25" s="11">
        <f t="shared" ref="AC25:AE25" si="59">K25+R25</f>
        <v>62.5185</v>
      </c>
      <c r="AD25" s="11">
        <f t="shared" si="59"/>
        <v>778.894</v>
      </c>
      <c r="AE25" s="11">
        <f t="shared" si="59"/>
        <v>566.48</v>
      </c>
      <c r="AF25" s="11">
        <f t="shared" si="17"/>
        <v>34.73275</v>
      </c>
      <c r="AG25" s="11">
        <f t="shared" ref="AG25:AI25" si="60">O25+W25</f>
        <v>418</v>
      </c>
      <c r="AH25" s="11">
        <f t="shared" si="60"/>
        <v>0</v>
      </c>
      <c r="AI25" s="11">
        <f t="shared" si="60"/>
        <v>1860.62525</v>
      </c>
      <c r="AJ25" s="12" t="s">
        <v>13</v>
      </c>
    </row>
    <row r="26" s="9" customFormat="1" ht="16" customHeight="1" spans="1:36">
      <c r="A26" s="33">
        <f t="shared" si="0"/>
        <v>23</v>
      </c>
      <c r="B26" s="34" t="s">
        <v>123</v>
      </c>
      <c r="C26" s="35" t="s">
        <v>132</v>
      </c>
      <c r="D26" s="34" t="s">
        <v>133</v>
      </c>
      <c r="E26" s="34">
        <v>3473.25</v>
      </c>
      <c r="F26" s="34">
        <f>VLOOKUP(C26,'[1]9月'!$B:$Q,16,0)</f>
        <v>3245.4</v>
      </c>
      <c r="G26" s="37">
        <v>5664.75</v>
      </c>
      <c r="H26" s="34">
        <v>3473.25</v>
      </c>
      <c r="I26" s="37">
        <v>3180</v>
      </c>
      <c r="J26" s="37"/>
      <c r="K26" s="47">
        <f t="shared" si="1"/>
        <v>62.5185</v>
      </c>
      <c r="L26" s="48">
        <f t="shared" si="2"/>
        <v>519.264</v>
      </c>
      <c r="M26" s="37">
        <f t="shared" si="3"/>
        <v>453.18</v>
      </c>
      <c r="N26" s="34">
        <f t="shared" si="4"/>
        <v>24.31275</v>
      </c>
      <c r="O26" s="37">
        <f t="shared" si="5"/>
        <v>159</v>
      </c>
      <c r="P26" s="37">
        <f t="shared" si="6"/>
        <v>0</v>
      </c>
      <c r="Q26" s="37">
        <f t="shared" si="7"/>
        <v>1218.27525</v>
      </c>
      <c r="R26" s="34">
        <f t="shared" si="8"/>
        <v>0</v>
      </c>
      <c r="S26" s="34">
        <f t="shared" si="9"/>
        <v>259.63</v>
      </c>
      <c r="T26" s="37">
        <f t="shared" si="10"/>
        <v>113.3</v>
      </c>
      <c r="U26" s="34">
        <f t="shared" si="11"/>
        <v>10.42</v>
      </c>
      <c r="V26" s="34">
        <v>0</v>
      </c>
      <c r="W26" s="37">
        <f t="shared" si="12"/>
        <v>159</v>
      </c>
      <c r="X26" s="37">
        <f t="shared" si="13"/>
        <v>0</v>
      </c>
      <c r="Y26" s="34">
        <f t="shared" si="14"/>
        <v>542.35</v>
      </c>
      <c r="Z26" s="34">
        <f t="shared" si="15"/>
        <v>1760.62525</v>
      </c>
      <c r="AA26" s="34"/>
      <c r="AB26" s="12" t="s">
        <v>21</v>
      </c>
      <c r="AC26" s="11">
        <f t="shared" ref="AC26:AE26" si="61">K26+R26</f>
        <v>62.5185</v>
      </c>
      <c r="AD26" s="11">
        <f t="shared" si="61"/>
        <v>778.894</v>
      </c>
      <c r="AE26" s="11">
        <f t="shared" si="61"/>
        <v>566.48</v>
      </c>
      <c r="AF26" s="11">
        <f t="shared" si="17"/>
        <v>34.73275</v>
      </c>
      <c r="AG26" s="11">
        <f t="shared" ref="AG26:AI26" si="62">O26+W26</f>
        <v>318</v>
      </c>
      <c r="AH26" s="11">
        <f t="shared" si="62"/>
        <v>0</v>
      </c>
      <c r="AI26" s="11">
        <f t="shared" si="62"/>
        <v>1760.62525</v>
      </c>
      <c r="AJ26" s="12" t="s">
        <v>12</v>
      </c>
    </row>
    <row r="27" s="9" customFormat="1" ht="16" customHeight="1" spans="1:36">
      <c r="A27" s="33">
        <f t="shared" si="0"/>
        <v>24</v>
      </c>
      <c r="B27" s="34" t="s">
        <v>123</v>
      </c>
      <c r="C27" s="35" t="s">
        <v>134</v>
      </c>
      <c r="D27" s="177" t="s">
        <v>135</v>
      </c>
      <c r="E27" s="34">
        <v>3473.25</v>
      </c>
      <c r="F27" s="34">
        <f>VLOOKUP(C27,'[1]9月'!$B:$Q,16,0)</f>
        <v>3245.4</v>
      </c>
      <c r="G27" s="37">
        <v>5664.75</v>
      </c>
      <c r="H27" s="34">
        <v>3473.25</v>
      </c>
      <c r="I27" s="37">
        <v>3180</v>
      </c>
      <c r="J27" s="37"/>
      <c r="K27" s="47">
        <f t="shared" si="1"/>
        <v>62.5185</v>
      </c>
      <c r="L27" s="48">
        <f t="shared" si="2"/>
        <v>519.264</v>
      </c>
      <c r="M27" s="37">
        <f t="shared" si="3"/>
        <v>453.18</v>
      </c>
      <c r="N27" s="34">
        <f t="shared" si="4"/>
        <v>24.31275</v>
      </c>
      <c r="O27" s="37">
        <f t="shared" si="5"/>
        <v>159</v>
      </c>
      <c r="P27" s="37">
        <f t="shared" si="6"/>
        <v>0</v>
      </c>
      <c r="Q27" s="37">
        <f t="shared" si="7"/>
        <v>1218.27525</v>
      </c>
      <c r="R27" s="34">
        <f t="shared" si="8"/>
        <v>0</v>
      </c>
      <c r="S27" s="34">
        <f t="shared" si="9"/>
        <v>259.63</v>
      </c>
      <c r="T27" s="37">
        <f t="shared" si="10"/>
        <v>113.3</v>
      </c>
      <c r="U27" s="34">
        <f t="shared" si="11"/>
        <v>10.42</v>
      </c>
      <c r="V27" s="34">
        <v>0</v>
      </c>
      <c r="W27" s="37">
        <f t="shared" si="12"/>
        <v>159</v>
      </c>
      <c r="X27" s="37">
        <f t="shared" si="13"/>
        <v>0</v>
      </c>
      <c r="Y27" s="34">
        <f t="shared" si="14"/>
        <v>542.35</v>
      </c>
      <c r="Z27" s="34">
        <f t="shared" si="15"/>
        <v>1760.62525</v>
      </c>
      <c r="AA27" s="34"/>
      <c r="AB27" s="12" t="s">
        <v>26</v>
      </c>
      <c r="AC27" s="11">
        <f t="shared" ref="AC27:AE27" si="63">K27+R27</f>
        <v>62.5185</v>
      </c>
      <c r="AD27" s="11">
        <f t="shared" si="63"/>
        <v>778.894</v>
      </c>
      <c r="AE27" s="11">
        <f t="shared" si="63"/>
        <v>566.48</v>
      </c>
      <c r="AF27" s="11">
        <f t="shared" si="17"/>
        <v>34.73275</v>
      </c>
      <c r="AG27" s="11">
        <f t="shared" ref="AG27:AI27" si="64">O27+W27</f>
        <v>318</v>
      </c>
      <c r="AH27" s="11">
        <f t="shared" si="64"/>
        <v>0</v>
      </c>
      <c r="AI27" s="11">
        <f t="shared" si="64"/>
        <v>1760.62525</v>
      </c>
      <c r="AJ27" s="12" t="s">
        <v>13</v>
      </c>
    </row>
    <row r="28" s="9" customFormat="1" ht="16" customHeight="1" spans="1:36">
      <c r="A28" s="33">
        <f t="shared" si="0"/>
        <v>25</v>
      </c>
      <c r="B28" s="34" t="s">
        <v>123</v>
      </c>
      <c r="C28" s="41" t="s">
        <v>136</v>
      </c>
      <c r="D28" s="42" t="s">
        <v>137</v>
      </c>
      <c r="E28" s="34">
        <v>3473.25</v>
      </c>
      <c r="F28" s="34">
        <f>VLOOKUP(C28,'[1]9月'!$B:$Q,16,0)</f>
        <v>3245.4</v>
      </c>
      <c r="G28" s="37">
        <v>5664.75</v>
      </c>
      <c r="H28" s="34">
        <v>3473.25</v>
      </c>
      <c r="I28" s="37">
        <v>3180</v>
      </c>
      <c r="J28" s="37"/>
      <c r="K28" s="47">
        <f t="shared" si="1"/>
        <v>62.5185</v>
      </c>
      <c r="L28" s="48">
        <f t="shared" si="2"/>
        <v>519.264</v>
      </c>
      <c r="M28" s="37">
        <f t="shared" si="3"/>
        <v>453.18</v>
      </c>
      <c r="N28" s="34">
        <f t="shared" si="4"/>
        <v>24.31275</v>
      </c>
      <c r="O28" s="37">
        <f t="shared" si="5"/>
        <v>159</v>
      </c>
      <c r="P28" s="37">
        <f t="shared" si="6"/>
        <v>0</v>
      </c>
      <c r="Q28" s="37">
        <f t="shared" si="7"/>
        <v>1218.27525</v>
      </c>
      <c r="R28" s="34">
        <f t="shared" si="8"/>
        <v>0</v>
      </c>
      <c r="S28" s="34">
        <f t="shared" si="9"/>
        <v>259.63</v>
      </c>
      <c r="T28" s="37">
        <f t="shared" si="10"/>
        <v>113.3</v>
      </c>
      <c r="U28" s="34">
        <f t="shared" si="11"/>
        <v>10.42</v>
      </c>
      <c r="V28" s="34">
        <v>0</v>
      </c>
      <c r="W28" s="37">
        <f t="shared" si="12"/>
        <v>159</v>
      </c>
      <c r="X28" s="37">
        <f t="shared" si="13"/>
        <v>0</v>
      </c>
      <c r="Y28" s="34">
        <f t="shared" si="14"/>
        <v>542.35</v>
      </c>
      <c r="Z28" s="34">
        <f t="shared" si="15"/>
        <v>1760.62525</v>
      </c>
      <c r="AA28" s="34"/>
      <c r="AB28" s="12" t="s">
        <v>21</v>
      </c>
      <c r="AC28" s="11">
        <f t="shared" ref="AC28:AE28" si="65">K28+R28</f>
        <v>62.5185</v>
      </c>
      <c r="AD28" s="11">
        <f t="shared" si="65"/>
        <v>778.894</v>
      </c>
      <c r="AE28" s="11">
        <f t="shared" si="65"/>
        <v>566.48</v>
      </c>
      <c r="AF28" s="11">
        <f t="shared" si="17"/>
        <v>34.73275</v>
      </c>
      <c r="AG28" s="11">
        <f t="shared" ref="AG28:AI28" si="66">O28+W28</f>
        <v>318</v>
      </c>
      <c r="AH28" s="11">
        <f t="shared" si="66"/>
        <v>0</v>
      </c>
      <c r="AI28" s="11">
        <f t="shared" si="66"/>
        <v>1760.62525</v>
      </c>
      <c r="AJ28" s="12" t="s">
        <v>12</v>
      </c>
    </row>
    <row r="29" s="9" customFormat="1" ht="16" customHeight="1" spans="1:36">
      <c r="A29" s="33">
        <f t="shared" si="0"/>
        <v>26</v>
      </c>
      <c r="B29" s="34" t="s">
        <v>123</v>
      </c>
      <c r="C29" s="41" t="s">
        <v>138</v>
      </c>
      <c r="D29" s="42" t="s">
        <v>139</v>
      </c>
      <c r="E29" s="34">
        <v>3473.25</v>
      </c>
      <c r="F29" s="34">
        <f>VLOOKUP(C29,'[1]9月'!$B:$Q,16,0)</f>
        <v>3245.4</v>
      </c>
      <c r="G29" s="37">
        <v>5664.75</v>
      </c>
      <c r="H29" s="34">
        <v>3473.25</v>
      </c>
      <c r="I29" s="37">
        <v>3180</v>
      </c>
      <c r="J29" s="37"/>
      <c r="K29" s="47">
        <f t="shared" si="1"/>
        <v>62.5185</v>
      </c>
      <c r="L29" s="48">
        <f t="shared" si="2"/>
        <v>519.264</v>
      </c>
      <c r="M29" s="37">
        <f t="shared" si="3"/>
        <v>453.18</v>
      </c>
      <c r="N29" s="34">
        <f t="shared" si="4"/>
        <v>24.31275</v>
      </c>
      <c r="O29" s="37">
        <f t="shared" si="5"/>
        <v>159</v>
      </c>
      <c r="P29" s="37">
        <f t="shared" si="6"/>
        <v>0</v>
      </c>
      <c r="Q29" s="37">
        <f t="shared" si="7"/>
        <v>1218.27525</v>
      </c>
      <c r="R29" s="34">
        <f t="shared" si="8"/>
        <v>0</v>
      </c>
      <c r="S29" s="34">
        <f t="shared" si="9"/>
        <v>259.63</v>
      </c>
      <c r="T29" s="37">
        <f t="shared" si="10"/>
        <v>113.3</v>
      </c>
      <c r="U29" s="34">
        <f t="shared" si="11"/>
        <v>10.42</v>
      </c>
      <c r="V29" s="34">
        <v>0</v>
      </c>
      <c r="W29" s="37">
        <f t="shared" si="12"/>
        <v>159</v>
      </c>
      <c r="X29" s="37">
        <f t="shared" si="13"/>
        <v>0</v>
      </c>
      <c r="Y29" s="34">
        <f t="shared" si="14"/>
        <v>542.35</v>
      </c>
      <c r="Z29" s="34">
        <f t="shared" si="15"/>
        <v>1760.62525</v>
      </c>
      <c r="AA29" s="34"/>
      <c r="AB29" s="12" t="s">
        <v>26</v>
      </c>
      <c r="AC29" s="11">
        <f t="shared" ref="AC29:AE29" si="67">K29+R29</f>
        <v>62.5185</v>
      </c>
      <c r="AD29" s="11">
        <f t="shared" si="67"/>
        <v>778.894</v>
      </c>
      <c r="AE29" s="11">
        <f t="shared" si="67"/>
        <v>566.48</v>
      </c>
      <c r="AF29" s="11">
        <f t="shared" si="17"/>
        <v>34.73275</v>
      </c>
      <c r="AG29" s="11">
        <f t="shared" ref="AG29:AI29" si="68">O29+W29</f>
        <v>318</v>
      </c>
      <c r="AH29" s="11">
        <f t="shared" si="68"/>
        <v>0</v>
      </c>
      <c r="AI29" s="11">
        <f t="shared" si="68"/>
        <v>1760.62525</v>
      </c>
      <c r="AJ29" s="12" t="s">
        <v>13</v>
      </c>
    </row>
    <row r="30" s="9" customFormat="1" ht="16" customHeight="1" spans="1:36">
      <c r="A30" s="33">
        <f t="shared" si="0"/>
        <v>27</v>
      </c>
      <c r="B30" s="34" t="s">
        <v>140</v>
      </c>
      <c r="C30" s="35" t="s">
        <v>141</v>
      </c>
      <c r="D30" s="34" t="s">
        <v>142</v>
      </c>
      <c r="E30" s="34">
        <v>3473.25</v>
      </c>
      <c r="F30" s="34">
        <f>VLOOKUP(C30,'[1]9月'!$B:$Q,16,0)</f>
        <v>3245.4</v>
      </c>
      <c r="G30" s="37">
        <v>5664.75</v>
      </c>
      <c r="H30" s="34">
        <v>3473.25</v>
      </c>
      <c r="I30" s="37">
        <v>4180</v>
      </c>
      <c r="J30" s="37"/>
      <c r="K30" s="47">
        <f t="shared" si="1"/>
        <v>62.5185</v>
      </c>
      <c r="L30" s="48">
        <f t="shared" si="2"/>
        <v>519.264</v>
      </c>
      <c r="M30" s="37">
        <f t="shared" si="3"/>
        <v>453.18</v>
      </c>
      <c r="N30" s="34">
        <f t="shared" si="4"/>
        <v>24.31275</v>
      </c>
      <c r="O30" s="37">
        <f t="shared" si="5"/>
        <v>209</v>
      </c>
      <c r="P30" s="37">
        <f t="shared" si="6"/>
        <v>0</v>
      </c>
      <c r="Q30" s="37">
        <f t="shared" si="7"/>
        <v>1268.27525</v>
      </c>
      <c r="R30" s="34">
        <f t="shared" si="8"/>
        <v>0</v>
      </c>
      <c r="S30" s="34">
        <f t="shared" si="9"/>
        <v>259.63</v>
      </c>
      <c r="T30" s="37">
        <f t="shared" si="10"/>
        <v>113.3</v>
      </c>
      <c r="U30" s="34">
        <f t="shared" si="11"/>
        <v>10.42</v>
      </c>
      <c r="V30" s="34">
        <v>0</v>
      </c>
      <c r="W30" s="37">
        <f t="shared" si="12"/>
        <v>209</v>
      </c>
      <c r="X30" s="37">
        <f t="shared" si="13"/>
        <v>0</v>
      </c>
      <c r="Y30" s="34">
        <f t="shared" si="14"/>
        <v>592.35</v>
      </c>
      <c r="Z30" s="34">
        <f t="shared" si="15"/>
        <v>1860.62525</v>
      </c>
      <c r="AA30" s="34"/>
      <c r="AB30" s="12" t="s">
        <v>39</v>
      </c>
      <c r="AC30" s="11">
        <f t="shared" ref="AC30:AE30" si="69">K30+R30</f>
        <v>62.5185</v>
      </c>
      <c r="AD30" s="11">
        <f t="shared" si="69"/>
        <v>778.894</v>
      </c>
      <c r="AE30" s="11">
        <f t="shared" si="69"/>
        <v>566.48</v>
      </c>
      <c r="AF30" s="11">
        <f t="shared" si="17"/>
        <v>34.73275</v>
      </c>
      <c r="AG30" s="11">
        <f t="shared" ref="AG30:AI30" si="70">O30+W30</f>
        <v>418</v>
      </c>
      <c r="AH30" s="11">
        <f t="shared" si="70"/>
        <v>0</v>
      </c>
      <c r="AI30" s="11">
        <f t="shared" si="70"/>
        <v>1860.62525</v>
      </c>
      <c r="AJ30" s="12" t="s">
        <v>15</v>
      </c>
    </row>
    <row r="31" s="9" customFormat="1" ht="16" customHeight="1" spans="1:36">
      <c r="A31" s="33">
        <f t="shared" si="0"/>
        <v>28</v>
      </c>
      <c r="B31" s="34" t="s">
        <v>143</v>
      </c>
      <c r="C31" s="35" t="s">
        <v>144</v>
      </c>
      <c r="D31" s="34" t="s">
        <v>145</v>
      </c>
      <c r="E31" s="34">
        <v>3473.25</v>
      </c>
      <c r="F31" s="34">
        <f>VLOOKUP(C31,'[1]9月'!$B:$Q,16,0)</f>
        <v>3245.4</v>
      </c>
      <c r="G31" s="37">
        <v>5664.75</v>
      </c>
      <c r="H31" s="34">
        <v>3473.25</v>
      </c>
      <c r="I31" s="37">
        <v>3180</v>
      </c>
      <c r="J31" s="37"/>
      <c r="K31" s="47">
        <f t="shared" si="1"/>
        <v>62.5185</v>
      </c>
      <c r="L31" s="48">
        <f t="shared" si="2"/>
        <v>519.264</v>
      </c>
      <c r="M31" s="37">
        <f t="shared" si="3"/>
        <v>453.18</v>
      </c>
      <c r="N31" s="34">
        <f t="shared" si="4"/>
        <v>24.31275</v>
      </c>
      <c r="O31" s="37">
        <f t="shared" si="5"/>
        <v>159</v>
      </c>
      <c r="P31" s="37">
        <f t="shared" si="6"/>
        <v>0</v>
      </c>
      <c r="Q31" s="37">
        <f t="shared" si="7"/>
        <v>1218.27525</v>
      </c>
      <c r="R31" s="34">
        <f t="shared" si="8"/>
        <v>0</v>
      </c>
      <c r="S31" s="34">
        <f t="shared" si="9"/>
        <v>259.63</v>
      </c>
      <c r="T31" s="37">
        <f t="shared" si="10"/>
        <v>113.3</v>
      </c>
      <c r="U31" s="34">
        <f t="shared" si="11"/>
        <v>10.42</v>
      </c>
      <c r="V31" s="34">
        <v>0</v>
      </c>
      <c r="W31" s="37">
        <f t="shared" si="12"/>
        <v>159</v>
      </c>
      <c r="X31" s="37">
        <f t="shared" si="13"/>
        <v>0</v>
      </c>
      <c r="Y31" s="34">
        <f t="shared" si="14"/>
        <v>542.35</v>
      </c>
      <c r="Z31" s="34">
        <f t="shared" si="15"/>
        <v>1760.62525</v>
      </c>
      <c r="AA31" s="34"/>
      <c r="AB31" s="12" t="s">
        <v>28</v>
      </c>
      <c r="AC31" s="11">
        <f t="shared" ref="AC31:AE31" si="71">K31+R31</f>
        <v>62.5185</v>
      </c>
      <c r="AD31" s="11">
        <f t="shared" si="71"/>
        <v>778.894</v>
      </c>
      <c r="AE31" s="11">
        <f t="shared" si="71"/>
        <v>566.48</v>
      </c>
      <c r="AF31" s="11">
        <f t="shared" si="17"/>
        <v>34.73275</v>
      </c>
      <c r="AG31" s="11">
        <f t="shared" ref="AG31:AI31" si="72">O31+W31</f>
        <v>318</v>
      </c>
      <c r="AH31" s="11">
        <f t="shared" si="72"/>
        <v>0</v>
      </c>
      <c r="AI31" s="11">
        <f t="shared" si="72"/>
        <v>1760.62525</v>
      </c>
      <c r="AJ31" s="12" t="s">
        <v>13</v>
      </c>
    </row>
    <row r="32" s="9" customFormat="1" ht="16" customHeight="1" spans="1:36">
      <c r="A32" s="33">
        <f t="shared" si="0"/>
        <v>29</v>
      </c>
      <c r="B32" s="34" t="s">
        <v>146</v>
      </c>
      <c r="C32" s="35" t="s">
        <v>147</v>
      </c>
      <c r="D32" s="34" t="s">
        <v>148</v>
      </c>
      <c r="E32" s="34">
        <v>3473.25</v>
      </c>
      <c r="F32" s="34">
        <f>VLOOKUP(C32,'[1]9月'!$B:$Q,16,0)</f>
        <v>3245.4</v>
      </c>
      <c r="G32" s="37">
        <v>5664.75</v>
      </c>
      <c r="H32" s="34">
        <v>3473.25</v>
      </c>
      <c r="I32" s="37">
        <v>3180</v>
      </c>
      <c r="J32" s="37"/>
      <c r="K32" s="47">
        <f t="shared" si="1"/>
        <v>62.5185</v>
      </c>
      <c r="L32" s="48">
        <f t="shared" si="2"/>
        <v>519.264</v>
      </c>
      <c r="M32" s="37">
        <f t="shared" si="3"/>
        <v>453.18</v>
      </c>
      <c r="N32" s="34">
        <f t="shared" si="4"/>
        <v>24.31275</v>
      </c>
      <c r="O32" s="37">
        <f t="shared" si="5"/>
        <v>159</v>
      </c>
      <c r="P32" s="37">
        <f t="shared" si="6"/>
        <v>0</v>
      </c>
      <c r="Q32" s="37">
        <f t="shared" si="7"/>
        <v>1218.27525</v>
      </c>
      <c r="R32" s="34">
        <f t="shared" si="8"/>
        <v>0</v>
      </c>
      <c r="S32" s="34">
        <f t="shared" si="9"/>
        <v>259.63</v>
      </c>
      <c r="T32" s="37">
        <f t="shared" si="10"/>
        <v>113.3</v>
      </c>
      <c r="U32" s="34">
        <f t="shared" si="11"/>
        <v>10.42</v>
      </c>
      <c r="V32" s="34">
        <v>0</v>
      </c>
      <c r="W32" s="37">
        <f t="shared" si="12"/>
        <v>159</v>
      </c>
      <c r="X32" s="37">
        <f t="shared" si="13"/>
        <v>0</v>
      </c>
      <c r="Y32" s="34">
        <f t="shared" si="14"/>
        <v>542.35</v>
      </c>
      <c r="Z32" s="34">
        <f t="shared" si="15"/>
        <v>1760.62525</v>
      </c>
      <c r="AA32" s="34"/>
      <c r="AB32" s="12" t="s">
        <v>39</v>
      </c>
      <c r="AC32" s="11">
        <f t="shared" ref="AC32:AE32" si="73">K32+R32</f>
        <v>62.5185</v>
      </c>
      <c r="AD32" s="11">
        <f t="shared" si="73"/>
        <v>778.894</v>
      </c>
      <c r="AE32" s="11">
        <f t="shared" si="73"/>
        <v>566.48</v>
      </c>
      <c r="AF32" s="11">
        <f t="shared" si="17"/>
        <v>34.73275</v>
      </c>
      <c r="AG32" s="11">
        <f t="shared" ref="AG32:AI32" si="74">O32+W32</f>
        <v>318</v>
      </c>
      <c r="AH32" s="11">
        <f t="shared" si="74"/>
        <v>0</v>
      </c>
      <c r="AI32" s="11">
        <f t="shared" si="74"/>
        <v>1760.62525</v>
      </c>
      <c r="AJ32" s="12" t="s">
        <v>15</v>
      </c>
    </row>
    <row r="33" s="9" customFormat="1" ht="16" customHeight="1" spans="1:36">
      <c r="A33" s="33">
        <f t="shared" si="0"/>
        <v>30</v>
      </c>
      <c r="B33" s="34" t="s">
        <v>146</v>
      </c>
      <c r="C33" s="41" t="s">
        <v>149</v>
      </c>
      <c r="D33" s="178" t="s">
        <v>150</v>
      </c>
      <c r="E33" s="34">
        <v>3473.25</v>
      </c>
      <c r="F33" s="34">
        <f>VLOOKUP(C33,'[1]9月'!$B:$Q,16,0)</f>
        <v>3245.4</v>
      </c>
      <c r="G33" s="37">
        <v>5664.75</v>
      </c>
      <c r="H33" s="34">
        <v>3473.25</v>
      </c>
      <c r="I33" s="37">
        <v>3180</v>
      </c>
      <c r="J33" s="37"/>
      <c r="K33" s="47">
        <f t="shared" si="1"/>
        <v>62.5185</v>
      </c>
      <c r="L33" s="48">
        <f t="shared" si="2"/>
        <v>519.264</v>
      </c>
      <c r="M33" s="37">
        <f t="shared" si="3"/>
        <v>453.18</v>
      </c>
      <c r="N33" s="34">
        <f t="shared" si="4"/>
        <v>24.31275</v>
      </c>
      <c r="O33" s="37">
        <f t="shared" si="5"/>
        <v>159</v>
      </c>
      <c r="P33" s="37">
        <f t="shared" si="6"/>
        <v>0</v>
      </c>
      <c r="Q33" s="37">
        <f t="shared" si="7"/>
        <v>1218.27525</v>
      </c>
      <c r="R33" s="34">
        <f t="shared" si="8"/>
        <v>0</v>
      </c>
      <c r="S33" s="34">
        <f t="shared" si="9"/>
        <v>259.63</v>
      </c>
      <c r="T33" s="37">
        <f t="shared" si="10"/>
        <v>113.3</v>
      </c>
      <c r="U33" s="34">
        <f t="shared" si="11"/>
        <v>10.42</v>
      </c>
      <c r="V33" s="34">
        <v>0</v>
      </c>
      <c r="W33" s="37">
        <f t="shared" si="12"/>
        <v>159</v>
      </c>
      <c r="X33" s="37">
        <f t="shared" si="13"/>
        <v>0</v>
      </c>
      <c r="Y33" s="34">
        <f t="shared" si="14"/>
        <v>542.35</v>
      </c>
      <c r="Z33" s="34">
        <f t="shared" si="15"/>
        <v>1760.62525</v>
      </c>
      <c r="AA33" s="34"/>
      <c r="AB33" s="12" t="s">
        <v>39</v>
      </c>
      <c r="AC33" s="11">
        <f t="shared" ref="AC33:AE33" si="75">K33+R33</f>
        <v>62.5185</v>
      </c>
      <c r="AD33" s="11">
        <f t="shared" si="75"/>
        <v>778.894</v>
      </c>
      <c r="AE33" s="11">
        <f t="shared" si="75"/>
        <v>566.48</v>
      </c>
      <c r="AF33" s="11">
        <f t="shared" si="17"/>
        <v>34.73275</v>
      </c>
      <c r="AG33" s="11">
        <f t="shared" ref="AG33:AI33" si="76">O33+W33</f>
        <v>318</v>
      </c>
      <c r="AH33" s="11">
        <f t="shared" si="76"/>
        <v>0</v>
      </c>
      <c r="AI33" s="11">
        <f t="shared" si="76"/>
        <v>1760.62525</v>
      </c>
      <c r="AJ33" s="12" t="s">
        <v>15</v>
      </c>
    </row>
    <row r="34" s="9" customFormat="1" ht="16" customHeight="1" spans="1:36">
      <c r="A34" s="33">
        <f t="shared" si="0"/>
        <v>31</v>
      </c>
      <c r="B34" s="34" t="s">
        <v>146</v>
      </c>
      <c r="C34" s="41" t="s">
        <v>151</v>
      </c>
      <c r="D34" s="178" t="s">
        <v>152</v>
      </c>
      <c r="E34" s="34">
        <v>3473.25</v>
      </c>
      <c r="F34" s="34">
        <f>VLOOKUP(C34,'[1]9月'!$B:$Q,16,0)</f>
        <v>3245.4</v>
      </c>
      <c r="G34" s="37">
        <v>5664.75</v>
      </c>
      <c r="H34" s="34">
        <v>3473.25</v>
      </c>
      <c r="I34" s="37">
        <v>3180</v>
      </c>
      <c r="J34" s="37"/>
      <c r="K34" s="47">
        <f t="shared" si="1"/>
        <v>62.5185</v>
      </c>
      <c r="L34" s="48">
        <f t="shared" si="2"/>
        <v>519.264</v>
      </c>
      <c r="M34" s="37">
        <f t="shared" si="3"/>
        <v>453.18</v>
      </c>
      <c r="N34" s="34">
        <f t="shared" si="4"/>
        <v>24.31275</v>
      </c>
      <c r="O34" s="37">
        <f t="shared" si="5"/>
        <v>159</v>
      </c>
      <c r="P34" s="37">
        <f t="shared" si="6"/>
        <v>0</v>
      </c>
      <c r="Q34" s="37">
        <f t="shared" si="7"/>
        <v>1218.27525</v>
      </c>
      <c r="R34" s="34">
        <f t="shared" si="8"/>
        <v>0</v>
      </c>
      <c r="S34" s="34">
        <f t="shared" si="9"/>
        <v>259.63</v>
      </c>
      <c r="T34" s="37">
        <f t="shared" si="10"/>
        <v>113.3</v>
      </c>
      <c r="U34" s="34">
        <f t="shared" si="11"/>
        <v>10.42</v>
      </c>
      <c r="V34" s="34">
        <v>0</v>
      </c>
      <c r="W34" s="37">
        <f t="shared" si="12"/>
        <v>159</v>
      </c>
      <c r="X34" s="37">
        <f t="shared" si="13"/>
        <v>0</v>
      </c>
      <c r="Y34" s="34">
        <f t="shared" si="14"/>
        <v>542.35</v>
      </c>
      <c r="Z34" s="34">
        <f t="shared" si="15"/>
        <v>1760.62525</v>
      </c>
      <c r="AA34" s="34"/>
      <c r="AB34" s="12" t="s">
        <v>39</v>
      </c>
      <c r="AC34" s="11">
        <f t="shared" ref="AC34:AE34" si="77">K34+R34</f>
        <v>62.5185</v>
      </c>
      <c r="AD34" s="11">
        <f t="shared" si="77"/>
        <v>778.894</v>
      </c>
      <c r="AE34" s="11">
        <f t="shared" si="77"/>
        <v>566.48</v>
      </c>
      <c r="AF34" s="11">
        <f t="shared" si="17"/>
        <v>34.73275</v>
      </c>
      <c r="AG34" s="11">
        <f t="shared" ref="AG34:AI34" si="78">O34+W34</f>
        <v>318</v>
      </c>
      <c r="AH34" s="11">
        <f t="shared" si="78"/>
        <v>0</v>
      </c>
      <c r="AI34" s="11">
        <f t="shared" si="78"/>
        <v>1760.62525</v>
      </c>
      <c r="AJ34" s="12" t="s">
        <v>15</v>
      </c>
    </row>
    <row r="35" s="9" customFormat="1" ht="16" customHeight="1" spans="1:36">
      <c r="A35" s="33">
        <f t="shared" si="0"/>
        <v>32</v>
      </c>
      <c r="B35" s="34" t="s">
        <v>146</v>
      </c>
      <c r="C35" s="41" t="s">
        <v>153</v>
      </c>
      <c r="D35" s="178" t="s">
        <v>154</v>
      </c>
      <c r="E35" s="34">
        <v>3473.25</v>
      </c>
      <c r="F35" s="34">
        <f>VLOOKUP(C35,'[1]9月'!$B:$Q,16,0)</f>
        <v>3245.4</v>
      </c>
      <c r="G35" s="37">
        <v>5664.75</v>
      </c>
      <c r="H35" s="34">
        <v>3473.25</v>
      </c>
      <c r="I35" s="37">
        <v>3180</v>
      </c>
      <c r="J35" s="37"/>
      <c r="K35" s="47">
        <f t="shared" si="1"/>
        <v>62.5185</v>
      </c>
      <c r="L35" s="48">
        <f t="shared" si="2"/>
        <v>519.264</v>
      </c>
      <c r="M35" s="37">
        <f t="shared" si="3"/>
        <v>453.18</v>
      </c>
      <c r="N35" s="34">
        <f t="shared" si="4"/>
        <v>24.31275</v>
      </c>
      <c r="O35" s="37">
        <f t="shared" si="5"/>
        <v>159</v>
      </c>
      <c r="P35" s="37">
        <f t="shared" si="6"/>
        <v>0</v>
      </c>
      <c r="Q35" s="37">
        <f t="shared" si="7"/>
        <v>1218.27525</v>
      </c>
      <c r="R35" s="34">
        <f t="shared" si="8"/>
        <v>0</v>
      </c>
      <c r="S35" s="34">
        <f t="shared" si="9"/>
        <v>259.63</v>
      </c>
      <c r="T35" s="37">
        <f t="shared" si="10"/>
        <v>113.3</v>
      </c>
      <c r="U35" s="34">
        <f t="shared" si="11"/>
        <v>10.42</v>
      </c>
      <c r="V35" s="34">
        <v>0</v>
      </c>
      <c r="W35" s="37">
        <f t="shared" si="12"/>
        <v>159</v>
      </c>
      <c r="X35" s="37">
        <f t="shared" si="13"/>
        <v>0</v>
      </c>
      <c r="Y35" s="34">
        <f t="shared" si="14"/>
        <v>542.35</v>
      </c>
      <c r="Z35" s="34">
        <f t="shared" si="15"/>
        <v>1760.62525</v>
      </c>
      <c r="AA35" s="34"/>
      <c r="AB35" s="12" t="s">
        <v>39</v>
      </c>
      <c r="AC35" s="11">
        <f t="shared" ref="AC35:AE35" si="79">K35+R35</f>
        <v>62.5185</v>
      </c>
      <c r="AD35" s="11">
        <f t="shared" si="79"/>
        <v>778.894</v>
      </c>
      <c r="AE35" s="11">
        <f t="shared" si="79"/>
        <v>566.48</v>
      </c>
      <c r="AF35" s="11">
        <f t="shared" si="17"/>
        <v>34.73275</v>
      </c>
      <c r="AG35" s="11">
        <f t="shared" ref="AG35:AI35" si="80">O35+W35</f>
        <v>318</v>
      </c>
      <c r="AH35" s="11">
        <f t="shared" si="80"/>
        <v>0</v>
      </c>
      <c r="AI35" s="11">
        <f t="shared" si="80"/>
        <v>1760.62525</v>
      </c>
      <c r="AJ35" s="12" t="s">
        <v>15</v>
      </c>
    </row>
    <row r="36" s="9" customFormat="1" ht="16" customHeight="1" spans="1:36">
      <c r="A36" s="33">
        <f t="shared" si="0"/>
        <v>33</v>
      </c>
      <c r="B36" s="34" t="s">
        <v>146</v>
      </c>
      <c r="C36" s="41" t="s">
        <v>155</v>
      </c>
      <c r="D36" s="178" t="s">
        <v>156</v>
      </c>
      <c r="E36" s="34">
        <v>3473.25</v>
      </c>
      <c r="F36" s="34">
        <f>VLOOKUP(C36,'[1]9月'!$B:$Q,16,0)</f>
        <v>3245.4</v>
      </c>
      <c r="G36" s="37">
        <v>5664.75</v>
      </c>
      <c r="H36" s="34">
        <v>3473.25</v>
      </c>
      <c r="I36" s="37">
        <v>3180</v>
      </c>
      <c r="J36" s="37"/>
      <c r="K36" s="47">
        <f t="shared" si="1"/>
        <v>62.5185</v>
      </c>
      <c r="L36" s="48">
        <f t="shared" si="2"/>
        <v>519.264</v>
      </c>
      <c r="M36" s="37">
        <f t="shared" si="3"/>
        <v>453.18</v>
      </c>
      <c r="N36" s="34">
        <f t="shared" si="4"/>
        <v>24.31275</v>
      </c>
      <c r="O36" s="37">
        <f t="shared" si="5"/>
        <v>159</v>
      </c>
      <c r="P36" s="37">
        <f t="shared" si="6"/>
        <v>0</v>
      </c>
      <c r="Q36" s="37">
        <f t="shared" si="7"/>
        <v>1218.27525</v>
      </c>
      <c r="R36" s="34">
        <f t="shared" si="8"/>
        <v>0</v>
      </c>
      <c r="S36" s="34">
        <f t="shared" si="9"/>
        <v>259.63</v>
      </c>
      <c r="T36" s="37">
        <f t="shared" si="10"/>
        <v>113.3</v>
      </c>
      <c r="U36" s="34">
        <f t="shared" si="11"/>
        <v>10.42</v>
      </c>
      <c r="V36" s="34">
        <v>0</v>
      </c>
      <c r="W36" s="37">
        <f t="shared" si="12"/>
        <v>159</v>
      </c>
      <c r="X36" s="37">
        <f t="shared" si="13"/>
        <v>0</v>
      </c>
      <c r="Y36" s="34">
        <f t="shared" si="14"/>
        <v>542.35</v>
      </c>
      <c r="Z36" s="34">
        <f t="shared" si="15"/>
        <v>1760.62525</v>
      </c>
      <c r="AA36" s="34"/>
      <c r="AB36" s="12" t="s">
        <v>39</v>
      </c>
      <c r="AC36" s="11">
        <f t="shared" ref="AC36:AE36" si="81">K36+R36</f>
        <v>62.5185</v>
      </c>
      <c r="AD36" s="11">
        <f t="shared" si="81"/>
        <v>778.894</v>
      </c>
      <c r="AE36" s="11">
        <f t="shared" si="81"/>
        <v>566.48</v>
      </c>
      <c r="AF36" s="11">
        <f t="shared" si="17"/>
        <v>34.73275</v>
      </c>
      <c r="AG36" s="11">
        <f t="shared" ref="AG36:AI36" si="82">O36+W36</f>
        <v>318</v>
      </c>
      <c r="AH36" s="11">
        <f t="shared" si="82"/>
        <v>0</v>
      </c>
      <c r="AI36" s="11">
        <f t="shared" si="82"/>
        <v>1760.62525</v>
      </c>
      <c r="AJ36" s="12" t="s">
        <v>15</v>
      </c>
    </row>
    <row r="37" s="9" customFormat="1" ht="16" customHeight="1" spans="1:36">
      <c r="A37" s="33">
        <f t="shared" si="0"/>
        <v>34</v>
      </c>
      <c r="B37" s="34" t="s">
        <v>157</v>
      </c>
      <c r="C37" s="35" t="s">
        <v>158</v>
      </c>
      <c r="D37" s="34" t="s">
        <v>159</v>
      </c>
      <c r="E37" s="34">
        <v>3473.25</v>
      </c>
      <c r="F37" s="34">
        <f>VLOOKUP(C37,'[1]9月'!$B:$Q,16,0)</f>
        <v>3245.4</v>
      </c>
      <c r="G37" s="37">
        <v>5664.75</v>
      </c>
      <c r="H37" s="34">
        <v>3473.25</v>
      </c>
      <c r="I37" s="37">
        <v>0</v>
      </c>
      <c r="J37" s="37"/>
      <c r="K37" s="47">
        <f t="shared" si="1"/>
        <v>62.5185</v>
      </c>
      <c r="L37" s="48">
        <f t="shared" si="2"/>
        <v>519.264</v>
      </c>
      <c r="M37" s="37">
        <f t="shared" si="3"/>
        <v>453.18</v>
      </c>
      <c r="N37" s="34">
        <f t="shared" si="4"/>
        <v>24.31275</v>
      </c>
      <c r="O37" s="37">
        <f t="shared" si="5"/>
        <v>0</v>
      </c>
      <c r="P37" s="37">
        <f t="shared" si="6"/>
        <v>0</v>
      </c>
      <c r="Q37" s="37">
        <f t="shared" si="7"/>
        <v>1059.27525</v>
      </c>
      <c r="R37" s="34">
        <f t="shared" si="8"/>
        <v>0</v>
      </c>
      <c r="S37" s="34">
        <f t="shared" si="9"/>
        <v>259.63</v>
      </c>
      <c r="T37" s="37">
        <f t="shared" si="10"/>
        <v>113.3</v>
      </c>
      <c r="U37" s="34">
        <f t="shared" si="11"/>
        <v>10.42</v>
      </c>
      <c r="V37" s="34">
        <v>0</v>
      </c>
      <c r="W37" s="37">
        <f t="shared" si="12"/>
        <v>0</v>
      </c>
      <c r="X37" s="37">
        <f t="shared" si="13"/>
        <v>0</v>
      </c>
      <c r="Y37" s="34">
        <f t="shared" si="14"/>
        <v>383.35</v>
      </c>
      <c r="Z37" s="34">
        <f t="shared" si="15"/>
        <v>1442.62525</v>
      </c>
      <c r="AA37" s="34"/>
      <c r="AB37" s="12" t="s">
        <v>23</v>
      </c>
      <c r="AC37" s="11">
        <f t="shared" ref="AC37:AE37" si="83">K37+R37</f>
        <v>62.5185</v>
      </c>
      <c r="AD37" s="11">
        <f t="shared" si="83"/>
        <v>778.894</v>
      </c>
      <c r="AE37" s="11">
        <f t="shared" si="83"/>
        <v>566.48</v>
      </c>
      <c r="AF37" s="11">
        <f t="shared" si="17"/>
        <v>34.73275</v>
      </c>
      <c r="AG37" s="11">
        <f t="shared" ref="AG37:AI37" si="84">O37+W37</f>
        <v>0</v>
      </c>
      <c r="AH37" s="11">
        <f t="shared" si="84"/>
        <v>0</v>
      </c>
      <c r="AI37" s="11">
        <f t="shared" si="84"/>
        <v>1442.62525</v>
      </c>
      <c r="AJ37" s="12" t="s">
        <v>13</v>
      </c>
    </row>
    <row r="38" s="9" customFormat="1" ht="16" customHeight="1" spans="1:36">
      <c r="A38" s="33">
        <f t="shared" si="0"/>
        <v>35</v>
      </c>
      <c r="B38" s="34" t="s">
        <v>157</v>
      </c>
      <c r="C38" s="35" t="s">
        <v>160</v>
      </c>
      <c r="D38" s="34" t="s">
        <v>161</v>
      </c>
      <c r="E38" s="34">
        <v>3473.25</v>
      </c>
      <c r="F38" s="34">
        <f>VLOOKUP(C38,'[1]9月'!$B:$Q,16,0)</f>
        <v>3245.4</v>
      </c>
      <c r="G38" s="37">
        <v>5664.75</v>
      </c>
      <c r="H38" s="34">
        <v>3473.25</v>
      </c>
      <c r="I38" s="37">
        <v>3180</v>
      </c>
      <c r="J38" s="37"/>
      <c r="K38" s="47">
        <f t="shared" si="1"/>
        <v>62.5185</v>
      </c>
      <c r="L38" s="48">
        <f t="shared" si="2"/>
        <v>519.264</v>
      </c>
      <c r="M38" s="37">
        <f t="shared" si="3"/>
        <v>453.18</v>
      </c>
      <c r="N38" s="34">
        <f t="shared" si="4"/>
        <v>24.31275</v>
      </c>
      <c r="O38" s="37">
        <f t="shared" si="5"/>
        <v>159</v>
      </c>
      <c r="P38" s="37">
        <f t="shared" si="6"/>
        <v>0</v>
      </c>
      <c r="Q38" s="37">
        <f t="shared" si="7"/>
        <v>1218.27525</v>
      </c>
      <c r="R38" s="34">
        <f t="shared" si="8"/>
        <v>0</v>
      </c>
      <c r="S38" s="34">
        <f t="shared" si="9"/>
        <v>259.63</v>
      </c>
      <c r="T38" s="37">
        <f t="shared" si="10"/>
        <v>113.3</v>
      </c>
      <c r="U38" s="34">
        <f t="shared" si="11"/>
        <v>10.42</v>
      </c>
      <c r="V38" s="34">
        <v>0</v>
      </c>
      <c r="W38" s="37">
        <f t="shared" si="12"/>
        <v>159</v>
      </c>
      <c r="X38" s="37">
        <f t="shared" si="13"/>
        <v>0</v>
      </c>
      <c r="Y38" s="34">
        <f t="shared" si="14"/>
        <v>542.35</v>
      </c>
      <c r="Z38" s="34">
        <f t="shared" si="15"/>
        <v>1760.62525</v>
      </c>
      <c r="AA38" s="34"/>
      <c r="AB38" s="12" t="s">
        <v>23</v>
      </c>
      <c r="AC38" s="11">
        <f t="shared" ref="AC38:AE38" si="85">K38+R38</f>
        <v>62.5185</v>
      </c>
      <c r="AD38" s="11">
        <f t="shared" si="85"/>
        <v>778.894</v>
      </c>
      <c r="AE38" s="11">
        <f t="shared" si="85"/>
        <v>566.48</v>
      </c>
      <c r="AF38" s="11">
        <f t="shared" si="17"/>
        <v>34.73275</v>
      </c>
      <c r="AG38" s="11">
        <f t="shared" ref="AG38:AI38" si="86">O38+W38</f>
        <v>318</v>
      </c>
      <c r="AH38" s="11">
        <f t="shared" si="86"/>
        <v>0</v>
      </c>
      <c r="AI38" s="11">
        <f t="shared" si="86"/>
        <v>1760.62525</v>
      </c>
      <c r="AJ38" s="12" t="s">
        <v>13</v>
      </c>
    </row>
    <row r="39" s="9" customFormat="1" ht="16" customHeight="1" spans="1:36">
      <c r="A39" s="33">
        <f t="shared" si="0"/>
        <v>36</v>
      </c>
      <c r="B39" s="34" t="s">
        <v>157</v>
      </c>
      <c r="C39" s="35" t="s">
        <v>162</v>
      </c>
      <c r="D39" s="34" t="s">
        <v>163</v>
      </c>
      <c r="E39" s="34">
        <v>3473.25</v>
      </c>
      <c r="F39" s="34">
        <f>VLOOKUP(C39,'[1]9月'!$B:$Q,16,0)</f>
        <v>3245.4</v>
      </c>
      <c r="G39" s="37">
        <v>5664.75</v>
      </c>
      <c r="H39" s="34">
        <v>3473.25</v>
      </c>
      <c r="I39" s="37">
        <v>4180</v>
      </c>
      <c r="J39" s="37"/>
      <c r="K39" s="47">
        <f t="shared" si="1"/>
        <v>62.5185</v>
      </c>
      <c r="L39" s="48">
        <f t="shared" si="2"/>
        <v>519.264</v>
      </c>
      <c r="M39" s="37">
        <f t="shared" si="3"/>
        <v>453.18</v>
      </c>
      <c r="N39" s="34">
        <f t="shared" si="4"/>
        <v>24.31275</v>
      </c>
      <c r="O39" s="37">
        <f t="shared" si="5"/>
        <v>209</v>
      </c>
      <c r="P39" s="37">
        <f t="shared" si="6"/>
        <v>0</v>
      </c>
      <c r="Q39" s="37">
        <f t="shared" si="7"/>
        <v>1268.27525</v>
      </c>
      <c r="R39" s="34">
        <f t="shared" si="8"/>
        <v>0</v>
      </c>
      <c r="S39" s="34">
        <f t="shared" si="9"/>
        <v>259.63</v>
      </c>
      <c r="T39" s="37">
        <f t="shared" si="10"/>
        <v>113.3</v>
      </c>
      <c r="U39" s="34">
        <f t="shared" si="11"/>
        <v>10.42</v>
      </c>
      <c r="V39" s="34">
        <v>0</v>
      </c>
      <c r="W39" s="37">
        <f t="shared" si="12"/>
        <v>209</v>
      </c>
      <c r="X39" s="37">
        <f t="shared" si="13"/>
        <v>0</v>
      </c>
      <c r="Y39" s="34">
        <f t="shared" si="14"/>
        <v>592.35</v>
      </c>
      <c r="Z39" s="34">
        <f t="shared" si="15"/>
        <v>1860.62525</v>
      </c>
      <c r="AA39" s="34"/>
      <c r="AB39" s="12" t="s">
        <v>23</v>
      </c>
      <c r="AC39" s="11">
        <f t="shared" ref="AC39:AE39" si="87">K39+R39</f>
        <v>62.5185</v>
      </c>
      <c r="AD39" s="11">
        <f t="shared" si="87"/>
        <v>778.894</v>
      </c>
      <c r="AE39" s="11">
        <f t="shared" si="87"/>
        <v>566.48</v>
      </c>
      <c r="AF39" s="11">
        <f t="shared" si="17"/>
        <v>34.73275</v>
      </c>
      <c r="AG39" s="11">
        <f t="shared" ref="AG39:AI39" si="88">O39+W39</f>
        <v>418</v>
      </c>
      <c r="AH39" s="11">
        <f t="shared" si="88"/>
        <v>0</v>
      </c>
      <c r="AI39" s="11">
        <f t="shared" si="88"/>
        <v>1860.62525</v>
      </c>
      <c r="AJ39" s="12" t="s">
        <v>13</v>
      </c>
    </row>
    <row r="40" s="9" customFormat="1" ht="16" customHeight="1" spans="1:36">
      <c r="A40" s="33">
        <f t="shared" si="0"/>
        <v>37</v>
      </c>
      <c r="B40" s="34" t="s">
        <v>157</v>
      </c>
      <c r="C40" s="35" t="s">
        <v>164</v>
      </c>
      <c r="D40" s="34" t="s">
        <v>165</v>
      </c>
      <c r="E40" s="34">
        <v>3473.25</v>
      </c>
      <c r="F40" s="34">
        <f>VLOOKUP(C40,'[1]9月'!$B:$Q,16,0)</f>
        <v>3245.4</v>
      </c>
      <c r="G40" s="37">
        <v>5664.75</v>
      </c>
      <c r="H40" s="34">
        <v>3473.25</v>
      </c>
      <c r="I40" s="37">
        <v>3180</v>
      </c>
      <c r="J40" s="37"/>
      <c r="K40" s="47">
        <f t="shared" si="1"/>
        <v>62.5185</v>
      </c>
      <c r="L40" s="48">
        <f t="shared" si="2"/>
        <v>519.264</v>
      </c>
      <c r="M40" s="37">
        <f t="shared" si="3"/>
        <v>453.18</v>
      </c>
      <c r="N40" s="34">
        <f t="shared" si="4"/>
        <v>24.31275</v>
      </c>
      <c r="O40" s="37">
        <f t="shared" si="5"/>
        <v>159</v>
      </c>
      <c r="P40" s="37">
        <f t="shared" si="6"/>
        <v>0</v>
      </c>
      <c r="Q40" s="37">
        <f t="shared" si="7"/>
        <v>1218.27525</v>
      </c>
      <c r="R40" s="34">
        <f t="shared" si="8"/>
        <v>0</v>
      </c>
      <c r="S40" s="34">
        <f t="shared" si="9"/>
        <v>259.63</v>
      </c>
      <c r="T40" s="37">
        <f t="shared" si="10"/>
        <v>113.3</v>
      </c>
      <c r="U40" s="34">
        <f t="shared" si="11"/>
        <v>10.42</v>
      </c>
      <c r="V40" s="34">
        <v>0</v>
      </c>
      <c r="W40" s="37">
        <f t="shared" si="12"/>
        <v>159</v>
      </c>
      <c r="X40" s="37">
        <f t="shared" si="13"/>
        <v>0</v>
      </c>
      <c r="Y40" s="34">
        <f t="shared" si="14"/>
        <v>542.35</v>
      </c>
      <c r="Z40" s="34">
        <f t="shared" si="15"/>
        <v>1760.62525</v>
      </c>
      <c r="AA40" s="34"/>
      <c r="AB40" s="12" t="s">
        <v>23</v>
      </c>
      <c r="AC40" s="11">
        <f t="shared" ref="AC40:AE40" si="89">K40+R40</f>
        <v>62.5185</v>
      </c>
      <c r="AD40" s="11">
        <f t="shared" si="89"/>
        <v>778.894</v>
      </c>
      <c r="AE40" s="11">
        <f t="shared" si="89"/>
        <v>566.48</v>
      </c>
      <c r="AF40" s="11">
        <f t="shared" si="17"/>
        <v>34.73275</v>
      </c>
      <c r="AG40" s="11">
        <f t="shared" ref="AG40:AI40" si="90">O40+W40</f>
        <v>318</v>
      </c>
      <c r="AH40" s="11">
        <f t="shared" si="90"/>
        <v>0</v>
      </c>
      <c r="AI40" s="11">
        <f t="shared" si="90"/>
        <v>1760.62525</v>
      </c>
      <c r="AJ40" s="12" t="s">
        <v>13</v>
      </c>
    </row>
    <row r="41" s="9" customFormat="1" ht="16" customHeight="1" spans="1:36">
      <c r="A41" s="33">
        <f t="shared" si="0"/>
        <v>38</v>
      </c>
      <c r="B41" s="34" t="s">
        <v>157</v>
      </c>
      <c r="C41" s="41" t="s">
        <v>166</v>
      </c>
      <c r="D41" s="40" t="s">
        <v>167</v>
      </c>
      <c r="E41" s="34">
        <v>3473.25</v>
      </c>
      <c r="F41" s="34">
        <f>VLOOKUP(C41,'[1]9月'!$B:$Q,16,0)</f>
        <v>3245.4</v>
      </c>
      <c r="G41" s="37">
        <v>5664.75</v>
      </c>
      <c r="H41" s="34">
        <v>3473.25</v>
      </c>
      <c r="I41" s="37">
        <v>3180</v>
      </c>
      <c r="J41" s="37"/>
      <c r="K41" s="47">
        <f t="shared" si="1"/>
        <v>62.5185</v>
      </c>
      <c r="L41" s="48">
        <f t="shared" si="2"/>
        <v>519.264</v>
      </c>
      <c r="M41" s="37">
        <f t="shared" si="3"/>
        <v>453.18</v>
      </c>
      <c r="N41" s="34">
        <f t="shared" si="4"/>
        <v>24.31275</v>
      </c>
      <c r="O41" s="37">
        <f t="shared" si="5"/>
        <v>159</v>
      </c>
      <c r="P41" s="37">
        <f t="shared" si="6"/>
        <v>0</v>
      </c>
      <c r="Q41" s="37">
        <f t="shared" si="7"/>
        <v>1218.27525</v>
      </c>
      <c r="R41" s="34">
        <f t="shared" si="8"/>
        <v>0</v>
      </c>
      <c r="S41" s="34">
        <f t="shared" si="9"/>
        <v>259.63</v>
      </c>
      <c r="T41" s="37">
        <f t="shared" si="10"/>
        <v>113.3</v>
      </c>
      <c r="U41" s="34">
        <f t="shared" si="11"/>
        <v>10.42</v>
      </c>
      <c r="V41" s="34">
        <v>0</v>
      </c>
      <c r="W41" s="37">
        <f t="shared" si="12"/>
        <v>159</v>
      </c>
      <c r="X41" s="37">
        <f t="shared" si="13"/>
        <v>0</v>
      </c>
      <c r="Y41" s="34">
        <f t="shared" si="14"/>
        <v>542.35</v>
      </c>
      <c r="Z41" s="34">
        <f t="shared" si="15"/>
        <v>1760.62525</v>
      </c>
      <c r="AA41" s="34"/>
      <c r="AB41" s="12" t="s">
        <v>23</v>
      </c>
      <c r="AC41" s="11">
        <f t="shared" ref="AC41:AE41" si="91">K41+R41</f>
        <v>62.5185</v>
      </c>
      <c r="AD41" s="11">
        <f t="shared" si="91"/>
        <v>778.894</v>
      </c>
      <c r="AE41" s="11">
        <f t="shared" si="91"/>
        <v>566.48</v>
      </c>
      <c r="AF41" s="11">
        <f t="shared" si="17"/>
        <v>34.73275</v>
      </c>
      <c r="AG41" s="11">
        <f t="shared" ref="AG41:AI41" si="92">O41+W41</f>
        <v>318</v>
      </c>
      <c r="AH41" s="11">
        <f t="shared" si="92"/>
        <v>0</v>
      </c>
      <c r="AI41" s="11">
        <f t="shared" si="92"/>
        <v>1760.62525</v>
      </c>
      <c r="AJ41" s="12" t="s">
        <v>13</v>
      </c>
    </row>
    <row r="42" s="9" customFormat="1" ht="16" customHeight="1" spans="1:36">
      <c r="A42" s="33">
        <f t="shared" si="0"/>
        <v>39</v>
      </c>
      <c r="B42" s="34" t="s">
        <v>89</v>
      </c>
      <c r="C42" s="35" t="s">
        <v>168</v>
      </c>
      <c r="D42" s="34" t="s">
        <v>169</v>
      </c>
      <c r="E42" s="34">
        <v>3473.25</v>
      </c>
      <c r="F42" s="34">
        <f>VLOOKUP(C42,'[1]9月'!$B:$Q,16,0)</f>
        <v>3245.4</v>
      </c>
      <c r="G42" s="37">
        <v>5664.75</v>
      </c>
      <c r="H42" s="34">
        <v>3473.25</v>
      </c>
      <c r="I42" s="37">
        <v>3180</v>
      </c>
      <c r="J42" s="37"/>
      <c r="K42" s="47">
        <f t="shared" si="1"/>
        <v>62.5185</v>
      </c>
      <c r="L42" s="48">
        <f t="shared" si="2"/>
        <v>519.264</v>
      </c>
      <c r="M42" s="37">
        <f t="shared" si="3"/>
        <v>453.18</v>
      </c>
      <c r="N42" s="34">
        <f t="shared" si="4"/>
        <v>24.31275</v>
      </c>
      <c r="O42" s="37">
        <f t="shared" si="5"/>
        <v>159</v>
      </c>
      <c r="P42" s="37">
        <f t="shared" si="6"/>
        <v>0</v>
      </c>
      <c r="Q42" s="37">
        <f t="shared" si="7"/>
        <v>1218.27525</v>
      </c>
      <c r="R42" s="34">
        <f t="shared" si="8"/>
        <v>0</v>
      </c>
      <c r="S42" s="34">
        <f t="shared" si="9"/>
        <v>259.63</v>
      </c>
      <c r="T42" s="37">
        <f t="shared" si="10"/>
        <v>113.3</v>
      </c>
      <c r="U42" s="34">
        <f t="shared" si="11"/>
        <v>10.42</v>
      </c>
      <c r="V42" s="34">
        <v>0</v>
      </c>
      <c r="W42" s="37">
        <f t="shared" si="12"/>
        <v>159</v>
      </c>
      <c r="X42" s="37">
        <f t="shared" si="13"/>
        <v>0</v>
      </c>
      <c r="Y42" s="34">
        <f t="shared" si="14"/>
        <v>542.35</v>
      </c>
      <c r="Z42" s="34">
        <f t="shared" si="15"/>
        <v>1760.62525</v>
      </c>
      <c r="AA42" s="34"/>
      <c r="AB42" s="12" t="s">
        <v>40</v>
      </c>
      <c r="AC42" s="11">
        <f t="shared" ref="AC42:AE42" si="93">K42+R42</f>
        <v>62.5185</v>
      </c>
      <c r="AD42" s="11">
        <f t="shared" si="93"/>
        <v>778.894</v>
      </c>
      <c r="AE42" s="11">
        <f t="shared" si="93"/>
        <v>566.48</v>
      </c>
      <c r="AF42" s="11">
        <f t="shared" si="17"/>
        <v>34.73275</v>
      </c>
      <c r="AG42" s="11">
        <f t="shared" ref="AG42:AI42" si="94">O42+W42</f>
        <v>318</v>
      </c>
      <c r="AH42" s="11">
        <f t="shared" si="94"/>
        <v>0</v>
      </c>
      <c r="AI42" s="11">
        <f t="shared" si="94"/>
        <v>1760.62525</v>
      </c>
      <c r="AJ42" s="12" t="s">
        <v>16</v>
      </c>
    </row>
    <row r="43" s="9" customFormat="1" ht="16" customHeight="1" spans="1:36">
      <c r="A43" s="33">
        <f t="shared" si="0"/>
        <v>40</v>
      </c>
      <c r="B43" s="34" t="s">
        <v>170</v>
      </c>
      <c r="C43" s="35" t="s">
        <v>171</v>
      </c>
      <c r="D43" s="34" t="s">
        <v>172</v>
      </c>
      <c r="E43" s="34">
        <v>3820</v>
      </c>
      <c r="F43" s="34">
        <f>VLOOKUP(C43,'[1]9月'!$B:$Q,16,0)</f>
        <v>3820</v>
      </c>
      <c r="G43" s="37">
        <v>5664.75</v>
      </c>
      <c r="H43" s="34">
        <v>3820</v>
      </c>
      <c r="I43" s="37">
        <v>3180</v>
      </c>
      <c r="J43" s="37"/>
      <c r="K43" s="47">
        <f t="shared" si="1"/>
        <v>68.76</v>
      </c>
      <c r="L43" s="48">
        <f t="shared" si="2"/>
        <v>611.2</v>
      </c>
      <c r="M43" s="37">
        <f t="shared" si="3"/>
        <v>453.18</v>
      </c>
      <c r="N43" s="34">
        <f t="shared" si="4"/>
        <v>26.74</v>
      </c>
      <c r="O43" s="37">
        <f t="shared" si="5"/>
        <v>159</v>
      </c>
      <c r="P43" s="37">
        <f t="shared" si="6"/>
        <v>0</v>
      </c>
      <c r="Q43" s="37">
        <f t="shared" si="7"/>
        <v>1318.88</v>
      </c>
      <c r="R43" s="34">
        <f t="shared" si="8"/>
        <v>0</v>
      </c>
      <c r="S43" s="34">
        <f t="shared" si="9"/>
        <v>305.6</v>
      </c>
      <c r="T43" s="37">
        <f t="shared" si="10"/>
        <v>113.3</v>
      </c>
      <c r="U43" s="34">
        <f t="shared" si="11"/>
        <v>11.46</v>
      </c>
      <c r="V43" s="34">
        <v>0</v>
      </c>
      <c r="W43" s="37">
        <f t="shared" si="12"/>
        <v>159</v>
      </c>
      <c r="X43" s="37">
        <f t="shared" si="13"/>
        <v>0</v>
      </c>
      <c r="Y43" s="34">
        <f t="shared" si="14"/>
        <v>589.36</v>
      </c>
      <c r="Z43" s="34">
        <f t="shared" si="15"/>
        <v>1908.24</v>
      </c>
      <c r="AA43" s="34"/>
      <c r="AB43" s="12" t="s">
        <v>39</v>
      </c>
      <c r="AC43" s="11">
        <f t="shared" ref="AC43:AE43" si="95">K43+R43</f>
        <v>68.76</v>
      </c>
      <c r="AD43" s="11">
        <f t="shared" si="95"/>
        <v>916.8</v>
      </c>
      <c r="AE43" s="11">
        <f t="shared" si="95"/>
        <v>566.48</v>
      </c>
      <c r="AF43" s="11">
        <f t="shared" si="17"/>
        <v>38.2</v>
      </c>
      <c r="AG43" s="11">
        <f t="shared" ref="AG43:AI43" si="96">O43+W43</f>
        <v>318</v>
      </c>
      <c r="AH43" s="11">
        <f t="shared" si="96"/>
        <v>0</v>
      </c>
      <c r="AI43" s="11">
        <f t="shared" si="96"/>
        <v>1908.24</v>
      </c>
      <c r="AJ43" s="12" t="s">
        <v>15</v>
      </c>
    </row>
    <row r="44" s="9" customFormat="1" ht="16" customHeight="1" spans="1:36">
      <c r="A44" s="33">
        <f t="shared" si="0"/>
        <v>41</v>
      </c>
      <c r="B44" s="34" t="s">
        <v>89</v>
      </c>
      <c r="C44" s="35" t="s">
        <v>173</v>
      </c>
      <c r="D44" s="34" t="s">
        <v>174</v>
      </c>
      <c r="E44" s="34">
        <v>3473.25</v>
      </c>
      <c r="F44" s="34">
        <f>VLOOKUP(C44,'[1]9月'!$B:$Q,16,0)</f>
        <v>3245.4</v>
      </c>
      <c r="G44" s="37">
        <v>5664.75</v>
      </c>
      <c r="H44" s="34">
        <v>3473.25</v>
      </c>
      <c r="I44" s="37">
        <v>3180</v>
      </c>
      <c r="J44" s="37"/>
      <c r="K44" s="47">
        <f t="shared" si="1"/>
        <v>62.5185</v>
      </c>
      <c r="L44" s="48">
        <f t="shared" si="2"/>
        <v>519.264</v>
      </c>
      <c r="M44" s="37">
        <f t="shared" si="3"/>
        <v>453.18</v>
      </c>
      <c r="N44" s="34">
        <f t="shared" si="4"/>
        <v>24.31275</v>
      </c>
      <c r="O44" s="37">
        <f t="shared" si="5"/>
        <v>159</v>
      </c>
      <c r="P44" s="37">
        <f t="shared" si="6"/>
        <v>0</v>
      </c>
      <c r="Q44" s="37">
        <f t="shared" si="7"/>
        <v>1218.27525</v>
      </c>
      <c r="R44" s="34">
        <f t="shared" si="8"/>
        <v>0</v>
      </c>
      <c r="S44" s="34">
        <f t="shared" si="9"/>
        <v>259.63</v>
      </c>
      <c r="T44" s="37">
        <f t="shared" si="10"/>
        <v>113.3</v>
      </c>
      <c r="U44" s="34">
        <f t="shared" si="11"/>
        <v>10.42</v>
      </c>
      <c r="V44" s="34">
        <v>0</v>
      </c>
      <c r="W44" s="37">
        <f t="shared" si="12"/>
        <v>159</v>
      </c>
      <c r="X44" s="37">
        <f t="shared" si="13"/>
        <v>0</v>
      </c>
      <c r="Y44" s="34">
        <f t="shared" si="14"/>
        <v>542.35</v>
      </c>
      <c r="Z44" s="34">
        <f t="shared" si="15"/>
        <v>1760.62525</v>
      </c>
      <c r="AA44" s="34"/>
      <c r="AB44" s="12" t="s">
        <v>40</v>
      </c>
      <c r="AC44" s="11">
        <f t="shared" ref="AC44:AE44" si="97">K44+R44</f>
        <v>62.5185</v>
      </c>
      <c r="AD44" s="11">
        <f t="shared" si="97"/>
        <v>778.894</v>
      </c>
      <c r="AE44" s="11">
        <f t="shared" si="97"/>
        <v>566.48</v>
      </c>
      <c r="AF44" s="11">
        <f t="shared" si="17"/>
        <v>34.73275</v>
      </c>
      <c r="AG44" s="11">
        <f t="shared" ref="AG44:AI44" si="98">O44+W44</f>
        <v>318</v>
      </c>
      <c r="AH44" s="11">
        <f t="shared" si="98"/>
        <v>0</v>
      </c>
      <c r="AI44" s="11">
        <f t="shared" si="98"/>
        <v>1760.62525</v>
      </c>
      <c r="AJ44" s="12" t="s">
        <v>16</v>
      </c>
    </row>
    <row r="45" s="9" customFormat="1" ht="16" customHeight="1" spans="1:36">
      <c r="A45" s="33">
        <f t="shared" si="0"/>
        <v>42</v>
      </c>
      <c r="B45" s="34" t="s">
        <v>170</v>
      </c>
      <c r="C45" s="35" t="s">
        <v>175</v>
      </c>
      <c r="D45" s="34" t="s">
        <v>176</v>
      </c>
      <c r="E45" s="34">
        <v>3473.25</v>
      </c>
      <c r="F45" s="34">
        <f>VLOOKUP(C45,'[1]9月'!$B:$Q,16,0)</f>
        <v>3245.4</v>
      </c>
      <c r="G45" s="37">
        <v>5664.75</v>
      </c>
      <c r="H45" s="34">
        <v>3473.25</v>
      </c>
      <c r="I45" s="37">
        <v>3180</v>
      </c>
      <c r="J45" s="37"/>
      <c r="K45" s="47">
        <f t="shared" si="1"/>
        <v>62.5185</v>
      </c>
      <c r="L45" s="48">
        <f t="shared" si="2"/>
        <v>519.264</v>
      </c>
      <c r="M45" s="37">
        <f t="shared" si="3"/>
        <v>453.18</v>
      </c>
      <c r="N45" s="34">
        <f t="shared" si="4"/>
        <v>24.31275</v>
      </c>
      <c r="O45" s="37">
        <f t="shared" si="5"/>
        <v>159</v>
      </c>
      <c r="P45" s="37">
        <f t="shared" si="6"/>
        <v>0</v>
      </c>
      <c r="Q45" s="37">
        <f t="shared" si="7"/>
        <v>1218.27525</v>
      </c>
      <c r="R45" s="34">
        <f t="shared" si="8"/>
        <v>0</v>
      </c>
      <c r="S45" s="34">
        <f t="shared" si="9"/>
        <v>259.63</v>
      </c>
      <c r="T45" s="37">
        <f t="shared" si="10"/>
        <v>113.3</v>
      </c>
      <c r="U45" s="34">
        <f t="shared" si="11"/>
        <v>10.42</v>
      </c>
      <c r="V45" s="34">
        <v>0</v>
      </c>
      <c r="W45" s="37">
        <f t="shared" si="12"/>
        <v>159</v>
      </c>
      <c r="X45" s="37">
        <f t="shared" si="13"/>
        <v>0</v>
      </c>
      <c r="Y45" s="34">
        <f t="shared" si="14"/>
        <v>542.35</v>
      </c>
      <c r="Z45" s="34">
        <f t="shared" si="15"/>
        <v>1760.62525</v>
      </c>
      <c r="AA45" s="34"/>
      <c r="AB45" s="12" t="s">
        <v>39</v>
      </c>
      <c r="AC45" s="11">
        <f t="shared" ref="AC45:AE45" si="99">K45+R45</f>
        <v>62.5185</v>
      </c>
      <c r="AD45" s="11">
        <f t="shared" si="99"/>
        <v>778.894</v>
      </c>
      <c r="AE45" s="11">
        <f t="shared" si="99"/>
        <v>566.48</v>
      </c>
      <c r="AF45" s="11">
        <f t="shared" si="17"/>
        <v>34.73275</v>
      </c>
      <c r="AG45" s="11">
        <f t="shared" ref="AG45:AI45" si="100">O45+W45</f>
        <v>318</v>
      </c>
      <c r="AH45" s="11">
        <f t="shared" si="100"/>
        <v>0</v>
      </c>
      <c r="AI45" s="11">
        <f t="shared" si="100"/>
        <v>1760.62525</v>
      </c>
      <c r="AJ45" s="12" t="s">
        <v>15</v>
      </c>
    </row>
    <row r="46" s="9" customFormat="1" ht="16" customHeight="1" spans="1:36">
      <c r="A46" s="33">
        <f t="shared" si="0"/>
        <v>43</v>
      </c>
      <c r="B46" s="34" t="s">
        <v>89</v>
      </c>
      <c r="C46" s="45" t="s">
        <v>177</v>
      </c>
      <c r="D46" s="34" t="s">
        <v>178</v>
      </c>
      <c r="E46" s="34">
        <v>3820</v>
      </c>
      <c r="F46" s="34">
        <f>VLOOKUP(C46,'[1]9月'!$B:$Q,16,0)</f>
        <v>3820</v>
      </c>
      <c r="G46" s="37">
        <v>5664.75</v>
      </c>
      <c r="H46" s="34">
        <v>3820</v>
      </c>
      <c r="I46" s="37">
        <v>4180</v>
      </c>
      <c r="J46" s="37"/>
      <c r="K46" s="47">
        <f t="shared" si="1"/>
        <v>68.76</v>
      </c>
      <c r="L46" s="48">
        <f t="shared" si="2"/>
        <v>611.2</v>
      </c>
      <c r="M46" s="37">
        <f t="shared" si="3"/>
        <v>453.18</v>
      </c>
      <c r="N46" s="34">
        <f t="shared" si="4"/>
        <v>26.74</v>
      </c>
      <c r="O46" s="37">
        <f t="shared" si="5"/>
        <v>209</v>
      </c>
      <c r="P46" s="37">
        <f t="shared" si="6"/>
        <v>0</v>
      </c>
      <c r="Q46" s="37">
        <f t="shared" si="7"/>
        <v>1368.88</v>
      </c>
      <c r="R46" s="34">
        <f t="shared" si="8"/>
        <v>0</v>
      </c>
      <c r="S46" s="34">
        <f t="shared" si="9"/>
        <v>305.6</v>
      </c>
      <c r="T46" s="37">
        <f t="shared" si="10"/>
        <v>113.3</v>
      </c>
      <c r="U46" s="34">
        <f t="shared" si="11"/>
        <v>11.46</v>
      </c>
      <c r="V46" s="34">
        <v>0</v>
      </c>
      <c r="W46" s="37">
        <f t="shared" si="12"/>
        <v>209</v>
      </c>
      <c r="X46" s="37">
        <f t="shared" si="13"/>
        <v>0</v>
      </c>
      <c r="Y46" s="34">
        <f t="shared" si="14"/>
        <v>639.36</v>
      </c>
      <c r="Z46" s="34">
        <f t="shared" si="15"/>
        <v>2008.24</v>
      </c>
      <c r="AA46" s="34"/>
      <c r="AB46" s="12" t="s">
        <v>40</v>
      </c>
      <c r="AC46" s="11">
        <f t="shared" ref="AC46:AE46" si="101">K46+R46</f>
        <v>68.76</v>
      </c>
      <c r="AD46" s="11">
        <f t="shared" si="101"/>
        <v>916.8</v>
      </c>
      <c r="AE46" s="11">
        <f t="shared" si="101"/>
        <v>566.48</v>
      </c>
      <c r="AF46" s="11">
        <f t="shared" si="17"/>
        <v>38.2</v>
      </c>
      <c r="AG46" s="11">
        <f t="shared" ref="AG46:AI46" si="102">O46+W46</f>
        <v>418</v>
      </c>
      <c r="AH46" s="11">
        <f t="shared" si="102"/>
        <v>0</v>
      </c>
      <c r="AI46" s="11">
        <f t="shared" si="102"/>
        <v>2008.24</v>
      </c>
      <c r="AJ46" s="12" t="s">
        <v>16</v>
      </c>
    </row>
    <row r="47" s="9" customFormat="1" ht="16" customHeight="1" spans="1:36">
      <c r="A47" s="33">
        <f t="shared" si="0"/>
        <v>44</v>
      </c>
      <c r="B47" s="34" t="s">
        <v>89</v>
      </c>
      <c r="C47" s="41" t="s">
        <v>179</v>
      </c>
      <c r="D47" s="42" t="s">
        <v>180</v>
      </c>
      <c r="E47" s="34">
        <v>3473.25</v>
      </c>
      <c r="F47" s="34">
        <f>VLOOKUP(C47,'[1]9月'!$B:$Q,16,0)</f>
        <v>3245.4</v>
      </c>
      <c r="G47" s="37">
        <v>5664.75</v>
      </c>
      <c r="H47" s="34">
        <v>3473.25</v>
      </c>
      <c r="I47" s="37">
        <v>3180</v>
      </c>
      <c r="J47" s="37"/>
      <c r="K47" s="47">
        <f t="shared" si="1"/>
        <v>62.5185</v>
      </c>
      <c r="L47" s="48">
        <f t="shared" si="2"/>
        <v>519.264</v>
      </c>
      <c r="M47" s="37">
        <f t="shared" si="3"/>
        <v>453.18</v>
      </c>
      <c r="N47" s="34">
        <f t="shared" si="4"/>
        <v>24.31275</v>
      </c>
      <c r="O47" s="37">
        <f t="shared" si="5"/>
        <v>159</v>
      </c>
      <c r="P47" s="37">
        <f t="shared" si="6"/>
        <v>0</v>
      </c>
      <c r="Q47" s="37">
        <f t="shared" si="7"/>
        <v>1218.27525</v>
      </c>
      <c r="R47" s="34">
        <f t="shared" si="8"/>
        <v>0</v>
      </c>
      <c r="S47" s="34">
        <f t="shared" si="9"/>
        <v>259.63</v>
      </c>
      <c r="T47" s="37">
        <f t="shared" si="10"/>
        <v>113.3</v>
      </c>
      <c r="U47" s="34">
        <f t="shared" si="11"/>
        <v>10.42</v>
      </c>
      <c r="V47" s="34">
        <v>0</v>
      </c>
      <c r="W47" s="37">
        <f t="shared" si="12"/>
        <v>159</v>
      </c>
      <c r="X47" s="37">
        <f t="shared" si="13"/>
        <v>0</v>
      </c>
      <c r="Y47" s="34">
        <f t="shared" si="14"/>
        <v>542.35</v>
      </c>
      <c r="Z47" s="34">
        <f t="shared" si="15"/>
        <v>1760.62525</v>
      </c>
      <c r="AA47" s="34"/>
      <c r="AB47" s="12" t="s">
        <v>40</v>
      </c>
      <c r="AC47" s="11">
        <f t="shared" ref="AC47:AE47" si="103">K47+R47</f>
        <v>62.5185</v>
      </c>
      <c r="AD47" s="11">
        <f t="shared" si="103"/>
        <v>778.894</v>
      </c>
      <c r="AE47" s="11">
        <f t="shared" si="103"/>
        <v>566.48</v>
      </c>
      <c r="AF47" s="11">
        <f t="shared" si="17"/>
        <v>34.73275</v>
      </c>
      <c r="AG47" s="11">
        <f t="shared" ref="AG47:AI47" si="104">O47+W47</f>
        <v>318</v>
      </c>
      <c r="AH47" s="11">
        <f t="shared" si="104"/>
        <v>0</v>
      </c>
      <c r="AI47" s="11">
        <f t="shared" si="104"/>
        <v>1760.62525</v>
      </c>
      <c r="AJ47" s="12" t="s">
        <v>16</v>
      </c>
    </row>
    <row r="48" s="9" customFormat="1" ht="16" customHeight="1" spans="1:36">
      <c r="A48" s="33">
        <f t="shared" si="0"/>
        <v>45</v>
      </c>
      <c r="B48" s="34" t="s">
        <v>181</v>
      </c>
      <c r="C48" s="35" t="s">
        <v>182</v>
      </c>
      <c r="D48" s="34" t="s">
        <v>183</v>
      </c>
      <c r="E48" s="34">
        <v>3473.25</v>
      </c>
      <c r="F48" s="34">
        <f>VLOOKUP(C48,'[1]9月'!$B:$Q,16,0)</f>
        <v>3245.4</v>
      </c>
      <c r="G48" s="37">
        <v>5664.75</v>
      </c>
      <c r="H48" s="34">
        <v>3473.25</v>
      </c>
      <c r="I48" s="37">
        <v>3180</v>
      </c>
      <c r="J48" s="37"/>
      <c r="K48" s="47">
        <f t="shared" si="1"/>
        <v>62.5185</v>
      </c>
      <c r="L48" s="48">
        <f t="shared" si="2"/>
        <v>519.264</v>
      </c>
      <c r="M48" s="37">
        <f t="shared" si="3"/>
        <v>453.18</v>
      </c>
      <c r="N48" s="34">
        <f t="shared" si="4"/>
        <v>24.31275</v>
      </c>
      <c r="O48" s="37">
        <f t="shared" si="5"/>
        <v>159</v>
      </c>
      <c r="P48" s="37">
        <f t="shared" si="6"/>
        <v>0</v>
      </c>
      <c r="Q48" s="37">
        <f t="shared" si="7"/>
        <v>1218.27525</v>
      </c>
      <c r="R48" s="34">
        <f t="shared" si="8"/>
        <v>0</v>
      </c>
      <c r="S48" s="34">
        <f t="shared" si="9"/>
        <v>259.63</v>
      </c>
      <c r="T48" s="37">
        <f t="shared" si="10"/>
        <v>113.3</v>
      </c>
      <c r="U48" s="34">
        <f t="shared" si="11"/>
        <v>10.42</v>
      </c>
      <c r="V48" s="34">
        <v>0</v>
      </c>
      <c r="W48" s="37">
        <f t="shared" si="12"/>
        <v>159</v>
      </c>
      <c r="X48" s="37">
        <f t="shared" si="13"/>
        <v>0</v>
      </c>
      <c r="Y48" s="34">
        <f t="shared" si="14"/>
        <v>542.35</v>
      </c>
      <c r="Z48" s="34">
        <f t="shared" si="15"/>
        <v>1760.62525</v>
      </c>
      <c r="AA48" s="34"/>
      <c r="AB48" s="12" t="s">
        <v>22</v>
      </c>
      <c r="AC48" s="11">
        <f t="shared" ref="AC48:AE48" si="105">K48+R48</f>
        <v>62.5185</v>
      </c>
      <c r="AD48" s="11">
        <f t="shared" si="105"/>
        <v>778.894</v>
      </c>
      <c r="AE48" s="11">
        <f t="shared" si="105"/>
        <v>566.48</v>
      </c>
      <c r="AF48" s="11">
        <f t="shared" si="17"/>
        <v>34.73275</v>
      </c>
      <c r="AG48" s="11">
        <f t="shared" ref="AG48:AI48" si="106">O48+W48</f>
        <v>318</v>
      </c>
      <c r="AH48" s="11">
        <f t="shared" si="106"/>
        <v>0</v>
      </c>
      <c r="AI48" s="11">
        <f t="shared" si="106"/>
        <v>1760.62525</v>
      </c>
      <c r="AJ48" s="12" t="s">
        <v>13</v>
      </c>
    </row>
    <row r="49" s="9" customFormat="1" ht="16" customHeight="1" spans="1:36">
      <c r="A49" s="33">
        <f t="shared" si="0"/>
        <v>46</v>
      </c>
      <c r="B49" s="34" t="s">
        <v>86</v>
      </c>
      <c r="C49" s="35" t="s">
        <v>184</v>
      </c>
      <c r="D49" s="34" t="s">
        <v>185</v>
      </c>
      <c r="E49" s="34">
        <v>3473.25</v>
      </c>
      <c r="F49" s="34">
        <f>VLOOKUP(C49,'[1]9月'!$B:$Q,16,0)</f>
        <v>3245.4</v>
      </c>
      <c r="G49" s="37">
        <v>5664.75</v>
      </c>
      <c r="H49" s="34">
        <v>3473.25</v>
      </c>
      <c r="I49" s="37">
        <v>4180</v>
      </c>
      <c r="J49" s="37"/>
      <c r="K49" s="47">
        <f t="shared" si="1"/>
        <v>62.5185</v>
      </c>
      <c r="L49" s="48">
        <f t="shared" si="2"/>
        <v>519.264</v>
      </c>
      <c r="M49" s="37">
        <f t="shared" si="3"/>
        <v>453.18</v>
      </c>
      <c r="N49" s="34">
        <f t="shared" si="4"/>
        <v>24.31275</v>
      </c>
      <c r="O49" s="37">
        <f t="shared" si="5"/>
        <v>209</v>
      </c>
      <c r="P49" s="37">
        <f t="shared" si="6"/>
        <v>0</v>
      </c>
      <c r="Q49" s="37">
        <f t="shared" si="7"/>
        <v>1268.27525</v>
      </c>
      <c r="R49" s="34">
        <f t="shared" si="8"/>
        <v>0</v>
      </c>
      <c r="S49" s="34">
        <f t="shared" si="9"/>
        <v>259.63</v>
      </c>
      <c r="T49" s="37">
        <f t="shared" si="10"/>
        <v>113.3</v>
      </c>
      <c r="U49" s="34">
        <f t="shared" si="11"/>
        <v>10.42</v>
      </c>
      <c r="V49" s="34">
        <v>0</v>
      </c>
      <c r="W49" s="37">
        <f t="shared" si="12"/>
        <v>209</v>
      </c>
      <c r="X49" s="37">
        <f t="shared" si="13"/>
        <v>0</v>
      </c>
      <c r="Y49" s="34">
        <f t="shared" si="14"/>
        <v>592.35</v>
      </c>
      <c r="Z49" s="34">
        <f t="shared" si="15"/>
        <v>1860.62525</v>
      </c>
      <c r="AA49" s="34"/>
      <c r="AB49" s="12" t="s">
        <v>40</v>
      </c>
      <c r="AC49" s="11">
        <f t="shared" ref="AC49:AE49" si="107">K49+R49</f>
        <v>62.5185</v>
      </c>
      <c r="AD49" s="11">
        <f t="shared" si="107"/>
        <v>778.894</v>
      </c>
      <c r="AE49" s="11">
        <f t="shared" si="107"/>
        <v>566.48</v>
      </c>
      <c r="AF49" s="11">
        <f t="shared" si="17"/>
        <v>34.73275</v>
      </c>
      <c r="AG49" s="11">
        <f t="shared" ref="AG49:AI49" si="108">O49+W49</f>
        <v>418</v>
      </c>
      <c r="AH49" s="11">
        <f t="shared" si="108"/>
        <v>0</v>
      </c>
      <c r="AI49" s="11">
        <f t="shared" si="108"/>
        <v>1860.62525</v>
      </c>
      <c r="AJ49" s="12" t="s">
        <v>16</v>
      </c>
    </row>
    <row r="50" s="9" customFormat="1" ht="16" customHeight="1" spans="1:36">
      <c r="A50" s="33">
        <f t="shared" si="0"/>
        <v>47</v>
      </c>
      <c r="B50" s="34" t="s">
        <v>186</v>
      </c>
      <c r="C50" s="35" t="s">
        <v>187</v>
      </c>
      <c r="D50" s="34" t="s">
        <v>188</v>
      </c>
      <c r="E50" s="34">
        <v>3473.25</v>
      </c>
      <c r="F50" s="34">
        <f>VLOOKUP(C50,'[1]9月'!$B:$Q,16,0)</f>
        <v>3245.4</v>
      </c>
      <c r="G50" s="37">
        <v>5664.75</v>
      </c>
      <c r="H50" s="34">
        <v>3473.25</v>
      </c>
      <c r="I50" s="37">
        <v>3180</v>
      </c>
      <c r="J50" s="37"/>
      <c r="K50" s="47">
        <f t="shared" si="1"/>
        <v>62.5185</v>
      </c>
      <c r="L50" s="48">
        <f t="shared" si="2"/>
        <v>519.264</v>
      </c>
      <c r="M50" s="37">
        <f t="shared" si="3"/>
        <v>453.18</v>
      </c>
      <c r="N50" s="34">
        <f t="shared" si="4"/>
        <v>24.31275</v>
      </c>
      <c r="O50" s="37">
        <f t="shared" si="5"/>
        <v>159</v>
      </c>
      <c r="P50" s="37">
        <f t="shared" si="6"/>
        <v>0</v>
      </c>
      <c r="Q50" s="37">
        <f t="shared" si="7"/>
        <v>1218.27525</v>
      </c>
      <c r="R50" s="34">
        <f t="shared" si="8"/>
        <v>0</v>
      </c>
      <c r="S50" s="34">
        <f t="shared" si="9"/>
        <v>259.63</v>
      </c>
      <c r="T50" s="37">
        <f t="shared" si="10"/>
        <v>113.3</v>
      </c>
      <c r="U50" s="34">
        <f t="shared" si="11"/>
        <v>10.42</v>
      </c>
      <c r="V50" s="34">
        <v>0</v>
      </c>
      <c r="W50" s="37">
        <f t="shared" si="12"/>
        <v>159</v>
      </c>
      <c r="X50" s="37">
        <f t="shared" si="13"/>
        <v>0</v>
      </c>
      <c r="Y50" s="34">
        <f t="shared" si="14"/>
        <v>542.35</v>
      </c>
      <c r="Z50" s="34">
        <f t="shared" si="15"/>
        <v>1760.62525</v>
      </c>
      <c r="AA50" s="34"/>
      <c r="AB50" s="12" t="s">
        <v>41</v>
      </c>
      <c r="AC50" s="11">
        <f t="shared" ref="AC50:AE50" si="109">K50+R50</f>
        <v>62.5185</v>
      </c>
      <c r="AD50" s="11">
        <f t="shared" si="109"/>
        <v>778.894</v>
      </c>
      <c r="AE50" s="11">
        <f t="shared" si="109"/>
        <v>566.48</v>
      </c>
      <c r="AF50" s="11">
        <f t="shared" si="17"/>
        <v>34.73275</v>
      </c>
      <c r="AG50" s="11">
        <f t="shared" ref="AG50:AI50" si="110">O50+W50</f>
        <v>318</v>
      </c>
      <c r="AH50" s="11">
        <f t="shared" si="110"/>
        <v>0</v>
      </c>
      <c r="AI50" s="11">
        <f t="shared" si="110"/>
        <v>1760.62525</v>
      </c>
      <c r="AJ50" s="12" t="s">
        <v>17</v>
      </c>
    </row>
    <row r="51" s="9" customFormat="1" ht="16" customHeight="1" spans="1:36">
      <c r="A51" s="33">
        <f t="shared" si="0"/>
        <v>48</v>
      </c>
      <c r="B51" s="34" t="s">
        <v>186</v>
      </c>
      <c r="C51" s="35" t="s">
        <v>189</v>
      </c>
      <c r="D51" s="34" t="s">
        <v>190</v>
      </c>
      <c r="E51" s="34">
        <v>3473.25</v>
      </c>
      <c r="F51" s="34">
        <f>VLOOKUP(C51,'[1]9月'!$B:$Q,16,0)</f>
        <v>3245.4</v>
      </c>
      <c r="G51" s="37">
        <v>5664.75</v>
      </c>
      <c r="H51" s="34">
        <v>3473.25</v>
      </c>
      <c r="I51" s="37">
        <v>2544</v>
      </c>
      <c r="J51" s="37"/>
      <c r="K51" s="47">
        <f t="shared" si="1"/>
        <v>62.5185</v>
      </c>
      <c r="L51" s="48">
        <f t="shared" si="2"/>
        <v>519.264</v>
      </c>
      <c r="M51" s="37">
        <f t="shared" si="3"/>
        <v>453.18</v>
      </c>
      <c r="N51" s="34">
        <f t="shared" si="4"/>
        <v>24.31275</v>
      </c>
      <c r="O51" s="37">
        <f t="shared" si="5"/>
        <v>127.2</v>
      </c>
      <c r="P51" s="37">
        <f t="shared" si="6"/>
        <v>0</v>
      </c>
      <c r="Q51" s="37">
        <f t="shared" si="7"/>
        <v>1186.47525</v>
      </c>
      <c r="R51" s="34">
        <f t="shared" si="8"/>
        <v>0</v>
      </c>
      <c r="S51" s="34">
        <f t="shared" si="9"/>
        <v>259.63</v>
      </c>
      <c r="T51" s="37">
        <f t="shared" si="10"/>
        <v>113.3</v>
      </c>
      <c r="U51" s="34">
        <f t="shared" si="11"/>
        <v>10.42</v>
      </c>
      <c r="V51" s="34">
        <v>0</v>
      </c>
      <c r="W51" s="37">
        <f t="shared" si="12"/>
        <v>127.2</v>
      </c>
      <c r="X51" s="37">
        <f t="shared" si="13"/>
        <v>0</v>
      </c>
      <c r="Y51" s="34">
        <f t="shared" si="14"/>
        <v>510.55</v>
      </c>
      <c r="Z51" s="34">
        <f t="shared" si="15"/>
        <v>1697.02525</v>
      </c>
      <c r="AA51" s="34"/>
      <c r="AB51" s="12" t="s">
        <v>43</v>
      </c>
      <c r="AC51" s="11">
        <f t="shared" ref="AC51:AE51" si="111">K51+R51</f>
        <v>62.5185</v>
      </c>
      <c r="AD51" s="11">
        <f t="shared" si="111"/>
        <v>778.894</v>
      </c>
      <c r="AE51" s="11">
        <f t="shared" si="111"/>
        <v>566.48</v>
      </c>
      <c r="AF51" s="11">
        <f t="shared" si="17"/>
        <v>34.73275</v>
      </c>
      <c r="AG51" s="11">
        <f t="shared" ref="AG51:AI51" si="112">O51+W51</f>
        <v>254.4</v>
      </c>
      <c r="AH51" s="11">
        <f t="shared" si="112"/>
        <v>0</v>
      </c>
      <c r="AI51" s="11">
        <f t="shared" si="112"/>
        <v>1697.02525</v>
      </c>
      <c r="AJ51" s="12" t="s">
        <v>17</v>
      </c>
    </row>
    <row r="52" s="9" customFormat="1" ht="16" customHeight="1" spans="1:36">
      <c r="A52" s="33">
        <f t="shared" si="0"/>
        <v>49</v>
      </c>
      <c r="B52" s="34" t="s">
        <v>186</v>
      </c>
      <c r="C52" s="35" t="s">
        <v>191</v>
      </c>
      <c r="D52" s="34" t="s">
        <v>192</v>
      </c>
      <c r="E52" s="34">
        <v>3473.25</v>
      </c>
      <c r="F52" s="34">
        <f>VLOOKUP(C52,'[1]9月'!$B:$Q,16,0)</f>
        <v>3245.4</v>
      </c>
      <c r="G52" s="37">
        <v>5664.75</v>
      </c>
      <c r="H52" s="34">
        <v>3473.25</v>
      </c>
      <c r="I52" s="37">
        <v>3180</v>
      </c>
      <c r="J52" s="37"/>
      <c r="K52" s="47">
        <f t="shared" si="1"/>
        <v>62.5185</v>
      </c>
      <c r="L52" s="48">
        <f t="shared" si="2"/>
        <v>519.264</v>
      </c>
      <c r="M52" s="37">
        <f t="shared" si="3"/>
        <v>453.18</v>
      </c>
      <c r="N52" s="34">
        <f t="shared" si="4"/>
        <v>24.31275</v>
      </c>
      <c r="O52" s="37">
        <f t="shared" si="5"/>
        <v>159</v>
      </c>
      <c r="P52" s="37">
        <f t="shared" si="6"/>
        <v>0</v>
      </c>
      <c r="Q52" s="37">
        <f t="shared" si="7"/>
        <v>1218.27525</v>
      </c>
      <c r="R52" s="34">
        <f t="shared" si="8"/>
        <v>0</v>
      </c>
      <c r="S52" s="34">
        <f t="shared" si="9"/>
        <v>259.63</v>
      </c>
      <c r="T52" s="37">
        <f t="shared" si="10"/>
        <v>113.3</v>
      </c>
      <c r="U52" s="34">
        <f t="shared" si="11"/>
        <v>10.42</v>
      </c>
      <c r="V52" s="34">
        <v>0</v>
      </c>
      <c r="W52" s="37">
        <f t="shared" si="12"/>
        <v>159</v>
      </c>
      <c r="X52" s="37">
        <f t="shared" si="13"/>
        <v>0</v>
      </c>
      <c r="Y52" s="34">
        <f t="shared" si="14"/>
        <v>542.35</v>
      </c>
      <c r="Z52" s="34">
        <f t="shared" si="15"/>
        <v>1760.62525</v>
      </c>
      <c r="AA52" s="34"/>
      <c r="AB52" s="12" t="s">
        <v>47</v>
      </c>
      <c r="AC52" s="11">
        <f t="shared" ref="AC52:AE52" si="113">K52+R52</f>
        <v>62.5185</v>
      </c>
      <c r="AD52" s="11">
        <f t="shared" si="113"/>
        <v>778.894</v>
      </c>
      <c r="AE52" s="11">
        <f t="shared" si="113"/>
        <v>566.48</v>
      </c>
      <c r="AF52" s="11">
        <f t="shared" si="17"/>
        <v>34.73275</v>
      </c>
      <c r="AG52" s="11">
        <f t="shared" ref="AG52:AI52" si="114">O52+W52</f>
        <v>318</v>
      </c>
      <c r="AH52" s="11">
        <f t="shared" si="114"/>
        <v>0</v>
      </c>
      <c r="AI52" s="11">
        <f t="shared" si="114"/>
        <v>1760.62525</v>
      </c>
      <c r="AJ52" s="12" t="s">
        <v>17</v>
      </c>
    </row>
    <row r="53" s="9" customFormat="1" ht="16" customHeight="1" spans="1:36">
      <c r="A53" s="33">
        <f t="shared" si="0"/>
        <v>50</v>
      </c>
      <c r="B53" s="34" t="s">
        <v>186</v>
      </c>
      <c r="C53" s="35" t="s">
        <v>193</v>
      </c>
      <c r="D53" s="34" t="s">
        <v>194</v>
      </c>
      <c r="E53" s="34">
        <v>3473.25</v>
      </c>
      <c r="F53" s="34">
        <f>VLOOKUP(C53,'[1]9月'!$B:$Q,16,0)</f>
        <v>3245.4</v>
      </c>
      <c r="G53" s="37">
        <v>5664.75</v>
      </c>
      <c r="H53" s="34">
        <v>3473.25</v>
      </c>
      <c r="I53" s="37">
        <v>3180</v>
      </c>
      <c r="J53" s="37"/>
      <c r="K53" s="47">
        <f t="shared" si="1"/>
        <v>62.5185</v>
      </c>
      <c r="L53" s="48">
        <f t="shared" si="2"/>
        <v>519.264</v>
      </c>
      <c r="M53" s="37">
        <f t="shared" si="3"/>
        <v>453.18</v>
      </c>
      <c r="N53" s="34">
        <f t="shared" si="4"/>
        <v>24.31275</v>
      </c>
      <c r="O53" s="37">
        <f t="shared" si="5"/>
        <v>159</v>
      </c>
      <c r="P53" s="37">
        <f t="shared" si="6"/>
        <v>0</v>
      </c>
      <c r="Q53" s="37">
        <f t="shared" si="7"/>
        <v>1218.27525</v>
      </c>
      <c r="R53" s="34">
        <f t="shared" si="8"/>
        <v>0</v>
      </c>
      <c r="S53" s="34">
        <f t="shared" si="9"/>
        <v>259.63</v>
      </c>
      <c r="T53" s="37">
        <f t="shared" si="10"/>
        <v>113.3</v>
      </c>
      <c r="U53" s="34">
        <f t="shared" si="11"/>
        <v>10.42</v>
      </c>
      <c r="V53" s="34">
        <v>0</v>
      </c>
      <c r="W53" s="37">
        <f t="shared" si="12"/>
        <v>159</v>
      </c>
      <c r="X53" s="37">
        <f t="shared" si="13"/>
        <v>0</v>
      </c>
      <c r="Y53" s="34">
        <f t="shared" si="14"/>
        <v>542.35</v>
      </c>
      <c r="Z53" s="34">
        <f t="shared" si="15"/>
        <v>1760.62525</v>
      </c>
      <c r="AA53" s="34"/>
      <c r="AB53" s="12" t="s">
        <v>42</v>
      </c>
      <c r="AC53" s="11">
        <f t="shared" ref="AC53:AE53" si="115">K53+R53</f>
        <v>62.5185</v>
      </c>
      <c r="AD53" s="11">
        <f t="shared" si="115"/>
        <v>778.894</v>
      </c>
      <c r="AE53" s="11">
        <f t="shared" si="115"/>
        <v>566.48</v>
      </c>
      <c r="AF53" s="11">
        <f t="shared" si="17"/>
        <v>34.73275</v>
      </c>
      <c r="AG53" s="11">
        <f t="shared" ref="AG53:AI53" si="116">O53+W53</f>
        <v>318</v>
      </c>
      <c r="AH53" s="11">
        <f t="shared" si="116"/>
        <v>0</v>
      </c>
      <c r="AI53" s="11">
        <f t="shared" si="116"/>
        <v>1760.62525</v>
      </c>
      <c r="AJ53" s="12" t="s">
        <v>17</v>
      </c>
    </row>
    <row r="54" s="9" customFormat="1" ht="16" customHeight="1" spans="1:36">
      <c r="A54" s="33">
        <f t="shared" si="0"/>
        <v>51</v>
      </c>
      <c r="B54" s="34" t="s">
        <v>186</v>
      </c>
      <c r="C54" s="35" t="s">
        <v>195</v>
      </c>
      <c r="D54" s="34" t="s">
        <v>196</v>
      </c>
      <c r="E54" s="34">
        <v>3473.25</v>
      </c>
      <c r="F54" s="34">
        <f>VLOOKUP(C54,'[1]9月'!$B:$Q,16,0)</f>
        <v>3245.4</v>
      </c>
      <c r="G54" s="37">
        <v>5664.75</v>
      </c>
      <c r="H54" s="34">
        <v>3473.25</v>
      </c>
      <c r="I54" s="37">
        <v>3180</v>
      </c>
      <c r="J54" s="37"/>
      <c r="K54" s="47">
        <f t="shared" si="1"/>
        <v>62.5185</v>
      </c>
      <c r="L54" s="48">
        <f t="shared" si="2"/>
        <v>519.264</v>
      </c>
      <c r="M54" s="37">
        <f t="shared" si="3"/>
        <v>453.18</v>
      </c>
      <c r="N54" s="34">
        <f t="shared" si="4"/>
        <v>24.31275</v>
      </c>
      <c r="O54" s="37">
        <f t="shared" si="5"/>
        <v>159</v>
      </c>
      <c r="P54" s="37">
        <f t="shared" si="6"/>
        <v>0</v>
      </c>
      <c r="Q54" s="37">
        <f t="shared" si="7"/>
        <v>1218.27525</v>
      </c>
      <c r="R54" s="34">
        <f t="shared" si="8"/>
        <v>0</v>
      </c>
      <c r="S54" s="34">
        <f t="shared" si="9"/>
        <v>259.63</v>
      </c>
      <c r="T54" s="37">
        <f t="shared" si="10"/>
        <v>113.3</v>
      </c>
      <c r="U54" s="34">
        <f t="shared" si="11"/>
        <v>10.42</v>
      </c>
      <c r="V54" s="34">
        <v>0</v>
      </c>
      <c r="W54" s="37">
        <f t="shared" si="12"/>
        <v>159</v>
      </c>
      <c r="X54" s="37">
        <f t="shared" si="13"/>
        <v>0</v>
      </c>
      <c r="Y54" s="34">
        <f t="shared" si="14"/>
        <v>542.35</v>
      </c>
      <c r="Z54" s="34">
        <f t="shared" si="15"/>
        <v>1760.62525</v>
      </c>
      <c r="AA54" s="34"/>
      <c r="AB54" s="12" t="s">
        <v>49</v>
      </c>
      <c r="AC54" s="11">
        <f t="shared" ref="AC54:AE54" si="117">K54+R54</f>
        <v>62.5185</v>
      </c>
      <c r="AD54" s="11">
        <f t="shared" si="117"/>
        <v>778.894</v>
      </c>
      <c r="AE54" s="11">
        <f t="shared" si="117"/>
        <v>566.48</v>
      </c>
      <c r="AF54" s="11">
        <f t="shared" si="17"/>
        <v>34.73275</v>
      </c>
      <c r="AG54" s="11">
        <f t="shared" ref="AG54:AI54" si="118">O54+W54</f>
        <v>318</v>
      </c>
      <c r="AH54" s="11">
        <f t="shared" si="118"/>
        <v>0</v>
      </c>
      <c r="AI54" s="11">
        <f t="shared" si="118"/>
        <v>1760.62525</v>
      </c>
      <c r="AJ54" s="12" t="s">
        <v>17</v>
      </c>
    </row>
    <row r="55" s="9" customFormat="1" ht="16" customHeight="1" spans="1:36">
      <c r="A55" s="33">
        <f t="shared" si="0"/>
        <v>52</v>
      </c>
      <c r="B55" s="34" t="s">
        <v>181</v>
      </c>
      <c r="C55" s="35" t="s">
        <v>197</v>
      </c>
      <c r="D55" s="34" t="s">
        <v>198</v>
      </c>
      <c r="E55" s="34">
        <v>3820</v>
      </c>
      <c r="F55" s="34">
        <f>VLOOKUP(C55,'[1]9月'!$B:$Q,16,0)</f>
        <v>3820</v>
      </c>
      <c r="G55" s="37">
        <v>5664.75</v>
      </c>
      <c r="H55" s="34">
        <v>3820</v>
      </c>
      <c r="I55" s="37">
        <v>4180</v>
      </c>
      <c r="J55" s="37"/>
      <c r="K55" s="47">
        <f t="shared" si="1"/>
        <v>68.76</v>
      </c>
      <c r="L55" s="48">
        <f t="shared" si="2"/>
        <v>611.2</v>
      </c>
      <c r="M55" s="37">
        <f t="shared" si="3"/>
        <v>453.18</v>
      </c>
      <c r="N55" s="34">
        <f t="shared" si="4"/>
        <v>26.74</v>
      </c>
      <c r="O55" s="37">
        <f t="shared" si="5"/>
        <v>209</v>
      </c>
      <c r="P55" s="37">
        <f t="shared" si="6"/>
        <v>0</v>
      </c>
      <c r="Q55" s="37">
        <f t="shared" si="7"/>
        <v>1368.88</v>
      </c>
      <c r="R55" s="34">
        <f t="shared" si="8"/>
        <v>0</v>
      </c>
      <c r="S55" s="34">
        <f t="shared" si="9"/>
        <v>305.6</v>
      </c>
      <c r="T55" s="37">
        <f t="shared" si="10"/>
        <v>113.3</v>
      </c>
      <c r="U55" s="34">
        <f t="shared" si="11"/>
        <v>11.46</v>
      </c>
      <c r="V55" s="34">
        <v>0</v>
      </c>
      <c r="W55" s="37">
        <f t="shared" si="12"/>
        <v>209</v>
      </c>
      <c r="X55" s="37">
        <f t="shared" si="13"/>
        <v>0</v>
      </c>
      <c r="Y55" s="34">
        <f t="shared" si="14"/>
        <v>639.36</v>
      </c>
      <c r="Z55" s="34">
        <f t="shared" si="15"/>
        <v>2008.24</v>
      </c>
      <c r="AA55" s="34"/>
      <c r="AB55" s="12" t="s">
        <v>22</v>
      </c>
      <c r="AC55" s="11">
        <f t="shared" ref="AC55:AE55" si="119">K55+R55</f>
        <v>68.76</v>
      </c>
      <c r="AD55" s="11">
        <f t="shared" si="119"/>
        <v>916.8</v>
      </c>
      <c r="AE55" s="11">
        <f t="shared" si="119"/>
        <v>566.48</v>
      </c>
      <c r="AF55" s="11">
        <f t="shared" si="17"/>
        <v>38.2</v>
      </c>
      <c r="AG55" s="11">
        <f t="shared" ref="AG55:AI55" si="120">O55+W55</f>
        <v>418</v>
      </c>
      <c r="AH55" s="11">
        <f t="shared" si="120"/>
        <v>0</v>
      </c>
      <c r="AI55" s="11">
        <f t="shared" si="120"/>
        <v>2008.24</v>
      </c>
      <c r="AJ55" s="12" t="s">
        <v>13</v>
      </c>
    </row>
    <row r="56" s="9" customFormat="1" ht="16" customHeight="1" spans="1:36">
      <c r="A56" s="33">
        <f t="shared" si="0"/>
        <v>53</v>
      </c>
      <c r="B56" s="34" t="s">
        <v>181</v>
      </c>
      <c r="C56" s="35" t="s">
        <v>199</v>
      </c>
      <c r="D56" s="34" t="s">
        <v>200</v>
      </c>
      <c r="E56" s="34">
        <v>3473.25</v>
      </c>
      <c r="F56" s="34">
        <f>VLOOKUP(C56,'[1]9月'!$B:$Q,16,0)</f>
        <v>3245.4</v>
      </c>
      <c r="G56" s="37">
        <v>5664.75</v>
      </c>
      <c r="H56" s="34">
        <v>3473.25</v>
      </c>
      <c r="I56" s="37">
        <v>3180</v>
      </c>
      <c r="J56" s="37"/>
      <c r="K56" s="47">
        <f t="shared" si="1"/>
        <v>62.5185</v>
      </c>
      <c r="L56" s="48">
        <f t="shared" si="2"/>
        <v>519.264</v>
      </c>
      <c r="M56" s="37">
        <f t="shared" si="3"/>
        <v>453.18</v>
      </c>
      <c r="N56" s="34">
        <f t="shared" si="4"/>
        <v>24.31275</v>
      </c>
      <c r="O56" s="37">
        <f t="shared" si="5"/>
        <v>159</v>
      </c>
      <c r="P56" s="37">
        <f t="shared" si="6"/>
        <v>0</v>
      </c>
      <c r="Q56" s="37">
        <f t="shared" si="7"/>
        <v>1218.27525</v>
      </c>
      <c r="R56" s="34">
        <f t="shared" si="8"/>
        <v>0</v>
      </c>
      <c r="S56" s="34">
        <f t="shared" si="9"/>
        <v>259.63</v>
      </c>
      <c r="T56" s="37">
        <f t="shared" si="10"/>
        <v>113.3</v>
      </c>
      <c r="U56" s="34">
        <f t="shared" si="11"/>
        <v>10.42</v>
      </c>
      <c r="V56" s="34">
        <v>0</v>
      </c>
      <c r="W56" s="37">
        <f t="shared" si="12"/>
        <v>159</v>
      </c>
      <c r="X56" s="37">
        <f t="shared" si="13"/>
        <v>0</v>
      </c>
      <c r="Y56" s="34">
        <f t="shared" si="14"/>
        <v>542.35</v>
      </c>
      <c r="Z56" s="34">
        <f t="shared" si="15"/>
        <v>1760.62525</v>
      </c>
      <c r="AA56" s="34"/>
      <c r="AB56" s="12" t="s">
        <v>22</v>
      </c>
      <c r="AC56" s="11">
        <f t="shared" ref="AC56:AE56" si="121">K56+R56</f>
        <v>62.5185</v>
      </c>
      <c r="AD56" s="11">
        <f t="shared" si="121"/>
        <v>778.894</v>
      </c>
      <c r="AE56" s="11">
        <f t="shared" si="121"/>
        <v>566.48</v>
      </c>
      <c r="AF56" s="11">
        <f t="shared" si="17"/>
        <v>34.73275</v>
      </c>
      <c r="AG56" s="11">
        <f t="shared" ref="AG56:AI56" si="122">O56+W56</f>
        <v>318</v>
      </c>
      <c r="AH56" s="11">
        <f t="shared" si="122"/>
        <v>0</v>
      </c>
      <c r="AI56" s="11">
        <f t="shared" si="122"/>
        <v>1760.62525</v>
      </c>
      <c r="AJ56" s="12" t="s">
        <v>13</v>
      </c>
    </row>
    <row r="57" s="9" customFormat="1" ht="16" customHeight="1" spans="1:36">
      <c r="A57" s="33">
        <f t="shared" si="0"/>
        <v>54</v>
      </c>
      <c r="B57" s="34" t="s">
        <v>140</v>
      </c>
      <c r="C57" s="35" t="s">
        <v>201</v>
      </c>
      <c r="D57" s="34" t="s">
        <v>202</v>
      </c>
      <c r="E57" s="34">
        <v>3820</v>
      </c>
      <c r="F57" s="34">
        <f>VLOOKUP(C57,'[1]9月'!$B:$Q,16,0)</f>
        <v>3820</v>
      </c>
      <c r="G57" s="37">
        <v>5664.75</v>
      </c>
      <c r="H57" s="34">
        <v>3820</v>
      </c>
      <c r="I57" s="37">
        <v>3180</v>
      </c>
      <c r="J57" s="37"/>
      <c r="K57" s="47">
        <f t="shared" si="1"/>
        <v>68.76</v>
      </c>
      <c r="L57" s="48">
        <f t="shared" si="2"/>
        <v>611.2</v>
      </c>
      <c r="M57" s="37">
        <f t="shared" si="3"/>
        <v>453.18</v>
      </c>
      <c r="N57" s="34">
        <f t="shared" si="4"/>
        <v>26.74</v>
      </c>
      <c r="O57" s="37">
        <f t="shared" si="5"/>
        <v>159</v>
      </c>
      <c r="P57" s="37">
        <f t="shared" si="6"/>
        <v>0</v>
      </c>
      <c r="Q57" s="37">
        <f t="shared" si="7"/>
        <v>1318.88</v>
      </c>
      <c r="R57" s="34">
        <f t="shared" si="8"/>
        <v>0</v>
      </c>
      <c r="S57" s="34">
        <f t="shared" si="9"/>
        <v>305.6</v>
      </c>
      <c r="T57" s="37">
        <f t="shared" si="10"/>
        <v>113.3</v>
      </c>
      <c r="U57" s="34">
        <f t="shared" si="11"/>
        <v>11.46</v>
      </c>
      <c r="V57" s="34">
        <v>0</v>
      </c>
      <c r="W57" s="37">
        <f t="shared" si="12"/>
        <v>159</v>
      </c>
      <c r="X57" s="37">
        <f t="shared" si="13"/>
        <v>0</v>
      </c>
      <c r="Y57" s="34">
        <f t="shared" si="14"/>
        <v>589.36</v>
      </c>
      <c r="Z57" s="34">
        <f t="shared" si="15"/>
        <v>1908.24</v>
      </c>
      <c r="AA57" s="34"/>
      <c r="AB57" s="12" t="s">
        <v>39</v>
      </c>
      <c r="AC57" s="11">
        <f t="shared" ref="AC57:AE57" si="123">K57+R57</f>
        <v>68.76</v>
      </c>
      <c r="AD57" s="11">
        <f t="shared" si="123"/>
        <v>916.8</v>
      </c>
      <c r="AE57" s="11">
        <f t="shared" si="123"/>
        <v>566.48</v>
      </c>
      <c r="AF57" s="11">
        <f t="shared" si="17"/>
        <v>38.2</v>
      </c>
      <c r="AG57" s="11">
        <f t="shared" ref="AG57:AI57" si="124">O57+W57</f>
        <v>318</v>
      </c>
      <c r="AH57" s="11">
        <f t="shared" si="124"/>
        <v>0</v>
      </c>
      <c r="AI57" s="11">
        <f t="shared" si="124"/>
        <v>1908.24</v>
      </c>
      <c r="AJ57" s="12" t="s">
        <v>15</v>
      </c>
    </row>
    <row r="58" s="9" customFormat="1" ht="16" customHeight="1" spans="1:36">
      <c r="A58" s="33">
        <f t="shared" si="0"/>
        <v>55</v>
      </c>
      <c r="B58" s="34" t="s">
        <v>203</v>
      </c>
      <c r="C58" s="35" t="s">
        <v>204</v>
      </c>
      <c r="D58" s="34" t="s">
        <v>205</v>
      </c>
      <c r="E58" s="34">
        <v>3473.25</v>
      </c>
      <c r="F58" s="34">
        <f>VLOOKUP(C58,'[1]9月'!$B:$Q,16,0)</f>
        <v>3245.4</v>
      </c>
      <c r="G58" s="37">
        <v>5664.75</v>
      </c>
      <c r="H58" s="34">
        <v>3473.25</v>
      </c>
      <c r="I58" s="37">
        <v>3180</v>
      </c>
      <c r="J58" s="37"/>
      <c r="K58" s="47">
        <f t="shared" si="1"/>
        <v>62.5185</v>
      </c>
      <c r="L58" s="48">
        <f t="shared" si="2"/>
        <v>519.264</v>
      </c>
      <c r="M58" s="37">
        <f t="shared" si="3"/>
        <v>453.18</v>
      </c>
      <c r="N58" s="34">
        <f t="shared" si="4"/>
        <v>24.31275</v>
      </c>
      <c r="O58" s="37">
        <f t="shared" si="5"/>
        <v>159</v>
      </c>
      <c r="P58" s="37">
        <f t="shared" si="6"/>
        <v>0</v>
      </c>
      <c r="Q58" s="37">
        <f t="shared" si="7"/>
        <v>1218.27525</v>
      </c>
      <c r="R58" s="34">
        <f t="shared" si="8"/>
        <v>0</v>
      </c>
      <c r="S58" s="34">
        <f t="shared" si="9"/>
        <v>259.63</v>
      </c>
      <c r="T58" s="37">
        <f t="shared" si="10"/>
        <v>113.3</v>
      </c>
      <c r="U58" s="34">
        <f t="shared" si="11"/>
        <v>10.42</v>
      </c>
      <c r="V58" s="34">
        <v>0</v>
      </c>
      <c r="W58" s="37">
        <f t="shared" si="12"/>
        <v>159</v>
      </c>
      <c r="X58" s="37">
        <f t="shared" si="13"/>
        <v>0</v>
      </c>
      <c r="Y58" s="34">
        <f t="shared" si="14"/>
        <v>542.35</v>
      </c>
      <c r="Z58" s="34">
        <f t="shared" si="15"/>
        <v>1760.62525</v>
      </c>
      <c r="AA58" s="34"/>
      <c r="AB58" s="12" t="s">
        <v>32</v>
      </c>
      <c r="AC58" s="11">
        <f t="shared" ref="AC58:AE58" si="125">K58+R58</f>
        <v>62.5185</v>
      </c>
      <c r="AD58" s="11">
        <f t="shared" si="125"/>
        <v>778.894</v>
      </c>
      <c r="AE58" s="11">
        <f t="shared" si="125"/>
        <v>566.48</v>
      </c>
      <c r="AF58" s="11">
        <f t="shared" si="17"/>
        <v>34.73275</v>
      </c>
      <c r="AG58" s="11">
        <f t="shared" ref="AG58:AI58" si="126">O58+W58</f>
        <v>318</v>
      </c>
      <c r="AH58" s="11">
        <f t="shared" si="126"/>
        <v>0</v>
      </c>
      <c r="AI58" s="11">
        <f t="shared" si="126"/>
        <v>1760.62525</v>
      </c>
      <c r="AJ58" s="12" t="s">
        <v>14</v>
      </c>
    </row>
    <row r="59" s="9" customFormat="1" ht="16" customHeight="1" spans="1:36">
      <c r="A59" s="33">
        <f t="shared" si="0"/>
        <v>56</v>
      </c>
      <c r="B59" s="34" t="s">
        <v>140</v>
      </c>
      <c r="C59" s="35" t="s">
        <v>206</v>
      </c>
      <c r="D59" s="34" t="s">
        <v>207</v>
      </c>
      <c r="E59" s="34">
        <v>3473.25</v>
      </c>
      <c r="F59" s="34">
        <f>VLOOKUP(C59,'[1]9月'!$B:$Q,16,0)</f>
        <v>3245.4</v>
      </c>
      <c r="G59" s="37">
        <v>5664.75</v>
      </c>
      <c r="H59" s="34">
        <v>3473.25</v>
      </c>
      <c r="I59" s="37">
        <v>1790</v>
      </c>
      <c r="J59" s="37"/>
      <c r="K59" s="47">
        <f t="shared" si="1"/>
        <v>62.5185</v>
      </c>
      <c r="L59" s="48">
        <f t="shared" si="2"/>
        <v>519.264</v>
      </c>
      <c r="M59" s="37">
        <f t="shared" si="3"/>
        <v>453.18</v>
      </c>
      <c r="N59" s="34">
        <f t="shared" si="4"/>
        <v>24.31275</v>
      </c>
      <c r="O59" s="37">
        <f t="shared" si="5"/>
        <v>89.5</v>
      </c>
      <c r="P59" s="37">
        <f t="shared" si="6"/>
        <v>0</v>
      </c>
      <c r="Q59" s="37">
        <f t="shared" si="7"/>
        <v>1148.77525</v>
      </c>
      <c r="R59" s="34">
        <f t="shared" si="8"/>
        <v>0</v>
      </c>
      <c r="S59" s="34">
        <f t="shared" si="9"/>
        <v>259.63</v>
      </c>
      <c r="T59" s="37">
        <f t="shared" si="10"/>
        <v>113.3</v>
      </c>
      <c r="U59" s="34">
        <f t="shared" si="11"/>
        <v>10.42</v>
      </c>
      <c r="V59" s="34">
        <v>0</v>
      </c>
      <c r="W59" s="37">
        <f t="shared" si="12"/>
        <v>89.5</v>
      </c>
      <c r="X59" s="37">
        <f t="shared" si="13"/>
        <v>0</v>
      </c>
      <c r="Y59" s="34">
        <f t="shared" si="14"/>
        <v>472.85</v>
      </c>
      <c r="Z59" s="34">
        <f t="shared" si="15"/>
        <v>1621.62525</v>
      </c>
      <c r="AA59" s="34"/>
      <c r="AB59" s="12" t="s">
        <v>39</v>
      </c>
      <c r="AC59" s="11">
        <f t="shared" ref="AC59:AE59" si="127">K59+R59</f>
        <v>62.5185</v>
      </c>
      <c r="AD59" s="11">
        <f t="shared" si="127"/>
        <v>778.894</v>
      </c>
      <c r="AE59" s="11">
        <f t="shared" si="127"/>
        <v>566.48</v>
      </c>
      <c r="AF59" s="11">
        <f t="shared" si="17"/>
        <v>34.73275</v>
      </c>
      <c r="AG59" s="11">
        <f t="shared" ref="AG59:AI59" si="128">O59+W59</f>
        <v>179</v>
      </c>
      <c r="AH59" s="11">
        <f t="shared" si="128"/>
        <v>0</v>
      </c>
      <c r="AI59" s="11">
        <f t="shared" si="128"/>
        <v>1621.62525</v>
      </c>
      <c r="AJ59" s="12" t="s">
        <v>15</v>
      </c>
    </row>
    <row r="60" s="9" customFormat="1" ht="16" customHeight="1" spans="1:36">
      <c r="A60" s="33">
        <f t="shared" si="0"/>
        <v>57</v>
      </c>
      <c r="B60" s="34" t="s">
        <v>143</v>
      </c>
      <c r="C60" s="35" t="s">
        <v>208</v>
      </c>
      <c r="D60" s="34" t="s">
        <v>209</v>
      </c>
      <c r="E60" s="34">
        <v>3473.25</v>
      </c>
      <c r="F60" s="34">
        <f>VLOOKUP(C60,'[1]9月'!$B:$Q,16,0)</f>
        <v>3245.4</v>
      </c>
      <c r="G60" s="37">
        <v>5664.75</v>
      </c>
      <c r="H60" s="34">
        <v>3473.25</v>
      </c>
      <c r="I60" s="37">
        <v>3180</v>
      </c>
      <c r="J60" s="37"/>
      <c r="K60" s="47">
        <f t="shared" si="1"/>
        <v>62.5185</v>
      </c>
      <c r="L60" s="48">
        <f t="shared" si="2"/>
        <v>519.264</v>
      </c>
      <c r="M60" s="37">
        <f t="shared" si="3"/>
        <v>453.18</v>
      </c>
      <c r="N60" s="34">
        <f t="shared" si="4"/>
        <v>24.31275</v>
      </c>
      <c r="O60" s="37">
        <f t="shared" si="5"/>
        <v>159</v>
      </c>
      <c r="P60" s="37">
        <f t="shared" si="6"/>
        <v>0</v>
      </c>
      <c r="Q60" s="37">
        <f t="shared" si="7"/>
        <v>1218.27525</v>
      </c>
      <c r="R60" s="34">
        <f t="shared" si="8"/>
        <v>0</v>
      </c>
      <c r="S60" s="34">
        <f t="shared" si="9"/>
        <v>259.63</v>
      </c>
      <c r="T60" s="37">
        <f t="shared" si="10"/>
        <v>113.3</v>
      </c>
      <c r="U60" s="34">
        <f t="shared" si="11"/>
        <v>10.42</v>
      </c>
      <c r="V60" s="34">
        <v>0</v>
      </c>
      <c r="W60" s="37">
        <f t="shared" si="12"/>
        <v>159</v>
      </c>
      <c r="X60" s="37">
        <f t="shared" si="13"/>
        <v>0</v>
      </c>
      <c r="Y60" s="34">
        <f t="shared" si="14"/>
        <v>542.35</v>
      </c>
      <c r="Z60" s="34">
        <f t="shared" si="15"/>
        <v>1760.62525</v>
      </c>
      <c r="AA60" s="34"/>
      <c r="AB60" s="12" t="s">
        <v>24</v>
      </c>
      <c r="AC60" s="11">
        <f t="shared" ref="AC60:AE60" si="129">K60+R60</f>
        <v>62.5185</v>
      </c>
      <c r="AD60" s="11">
        <f t="shared" si="129"/>
        <v>778.894</v>
      </c>
      <c r="AE60" s="11">
        <f t="shared" si="129"/>
        <v>566.48</v>
      </c>
      <c r="AF60" s="11">
        <f t="shared" si="17"/>
        <v>34.73275</v>
      </c>
      <c r="AG60" s="11">
        <f t="shared" ref="AG60:AI60" si="130">O60+W60</f>
        <v>318</v>
      </c>
      <c r="AH60" s="11">
        <f t="shared" si="130"/>
        <v>0</v>
      </c>
      <c r="AI60" s="11">
        <f t="shared" si="130"/>
        <v>1760.62525</v>
      </c>
      <c r="AJ60" s="12" t="s">
        <v>13</v>
      </c>
    </row>
    <row r="61" s="9" customFormat="1" ht="16" customHeight="1" spans="1:36">
      <c r="A61" s="33">
        <f t="shared" si="0"/>
        <v>58</v>
      </c>
      <c r="B61" s="34" t="s">
        <v>140</v>
      </c>
      <c r="C61" s="35" t="s">
        <v>210</v>
      </c>
      <c r="D61" s="34" t="s">
        <v>211</v>
      </c>
      <c r="E61" s="34">
        <v>3473.25</v>
      </c>
      <c r="F61" s="34">
        <f>VLOOKUP(C61,'[1]9月'!$B:$Q,16,0)</f>
        <v>3245.4</v>
      </c>
      <c r="G61" s="37">
        <v>5664.75</v>
      </c>
      <c r="H61" s="34">
        <v>3473.25</v>
      </c>
      <c r="I61" s="37">
        <v>3180</v>
      </c>
      <c r="J61" s="37"/>
      <c r="K61" s="47">
        <f t="shared" si="1"/>
        <v>62.5185</v>
      </c>
      <c r="L61" s="48">
        <f t="shared" si="2"/>
        <v>519.264</v>
      </c>
      <c r="M61" s="37">
        <f t="shared" si="3"/>
        <v>453.18</v>
      </c>
      <c r="N61" s="34">
        <f t="shared" si="4"/>
        <v>24.31275</v>
      </c>
      <c r="O61" s="37">
        <f t="shared" si="5"/>
        <v>159</v>
      </c>
      <c r="P61" s="37">
        <f t="shared" si="6"/>
        <v>0</v>
      </c>
      <c r="Q61" s="37">
        <f t="shared" si="7"/>
        <v>1218.27525</v>
      </c>
      <c r="R61" s="34">
        <f t="shared" si="8"/>
        <v>0</v>
      </c>
      <c r="S61" s="34">
        <f t="shared" si="9"/>
        <v>259.63</v>
      </c>
      <c r="T61" s="37">
        <f t="shared" si="10"/>
        <v>113.3</v>
      </c>
      <c r="U61" s="34">
        <f t="shared" si="11"/>
        <v>10.42</v>
      </c>
      <c r="V61" s="34">
        <v>0</v>
      </c>
      <c r="W61" s="37">
        <f t="shared" si="12"/>
        <v>159</v>
      </c>
      <c r="X61" s="37">
        <f t="shared" si="13"/>
        <v>0</v>
      </c>
      <c r="Y61" s="34">
        <f t="shared" si="14"/>
        <v>542.35</v>
      </c>
      <c r="Z61" s="34">
        <f t="shared" si="15"/>
        <v>1760.62525</v>
      </c>
      <c r="AA61" s="34"/>
      <c r="AB61" s="12" t="s">
        <v>39</v>
      </c>
      <c r="AC61" s="11">
        <f t="shared" ref="AC61:AE61" si="131">K61+R61</f>
        <v>62.5185</v>
      </c>
      <c r="AD61" s="11">
        <f t="shared" si="131"/>
        <v>778.894</v>
      </c>
      <c r="AE61" s="11">
        <f t="shared" si="131"/>
        <v>566.48</v>
      </c>
      <c r="AF61" s="11">
        <f t="shared" si="17"/>
        <v>34.73275</v>
      </c>
      <c r="AG61" s="11">
        <f t="shared" ref="AG61:AI61" si="132">O61+W61</f>
        <v>318</v>
      </c>
      <c r="AH61" s="11">
        <f t="shared" si="132"/>
        <v>0</v>
      </c>
      <c r="AI61" s="11">
        <f t="shared" si="132"/>
        <v>1760.62525</v>
      </c>
      <c r="AJ61" s="12" t="s">
        <v>15</v>
      </c>
    </row>
    <row r="62" s="9" customFormat="1" ht="16" customHeight="1" spans="1:36">
      <c r="A62" s="33">
        <f t="shared" si="0"/>
        <v>59</v>
      </c>
      <c r="B62" s="34" t="s">
        <v>86</v>
      </c>
      <c r="C62" s="35" t="s">
        <v>212</v>
      </c>
      <c r="D62" s="34" t="s">
        <v>213</v>
      </c>
      <c r="E62" s="34">
        <v>3473.25</v>
      </c>
      <c r="F62" s="34">
        <f>VLOOKUP(C62,'[1]9月'!$B:$Q,16,0)</f>
        <v>3245.4</v>
      </c>
      <c r="G62" s="37">
        <v>5664.75</v>
      </c>
      <c r="H62" s="34">
        <v>3473.25</v>
      </c>
      <c r="I62" s="37">
        <v>4180</v>
      </c>
      <c r="J62" s="37"/>
      <c r="K62" s="47">
        <f t="shared" si="1"/>
        <v>62.5185</v>
      </c>
      <c r="L62" s="48">
        <f t="shared" si="2"/>
        <v>519.264</v>
      </c>
      <c r="M62" s="37">
        <f t="shared" si="3"/>
        <v>453.18</v>
      </c>
      <c r="N62" s="34">
        <f t="shared" si="4"/>
        <v>24.31275</v>
      </c>
      <c r="O62" s="37">
        <f t="shared" si="5"/>
        <v>209</v>
      </c>
      <c r="P62" s="37">
        <f t="shared" si="6"/>
        <v>0</v>
      </c>
      <c r="Q62" s="37">
        <f t="shared" si="7"/>
        <v>1268.27525</v>
      </c>
      <c r="R62" s="34">
        <f t="shared" si="8"/>
        <v>0</v>
      </c>
      <c r="S62" s="34">
        <f t="shared" si="9"/>
        <v>259.63</v>
      </c>
      <c r="T62" s="37">
        <f t="shared" si="10"/>
        <v>113.3</v>
      </c>
      <c r="U62" s="34">
        <f t="shared" si="11"/>
        <v>10.42</v>
      </c>
      <c r="V62" s="34">
        <v>0</v>
      </c>
      <c r="W62" s="37">
        <f t="shared" si="12"/>
        <v>209</v>
      </c>
      <c r="X62" s="37">
        <f t="shared" si="13"/>
        <v>0</v>
      </c>
      <c r="Y62" s="34">
        <f t="shared" si="14"/>
        <v>592.35</v>
      </c>
      <c r="Z62" s="34">
        <f t="shared" si="15"/>
        <v>1860.62525</v>
      </c>
      <c r="AA62" s="34"/>
      <c r="AB62" s="12" t="s">
        <v>40</v>
      </c>
      <c r="AC62" s="11">
        <f t="shared" ref="AC62:AE62" si="133">K62+R62</f>
        <v>62.5185</v>
      </c>
      <c r="AD62" s="11">
        <f t="shared" si="133"/>
        <v>778.894</v>
      </c>
      <c r="AE62" s="11">
        <f t="shared" si="133"/>
        <v>566.48</v>
      </c>
      <c r="AF62" s="11">
        <f t="shared" si="17"/>
        <v>34.73275</v>
      </c>
      <c r="AG62" s="11">
        <f t="shared" ref="AG62:AI62" si="134">O62+W62</f>
        <v>418</v>
      </c>
      <c r="AH62" s="11">
        <f t="shared" si="134"/>
        <v>0</v>
      </c>
      <c r="AI62" s="11">
        <f t="shared" si="134"/>
        <v>1860.62525</v>
      </c>
      <c r="AJ62" s="12" t="s">
        <v>16</v>
      </c>
    </row>
    <row r="63" s="9" customFormat="1" ht="16" customHeight="1" spans="1:36">
      <c r="A63" s="33">
        <f t="shared" si="0"/>
        <v>60</v>
      </c>
      <c r="B63" s="34" t="s">
        <v>143</v>
      </c>
      <c r="C63" s="35" t="s">
        <v>214</v>
      </c>
      <c r="D63" s="34" t="s">
        <v>215</v>
      </c>
      <c r="E63" s="34">
        <v>3473.25</v>
      </c>
      <c r="F63" s="34">
        <f>VLOOKUP(C63,'[1]9月'!$B:$Q,16,0)</f>
        <v>3245.4</v>
      </c>
      <c r="G63" s="37">
        <v>5664.75</v>
      </c>
      <c r="H63" s="34">
        <v>3473.25</v>
      </c>
      <c r="I63" s="37">
        <v>3180</v>
      </c>
      <c r="J63" s="37"/>
      <c r="K63" s="47">
        <f t="shared" si="1"/>
        <v>62.5185</v>
      </c>
      <c r="L63" s="48">
        <f t="shared" si="2"/>
        <v>519.264</v>
      </c>
      <c r="M63" s="37">
        <f t="shared" si="3"/>
        <v>453.18</v>
      </c>
      <c r="N63" s="34">
        <f t="shared" si="4"/>
        <v>24.31275</v>
      </c>
      <c r="O63" s="37">
        <f t="shared" si="5"/>
        <v>159</v>
      </c>
      <c r="P63" s="37">
        <f t="shared" si="6"/>
        <v>0</v>
      </c>
      <c r="Q63" s="37">
        <f t="shared" si="7"/>
        <v>1218.27525</v>
      </c>
      <c r="R63" s="34">
        <f t="shared" si="8"/>
        <v>0</v>
      </c>
      <c r="S63" s="34">
        <f t="shared" si="9"/>
        <v>259.63</v>
      </c>
      <c r="T63" s="37">
        <f t="shared" si="10"/>
        <v>113.3</v>
      </c>
      <c r="U63" s="34">
        <f t="shared" si="11"/>
        <v>10.42</v>
      </c>
      <c r="V63" s="34">
        <v>0</v>
      </c>
      <c r="W63" s="37">
        <f t="shared" si="12"/>
        <v>159</v>
      </c>
      <c r="X63" s="37">
        <f t="shared" si="13"/>
        <v>0</v>
      </c>
      <c r="Y63" s="34">
        <f t="shared" si="14"/>
        <v>542.35</v>
      </c>
      <c r="Z63" s="34">
        <f t="shared" si="15"/>
        <v>1760.62525</v>
      </c>
      <c r="AA63" s="34"/>
      <c r="AB63" s="12" t="s">
        <v>28</v>
      </c>
      <c r="AC63" s="11">
        <f t="shared" ref="AC63:AE63" si="135">K63+R63</f>
        <v>62.5185</v>
      </c>
      <c r="AD63" s="11">
        <f t="shared" si="135"/>
        <v>778.894</v>
      </c>
      <c r="AE63" s="11">
        <f t="shared" si="135"/>
        <v>566.48</v>
      </c>
      <c r="AF63" s="11">
        <f t="shared" si="17"/>
        <v>34.73275</v>
      </c>
      <c r="AG63" s="11">
        <f t="shared" ref="AG63:AI63" si="136">O63+W63</f>
        <v>318</v>
      </c>
      <c r="AH63" s="11">
        <f t="shared" si="136"/>
        <v>0</v>
      </c>
      <c r="AI63" s="11">
        <f t="shared" si="136"/>
        <v>1760.62525</v>
      </c>
      <c r="AJ63" s="12" t="s">
        <v>13</v>
      </c>
    </row>
    <row r="64" s="9" customFormat="1" ht="16" customHeight="1" spans="1:36">
      <c r="A64" s="33">
        <f t="shared" si="0"/>
        <v>61</v>
      </c>
      <c r="B64" s="34" t="s">
        <v>143</v>
      </c>
      <c r="C64" s="35" t="s">
        <v>216</v>
      </c>
      <c r="D64" s="34" t="s">
        <v>217</v>
      </c>
      <c r="E64" s="34">
        <v>3473.25</v>
      </c>
      <c r="F64" s="34">
        <f>VLOOKUP(C64,'[1]9月'!$B:$Q,16,0)</f>
        <v>3245.4</v>
      </c>
      <c r="G64" s="37">
        <v>5664.75</v>
      </c>
      <c r="H64" s="34">
        <v>3473.25</v>
      </c>
      <c r="I64" s="37">
        <v>3180</v>
      </c>
      <c r="J64" s="37"/>
      <c r="K64" s="47">
        <f t="shared" si="1"/>
        <v>62.5185</v>
      </c>
      <c r="L64" s="48">
        <f t="shared" si="2"/>
        <v>519.264</v>
      </c>
      <c r="M64" s="37">
        <f t="shared" si="3"/>
        <v>453.18</v>
      </c>
      <c r="N64" s="34">
        <f t="shared" si="4"/>
        <v>24.31275</v>
      </c>
      <c r="O64" s="37">
        <f t="shared" si="5"/>
        <v>159</v>
      </c>
      <c r="P64" s="37">
        <f t="shared" si="6"/>
        <v>0</v>
      </c>
      <c r="Q64" s="37">
        <f t="shared" si="7"/>
        <v>1218.27525</v>
      </c>
      <c r="R64" s="34">
        <f t="shared" si="8"/>
        <v>0</v>
      </c>
      <c r="S64" s="34">
        <f t="shared" si="9"/>
        <v>259.63</v>
      </c>
      <c r="T64" s="37">
        <f t="shared" si="10"/>
        <v>113.3</v>
      </c>
      <c r="U64" s="34">
        <f t="shared" si="11"/>
        <v>10.42</v>
      </c>
      <c r="V64" s="34">
        <v>0</v>
      </c>
      <c r="W64" s="37">
        <f t="shared" si="12"/>
        <v>159</v>
      </c>
      <c r="X64" s="37">
        <f t="shared" si="13"/>
        <v>0</v>
      </c>
      <c r="Y64" s="34">
        <f t="shared" si="14"/>
        <v>542.35</v>
      </c>
      <c r="Z64" s="34">
        <f t="shared" si="15"/>
        <v>1760.62525</v>
      </c>
      <c r="AA64" s="34"/>
      <c r="AB64" s="12" t="s">
        <v>24</v>
      </c>
      <c r="AC64" s="11">
        <f t="shared" ref="AC64:AE64" si="137">K64+R64</f>
        <v>62.5185</v>
      </c>
      <c r="AD64" s="11">
        <f t="shared" si="137"/>
        <v>778.894</v>
      </c>
      <c r="AE64" s="11">
        <f t="shared" si="137"/>
        <v>566.48</v>
      </c>
      <c r="AF64" s="11">
        <f t="shared" si="17"/>
        <v>34.73275</v>
      </c>
      <c r="AG64" s="11">
        <f t="shared" ref="AG64:AI64" si="138">O64+W64</f>
        <v>318</v>
      </c>
      <c r="AH64" s="11">
        <f t="shared" si="138"/>
        <v>0</v>
      </c>
      <c r="AI64" s="11">
        <f t="shared" si="138"/>
        <v>1760.62525</v>
      </c>
      <c r="AJ64" s="12" t="s">
        <v>13</v>
      </c>
    </row>
    <row r="65" s="9" customFormat="1" ht="16" customHeight="1" spans="1:36">
      <c r="A65" s="33">
        <f t="shared" si="0"/>
        <v>62</v>
      </c>
      <c r="B65" s="34" t="s">
        <v>140</v>
      </c>
      <c r="C65" s="35" t="s">
        <v>218</v>
      </c>
      <c r="D65" s="34" t="s">
        <v>219</v>
      </c>
      <c r="E65" s="34">
        <v>3473.25</v>
      </c>
      <c r="F65" s="34">
        <f>VLOOKUP(C65,'[1]9月'!$B:$Q,16,0)</f>
        <v>3245.4</v>
      </c>
      <c r="G65" s="37">
        <v>5664.75</v>
      </c>
      <c r="H65" s="34">
        <v>3473.25</v>
      </c>
      <c r="I65" s="37">
        <v>3180</v>
      </c>
      <c r="J65" s="37"/>
      <c r="K65" s="47">
        <f t="shared" si="1"/>
        <v>62.5185</v>
      </c>
      <c r="L65" s="48">
        <f t="shared" si="2"/>
        <v>519.264</v>
      </c>
      <c r="M65" s="37">
        <f t="shared" si="3"/>
        <v>453.18</v>
      </c>
      <c r="N65" s="34">
        <f t="shared" si="4"/>
        <v>24.31275</v>
      </c>
      <c r="O65" s="37">
        <f t="shared" si="5"/>
        <v>159</v>
      </c>
      <c r="P65" s="37">
        <f t="shared" si="6"/>
        <v>0</v>
      </c>
      <c r="Q65" s="37">
        <f t="shared" si="7"/>
        <v>1218.27525</v>
      </c>
      <c r="R65" s="34">
        <f t="shared" si="8"/>
        <v>0</v>
      </c>
      <c r="S65" s="34">
        <f t="shared" si="9"/>
        <v>259.63</v>
      </c>
      <c r="T65" s="37">
        <f t="shared" si="10"/>
        <v>113.3</v>
      </c>
      <c r="U65" s="34">
        <f t="shared" si="11"/>
        <v>10.42</v>
      </c>
      <c r="V65" s="34">
        <v>0</v>
      </c>
      <c r="W65" s="37">
        <f t="shared" si="12"/>
        <v>159</v>
      </c>
      <c r="X65" s="37">
        <f t="shared" si="13"/>
        <v>0</v>
      </c>
      <c r="Y65" s="34">
        <f t="shared" si="14"/>
        <v>542.35</v>
      </c>
      <c r="Z65" s="34">
        <f t="shared" si="15"/>
        <v>1760.62525</v>
      </c>
      <c r="AA65" s="34"/>
      <c r="AB65" s="12" t="s">
        <v>39</v>
      </c>
      <c r="AC65" s="11">
        <f t="shared" ref="AC65:AE65" si="139">K65+R65</f>
        <v>62.5185</v>
      </c>
      <c r="AD65" s="11">
        <f t="shared" si="139"/>
        <v>778.894</v>
      </c>
      <c r="AE65" s="11">
        <f t="shared" si="139"/>
        <v>566.48</v>
      </c>
      <c r="AF65" s="11">
        <f t="shared" si="17"/>
        <v>34.73275</v>
      </c>
      <c r="AG65" s="11">
        <f t="shared" ref="AG65:AI65" si="140">O65+W65</f>
        <v>318</v>
      </c>
      <c r="AH65" s="11">
        <f t="shared" si="140"/>
        <v>0</v>
      </c>
      <c r="AI65" s="11">
        <f t="shared" si="140"/>
        <v>1760.62525</v>
      </c>
      <c r="AJ65" s="12" t="s">
        <v>15</v>
      </c>
    </row>
    <row r="66" s="9" customFormat="1" ht="16" customHeight="1" spans="1:36">
      <c r="A66" s="33">
        <f t="shared" si="0"/>
        <v>63</v>
      </c>
      <c r="B66" s="34" t="s">
        <v>143</v>
      </c>
      <c r="C66" s="35" t="s">
        <v>220</v>
      </c>
      <c r="D66" s="34" t="s">
        <v>221</v>
      </c>
      <c r="E66" s="34">
        <v>3820</v>
      </c>
      <c r="F66" s="34">
        <f>VLOOKUP(C66,'[1]9月'!$B:$Q,16,0)</f>
        <v>3820</v>
      </c>
      <c r="G66" s="37">
        <v>5664.75</v>
      </c>
      <c r="H66" s="34">
        <v>3820</v>
      </c>
      <c r="I66" s="37">
        <v>4180</v>
      </c>
      <c r="J66" s="37"/>
      <c r="K66" s="47">
        <f t="shared" si="1"/>
        <v>68.76</v>
      </c>
      <c r="L66" s="48">
        <f t="shared" si="2"/>
        <v>611.2</v>
      </c>
      <c r="M66" s="37">
        <f t="shared" si="3"/>
        <v>453.18</v>
      </c>
      <c r="N66" s="34">
        <f t="shared" si="4"/>
        <v>26.74</v>
      </c>
      <c r="O66" s="37">
        <f t="shared" si="5"/>
        <v>209</v>
      </c>
      <c r="P66" s="37">
        <f t="shared" si="6"/>
        <v>0</v>
      </c>
      <c r="Q66" s="37">
        <f t="shared" si="7"/>
        <v>1368.88</v>
      </c>
      <c r="R66" s="34">
        <f t="shared" si="8"/>
        <v>0</v>
      </c>
      <c r="S66" s="34">
        <f t="shared" si="9"/>
        <v>305.6</v>
      </c>
      <c r="T66" s="37">
        <f t="shared" si="10"/>
        <v>113.3</v>
      </c>
      <c r="U66" s="34">
        <f t="shared" si="11"/>
        <v>11.46</v>
      </c>
      <c r="V66" s="34">
        <v>0</v>
      </c>
      <c r="W66" s="37">
        <f t="shared" si="12"/>
        <v>209</v>
      </c>
      <c r="X66" s="37">
        <f t="shared" si="13"/>
        <v>0</v>
      </c>
      <c r="Y66" s="34">
        <f t="shared" si="14"/>
        <v>639.36</v>
      </c>
      <c r="Z66" s="34">
        <f t="shared" si="15"/>
        <v>2008.24</v>
      </c>
      <c r="AA66" s="34"/>
      <c r="AB66" s="12" t="s">
        <v>28</v>
      </c>
      <c r="AC66" s="11">
        <f t="shared" ref="AC66:AE66" si="141">K66+R66</f>
        <v>68.76</v>
      </c>
      <c r="AD66" s="11">
        <f t="shared" si="141"/>
        <v>916.8</v>
      </c>
      <c r="AE66" s="11">
        <f t="shared" si="141"/>
        <v>566.48</v>
      </c>
      <c r="AF66" s="11">
        <f t="shared" si="17"/>
        <v>38.2</v>
      </c>
      <c r="AG66" s="11">
        <f t="shared" ref="AG66:AI66" si="142">O66+W66</f>
        <v>418</v>
      </c>
      <c r="AH66" s="11">
        <f t="shared" si="142"/>
        <v>0</v>
      </c>
      <c r="AI66" s="11">
        <f t="shared" si="142"/>
        <v>2008.24</v>
      </c>
      <c r="AJ66" s="12" t="s">
        <v>13</v>
      </c>
    </row>
    <row r="67" s="9" customFormat="1" ht="16" customHeight="1" spans="1:36">
      <c r="A67" s="33">
        <f t="shared" si="0"/>
        <v>64</v>
      </c>
      <c r="B67" s="34" t="s">
        <v>140</v>
      </c>
      <c r="C67" s="35" t="s">
        <v>222</v>
      </c>
      <c r="D67" s="34" t="s">
        <v>223</v>
      </c>
      <c r="E67" s="34">
        <v>3820</v>
      </c>
      <c r="F67" s="34">
        <f>VLOOKUP(C67,'[1]9月'!$B:$Q,16,0)</f>
        <v>3820</v>
      </c>
      <c r="G67" s="37">
        <v>5664.75</v>
      </c>
      <c r="H67" s="34">
        <v>3820</v>
      </c>
      <c r="I67" s="37">
        <v>4180</v>
      </c>
      <c r="J67" s="37"/>
      <c r="K67" s="47">
        <f t="shared" si="1"/>
        <v>68.76</v>
      </c>
      <c r="L67" s="48">
        <f t="shared" si="2"/>
        <v>611.2</v>
      </c>
      <c r="M67" s="37">
        <f t="shared" si="3"/>
        <v>453.18</v>
      </c>
      <c r="N67" s="34">
        <f t="shared" si="4"/>
        <v>26.74</v>
      </c>
      <c r="O67" s="37">
        <f t="shared" si="5"/>
        <v>209</v>
      </c>
      <c r="P67" s="37">
        <f t="shared" si="6"/>
        <v>0</v>
      </c>
      <c r="Q67" s="37">
        <f t="shared" si="7"/>
        <v>1368.88</v>
      </c>
      <c r="R67" s="34">
        <f t="shared" si="8"/>
        <v>0</v>
      </c>
      <c r="S67" s="34">
        <f t="shared" si="9"/>
        <v>305.6</v>
      </c>
      <c r="T67" s="37">
        <f t="shared" si="10"/>
        <v>113.3</v>
      </c>
      <c r="U67" s="34">
        <f t="shared" si="11"/>
        <v>11.46</v>
      </c>
      <c r="V67" s="34">
        <v>0</v>
      </c>
      <c r="W67" s="37">
        <f t="shared" si="12"/>
        <v>209</v>
      </c>
      <c r="X67" s="37">
        <f t="shared" si="13"/>
        <v>0</v>
      </c>
      <c r="Y67" s="34">
        <f t="shared" si="14"/>
        <v>639.36</v>
      </c>
      <c r="Z67" s="34">
        <f t="shared" si="15"/>
        <v>2008.24</v>
      </c>
      <c r="AA67" s="34"/>
      <c r="AB67" s="12" t="s">
        <v>39</v>
      </c>
      <c r="AC67" s="11">
        <f t="shared" ref="AC67:AE67" si="143">K67+R67</f>
        <v>68.76</v>
      </c>
      <c r="AD67" s="11">
        <f t="shared" si="143"/>
        <v>916.8</v>
      </c>
      <c r="AE67" s="11">
        <f t="shared" si="143"/>
        <v>566.48</v>
      </c>
      <c r="AF67" s="11">
        <f t="shared" si="17"/>
        <v>38.2</v>
      </c>
      <c r="AG67" s="11">
        <f t="shared" ref="AG67:AI67" si="144">O67+W67</f>
        <v>418</v>
      </c>
      <c r="AH67" s="11">
        <f t="shared" si="144"/>
        <v>0</v>
      </c>
      <c r="AI67" s="11">
        <f t="shared" si="144"/>
        <v>2008.24</v>
      </c>
      <c r="AJ67" s="12" t="s">
        <v>15</v>
      </c>
    </row>
    <row r="68" s="9" customFormat="1" ht="16" customHeight="1" spans="1:36">
      <c r="A68" s="33">
        <f t="shared" ref="A68:A131" si="145">ROW()-3</f>
        <v>65</v>
      </c>
      <c r="B68" s="34" t="s">
        <v>140</v>
      </c>
      <c r="C68" s="35" t="s">
        <v>224</v>
      </c>
      <c r="D68" s="34" t="s">
        <v>225</v>
      </c>
      <c r="E68" s="34">
        <v>3473.25</v>
      </c>
      <c r="F68" s="34">
        <f>VLOOKUP(C68,'[1]9月'!$B:$Q,16,0)</f>
        <v>3245.4</v>
      </c>
      <c r="G68" s="37">
        <v>5664.75</v>
      </c>
      <c r="H68" s="34">
        <v>3473.25</v>
      </c>
      <c r="I68" s="37">
        <v>3180</v>
      </c>
      <c r="J68" s="37"/>
      <c r="K68" s="47">
        <f t="shared" ref="K68:K131" si="146">E68*0.018</f>
        <v>62.5185</v>
      </c>
      <c r="L68" s="48">
        <f t="shared" ref="L68:L131" si="147">F68*0.16</f>
        <v>519.264</v>
      </c>
      <c r="M68" s="37">
        <f t="shared" ref="M68:M131" si="148">ROUND(G68*0.08,2)</f>
        <v>453.18</v>
      </c>
      <c r="N68" s="34">
        <f t="shared" ref="N68:N131" si="149">H68*0.007</f>
        <v>24.31275</v>
      </c>
      <c r="O68" s="37">
        <f t="shared" ref="O68:O131" si="150">I68*5%</f>
        <v>159</v>
      </c>
      <c r="P68" s="37">
        <f t="shared" ref="P68:P131" si="151">J68*50%</f>
        <v>0</v>
      </c>
      <c r="Q68" s="37">
        <f t="shared" ref="Q68:Q131" si="152">SUM(K68:P68)</f>
        <v>1218.27525</v>
      </c>
      <c r="R68" s="34">
        <f t="shared" ref="R68:R131" si="153">E68*0</f>
        <v>0</v>
      </c>
      <c r="S68" s="34">
        <f t="shared" ref="S68:S131" si="154">ROUND(F68*0.08,2)</f>
        <v>259.63</v>
      </c>
      <c r="T68" s="37">
        <f t="shared" ref="T68:T131" si="155">ROUND(G68*0.02,2)</f>
        <v>113.3</v>
      </c>
      <c r="U68" s="34">
        <f t="shared" ref="U68:U131" si="156">ROUND(H68*0.003,2)</f>
        <v>10.42</v>
      </c>
      <c r="V68" s="34">
        <v>0</v>
      </c>
      <c r="W68" s="37">
        <f t="shared" ref="W68:W131" si="157">I68*5%</f>
        <v>159</v>
      </c>
      <c r="X68" s="37">
        <f t="shared" ref="X68:X131" si="158">J68*50%</f>
        <v>0</v>
      </c>
      <c r="Y68" s="34">
        <f t="shared" ref="Y68:Y131" si="159">SUM(R68:X68)</f>
        <v>542.35</v>
      </c>
      <c r="Z68" s="34">
        <f t="shared" ref="Z68:Z131" si="160">Q68+Y68</f>
        <v>1760.62525</v>
      </c>
      <c r="AA68" s="34"/>
      <c r="AB68" s="12" t="s">
        <v>39</v>
      </c>
      <c r="AC68" s="11">
        <f t="shared" ref="AC68:AE68" si="161">K68+R68</f>
        <v>62.5185</v>
      </c>
      <c r="AD68" s="11">
        <f t="shared" si="161"/>
        <v>778.894</v>
      </c>
      <c r="AE68" s="11">
        <f t="shared" si="161"/>
        <v>566.48</v>
      </c>
      <c r="AF68" s="11">
        <f t="shared" ref="AF68:AF131" si="162">N68+U68+V68</f>
        <v>34.73275</v>
      </c>
      <c r="AG68" s="11">
        <f t="shared" ref="AG68:AI68" si="163">O68+W68</f>
        <v>318</v>
      </c>
      <c r="AH68" s="11">
        <f t="shared" si="163"/>
        <v>0</v>
      </c>
      <c r="AI68" s="11">
        <f t="shared" si="163"/>
        <v>1760.62525</v>
      </c>
      <c r="AJ68" s="12" t="s">
        <v>15</v>
      </c>
    </row>
    <row r="69" s="9" customFormat="1" ht="16" customHeight="1" spans="1:36">
      <c r="A69" s="33">
        <f t="shared" si="145"/>
        <v>66</v>
      </c>
      <c r="B69" s="34" t="s">
        <v>140</v>
      </c>
      <c r="C69" s="35" t="s">
        <v>226</v>
      </c>
      <c r="D69" s="34" t="s">
        <v>227</v>
      </c>
      <c r="E69" s="34">
        <v>3473.25</v>
      </c>
      <c r="F69" s="34">
        <f>VLOOKUP(C69,'[1]9月'!$B:$Q,16,0)</f>
        <v>3245.4</v>
      </c>
      <c r="G69" s="37">
        <v>5664.75</v>
      </c>
      <c r="H69" s="34">
        <v>3473.25</v>
      </c>
      <c r="I69" s="37">
        <v>3180</v>
      </c>
      <c r="J69" s="37"/>
      <c r="K69" s="47">
        <f t="shared" si="146"/>
        <v>62.5185</v>
      </c>
      <c r="L69" s="48">
        <f t="shared" si="147"/>
        <v>519.264</v>
      </c>
      <c r="M69" s="37">
        <f t="shared" si="148"/>
        <v>453.18</v>
      </c>
      <c r="N69" s="34">
        <f t="shared" si="149"/>
        <v>24.31275</v>
      </c>
      <c r="O69" s="37">
        <f t="shared" si="150"/>
        <v>159</v>
      </c>
      <c r="P69" s="37">
        <f t="shared" si="151"/>
        <v>0</v>
      </c>
      <c r="Q69" s="37">
        <f t="shared" si="152"/>
        <v>1218.27525</v>
      </c>
      <c r="R69" s="34">
        <f t="shared" si="153"/>
        <v>0</v>
      </c>
      <c r="S69" s="34">
        <f t="shared" si="154"/>
        <v>259.63</v>
      </c>
      <c r="T69" s="37">
        <f t="shared" si="155"/>
        <v>113.3</v>
      </c>
      <c r="U69" s="34">
        <f t="shared" si="156"/>
        <v>10.42</v>
      </c>
      <c r="V69" s="34">
        <v>0</v>
      </c>
      <c r="W69" s="37">
        <f t="shared" si="157"/>
        <v>159</v>
      </c>
      <c r="X69" s="37">
        <f t="shared" si="158"/>
        <v>0</v>
      </c>
      <c r="Y69" s="34">
        <f t="shared" si="159"/>
        <v>542.35</v>
      </c>
      <c r="Z69" s="34">
        <f t="shared" si="160"/>
        <v>1760.62525</v>
      </c>
      <c r="AA69" s="34"/>
      <c r="AB69" s="12" t="s">
        <v>39</v>
      </c>
      <c r="AC69" s="11">
        <f t="shared" ref="AC69:AE69" si="164">K69+R69</f>
        <v>62.5185</v>
      </c>
      <c r="AD69" s="11">
        <f t="shared" si="164"/>
        <v>778.894</v>
      </c>
      <c r="AE69" s="11">
        <f t="shared" si="164"/>
        <v>566.48</v>
      </c>
      <c r="AF69" s="11">
        <f t="shared" si="162"/>
        <v>34.73275</v>
      </c>
      <c r="AG69" s="11">
        <f t="shared" ref="AG69:AI69" si="165">O69+W69</f>
        <v>318</v>
      </c>
      <c r="AH69" s="11">
        <f t="shared" si="165"/>
        <v>0</v>
      </c>
      <c r="AI69" s="11">
        <f t="shared" si="165"/>
        <v>1760.62525</v>
      </c>
      <c r="AJ69" s="12" t="s">
        <v>15</v>
      </c>
    </row>
    <row r="70" s="9" customFormat="1" ht="16" customHeight="1" spans="1:36">
      <c r="A70" s="33">
        <f t="shared" si="145"/>
        <v>67</v>
      </c>
      <c r="B70" s="34" t="s">
        <v>140</v>
      </c>
      <c r="C70" s="35" t="s">
        <v>228</v>
      </c>
      <c r="D70" s="34" t="s">
        <v>229</v>
      </c>
      <c r="E70" s="34">
        <v>3473.25</v>
      </c>
      <c r="F70" s="34">
        <f>VLOOKUP(C70,'[1]9月'!$B:$Q,16,0)</f>
        <v>3245.4</v>
      </c>
      <c r="G70" s="37">
        <v>5664.75</v>
      </c>
      <c r="H70" s="34">
        <v>3473.25</v>
      </c>
      <c r="I70" s="37">
        <v>3180</v>
      </c>
      <c r="J70" s="37"/>
      <c r="K70" s="47">
        <f t="shared" si="146"/>
        <v>62.5185</v>
      </c>
      <c r="L70" s="48">
        <f t="shared" si="147"/>
        <v>519.264</v>
      </c>
      <c r="M70" s="37">
        <f t="shared" si="148"/>
        <v>453.18</v>
      </c>
      <c r="N70" s="34">
        <f t="shared" si="149"/>
        <v>24.31275</v>
      </c>
      <c r="O70" s="37">
        <f t="shared" si="150"/>
        <v>159</v>
      </c>
      <c r="P70" s="37">
        <f t="shared" si="151"/>
        <v>0</v>
      </c>
      <c r="Q70" s="37">
        <f t="shared" si="152"/>
        <v>1218.27525</v>
      </c>
      <c r="R70" s="34">
        <f t="shared" si="153"/>
        <v>0</v>
      </c>
      <c r="S70" s="34">
        <f t="shared" si="154"/>
        <v>259.63</v>
      </c>
      <c r="T70" s="37">
        <f t="shared" si="155"/>
        <v>113.3</v>
      </c>
      <c r="U70" s="34">
        <f t="shared" si="156"/>
        <v>10.42</v>
      </c>
      <c r="V70" s="34">
        <v>0</v>
      </c>
      <c r="W70" s="37">
        <f t="shared" si="157"/>
        <v>159</v>
      </c>
      <c r="X70" s="37">
        <f t="shared" si="158"/>
        <v>0</v>
      </c>
      <c r="Y70" s="34">
        <f t="shared" si="159"/>
        <v>542.35</v>
      </c>
      <c r="Z70" s="34">
        <f t="shared" si="160"/>
        <v>1760.62525</v>
      </c>
      <c r="AA70" s="34"/>
      <c r="AB70" s="12" t="s">
        <v>39</v>
      </c>
      <c r="AC70" s="11">
        <f t="shared" ref="AC70:AE70" si="166">K70+R70</f>
        <v>62.5185</v>
      </c>
      <c r="AD70" s="11">
        <f t="shared" si="166"/>
        <v>778.894</v>
      </c>
      <c r="AE70" s="11">
        <f t="shared" si="166"/>
        <v>566.48</v>
      </c>
      <c r="AF70" s="11">
        <f t="shared" si="162"/>
        <v>34.73275</v>
      </c>
      <c r="AG70" s="11">
        <f t="shared" ref="AG70:AI70" si="167">O70+W70</f>
        <v>318</v>
      </c>
      <c r="AH70" s="11">
        <f t="shared" si="167"/>
        <v>0</v>
      </c>
      <c r="AI70" s="11">
        <f t="shared" si="167"/>
        <v>1760.62525</v>
      </c>
      <c r="AJ70" s="12" t="s">
        <v>15</v>
      </c>
    </row>
    <row r="71" s="9" customFormat="1" ht="16" customHeight="1" spans="1:36">
      <c r="A71" s="33">
        <f t="shared" si="145"/>
        <v>68</v>
      </c>
      <c r="B71" s="34" t="s">
        <v>143</v>
      </c>
      <c r="C71" s="35" t="s">
        <v>230</v>
      </c>
      <c r="D71" s="34" t="s">
        <v>231</v>
      </c>
      <c r="E71" s="34">
        <v>3473.25</v>
      </c>
      <c r="F71" s="34">
        <f>VLOOKUP(C71,'[1]9月'!$B:$Q,16,0)</f>
        <v>3245.4</v>
      </c>
      <c r="G71" s="37">
        <v>5664.75</v>
      </c>
      <c r="H71" s="34">
        <v>3473.25</v>
      </c>
      <c r="I71" s="37">
        <v>4180</v>
      </c>
      <c r="J71" s="37"/>
      <c r="K71" s="47">
        <f t="shared" si="146"/>
        <v>62.5185</v>
      </c>
      <c r="L71" s="48">
        <f t="shared" si="147"/>
        <v>519.264</v>
      </c>
      <c r="M71" s="37">
        <f t="shared" si="148"/>
        <v>453.18</v>
      </c>
      <c r="N71" s="34">
        <f t="shared" si="149"/>
        <v>24.31275</v>
      </c>
      <c r="O71" s="37">
        <f t="shared" si="150"/>
        <v>209</v>
      </c>
      <c r="P71" s="37">
        <f t="shared" si="151"/>
        <v>0</v>
      </c>
      <c r="Q71" s="37">
        <f t="shared" si="152"/>
        <v>1268.27525</v>
      </c>
      <c r="R71" s="34">
        <f t="shared" si="153"/>
        <v>0</v>
      </c>
      <c r="S71" s="34">
        <f t="shared" si="154"/>
        <v>259.63</v>
      </c>
      <c r="T71" s="37">
        <f t="shared" si="155"/>
        <v>113.3</v>
      </c>
      <c r="U71" s="34">
        <f t="shared" si="156"/>
        <v>10.42</v>
      </c>
      <c r="V71" s="34">
        <v>0</v>
      </c>
      <c r="W71" s="37">
        <f t="shared" si="157"/>
        <v>209</v>
      </c>
      <c r="X71" s="37">
        <f t="shared" si="158"/>
        <v>0</v>
      </c>
      <c r="Y71" s="34">
        <f t="shared" si="159"/>
        <v>592.35</v>
      </c>
      <c r="Z71" s="34">
        <f t="shared" si="160"/>
        <v>1860.62525</v>
      </c>
      <c r="AA71" s="34"/>
      <c r="AB71" s="12" t="s">
        <v>24</v>
      </c>
      <c r="AC71" s="11">
        <f t="shared" ref="AC71:AE71" si="168">K71+R71</f>
        <v>62.5185</v>
      </c>
      <c r="AD71" s="11">
        <f t="shared" si="168"/>
        <v>778.894</v>
      </c>
      <c r="AE71" s="11">
        <f t="shared" si="168"/>
        <v>566.48</v>
      </c>
      <c r="AF71" s="11">
        <f t="shared" si="162"/>
        <v>34.73275</v>
      </c>
      <c r="AG71" s="11">
        <f t="shared" ref="AG71:AI71" si="169">O71+W71</f>
        <v>418</v>
      </c>
      <c r="AH71" s="11">
        <f t="shared" si="169"/>
        <v>0</v>
      </c>
      <c r="AI71" s="11">
        <f t="shared" si="169"/>
        <v>1860.62525</v>
      </c>
      <c r="AJ71" s="12" t="s">
        <v>13</v>
      </c>
    </row>
    <row r="72" s="9" customFormat="1" ht="16" customHeight="1" spans="1:36">
      <c r="A72" s="33">
        <f t="shared" si="145"/>
        <v>69</v>
      </c>
      <c r="B72" s="34" t="s">
        <v>143</v>
      </c>
      <c r="C72" s="35" t="s">
        <v>232</v>
      </c>
      <c r="D72" s="34" t="s">
        <v>233</v>
      </c>
      <c r="E72" s="34">
        <v>3473.25</v>
      </c>
      <c r="F72" s="34">
        <f>VLOOKUP(C72,'[1]9月'!$B:$Q,16,0)</f>
        <v>3245.4</v>
      </c>
      <c r="G72" s="37">
        <v>5664.75</v>
      </c>
      <c r="H72" s="34">
        <v>3473.25</v>
      </c>
      <c r="I72" s="37">
        <v>4180</v>
      </c>
      <c r="J72" s="37"/>
      <c r="K72" s="47">
        <f t="shared" si="146"/>
        <v>62.5185</v>
      </c>
      <c r="L72" s="48">
        <f t="shared" si="147"/>
        <v>519.264</v>
      </c>
      <c r="M72" s="37">
        <f t="shared" si="148"/>
        <v>453.18</v>
      </c>
      <c r="N72" s="34">
        <f t="shared" si="149"/>
        <v>24.31275</v>
      </c>
      <c r="O72" s="37">
        <f t="shared" si="150"/>
        <v>209</v>
      </c>
      <c r="P72" s="37">
        <f t="shared" si="151"/>
        <v>0</v>
      </c>
      <c r="Q72" s="37">
        <f t="shared" si="152"/>
        <v>1268.27525</v>
      </c>
      <c r="R72" s="34">
        <f t="shared" si="153"/>
        <v>0</v>
      </c>
      <c r="S72" s="34">
        <f t="shared" si="154"/>
        <v>259.63</v>
      </c>
      <c r="T72" s="37">
        <f t="shared" si="155"/>
        <v>113.3</v>
      </c>
      <c r="U72" s="34">
        <f t="shared" si="156"/>
        <v>10.42</v>
      </c>
      <c r="V72" s="34">
        <v>0</v>
      </c>
      <c r="W72" s="37">
        <f t="shared" si="157"/>
        <v>209</v>
      </c>
      <c r="X72" s="37">
        <f t="shared" si="158"/>
        <v>0</v>
      </c>
      <c r="Y72" s="34">
        <f t="shared" si="159"/>
        <v>592.35</v>
      </c>
      <c r="Z72" s="34">
        <f t="shared" si="160"/>
        <v>1860.62525</v>
      </c>
      <c r="AA72" s="34"/>
      <c r="AB72" s="12" t="s">
        <v>28</v>
      </c>
      <c r="AC72" s="11">
        <f t="shared" ref="AC72:AE72" si="170">K72+R72</f>
        <v>62.5185</v>
      </c>
      <c r="AD72" s="11">
        <f t="shared" si="170"/>
        <v>778.894</v>
      </c>
      <c r="AE72" s="11">
        <f t="shared" si="170"/>
        <v>566.48</v>
      </c>
      <c r="AF72" s="11">
        <f t="shared" si="162"/>
        <v>34.73275</v>
      </c>
      <c r="AG72" s="11">
        <f t="shared" ref="AG72:AI72" si="171">O72+W72</f>
        <v>418</v>
      </c>
      <c r="AH72" s="11">
        <f t="shared" si="171"/>
        <v>0</v>
      </c>
      <c r="AI72" s="11">
        <f t="shared" si="171"/>
        <v>1860.62525</v>
      </c>
      <c r="AJ72" s="12" t="s">
        <v>13</v>
      </c>
    </row>
    <row r="73" s="9" customFormat="1" ht="16" customHeight="1" spans="1:36">
      <c r="A73" s="33">
        <f t="shared" si="145"/>
        <v>70</v>
      </c>
      <c r="B73" s="34" t="s">
        <v>143</v>
      </c>
      <c r="C73" s="35" t="s">
        <v>234</v>
      </c>
      <c r="D73" s="34" t="s">
        <v>235</v>
      </c>
      <c r="E73" s="34">
        <v>3473.25</v>
      </c>
      <c r="F73" s="34">
        <f>VLOOKUP(C73,'[1]9月'!$B:$Q,16,0)</f>
        <v>3245.4</v>
      </c>
      <c r="G73" s="37">
        <v>5664.75</v>
      </c>
      <c r="H73" s="34">
        <v>3473.25</v>
      </c>
      <c r="I73" s="37">
        <v>4180</v>
      </c>
      <c r="J73" s="37"/>
      <c r="K73" s="47">
        <f t="shared" si="146"/>
        <v>62.5185</v>
      </c>
      <c r="L73" s="48">
        <f t="shared" si="147"/>
        <v>519.264</v>
      </c>
      <c r="M73" s="37">
        <f t="shared" si="148"/>
        <v>453.18</v>
      </c>
      <c r="N73" s="34">
        <f t="shared" si="149"/>
        <v>24.31275</v>
      </c>
      <c r="O73" s="37">
        <f t="shared" si="150"/>
        <v>209</v>
      </c>
      <c r="P73" s="37">
        <f t="shared" si="151"/>
        <v>0</v>
      </c>
      <c r="Q73" s="37">
        <f t="shared" si="152"/>
        <v>1268.27525</v>
      </c>
      <c r="R73" s="34">
        <f t="shared" si="153"/>
        <v>0</v>
      </c>
      <c r="S73" s="34">
        <f t="shared" si="154"/>
        <v>259.63</v>
      </c>
      <c r="T73" s="37">
        <f t="shared" si="155"/>
        <v>113.3</v>
      </c>
      <c r="U73" s="34">
        <f t="shared" si="156"/>
        <v>10.42</v>
      </c>
      <c r="V73" s="34">
        <v>0</v>
      </c>
      <c r="W73" s="37">
        <f t="shared" si="157"/>
        <v>209</v>
      </c>
      <c r="X73" s="37">
        <f t="shared" si="158"/>
        <v>0</v>
      </c>
      <c r="Y73" s="34">
        <f t="shared" si="159"/>
        <v>592.35</v>
      </c>
      <c r="Z73" s="34">
        <f t="shared" si="160"/>
        <v>1860.62525</v>
      </c>
      <c r="AA73" s="34"/>
      <c r="AB73" s="12" t="s">
        <v>28</v>
      </c>
      <c r="AC73" s="11">
        <f t="shared" ref="AC73:AE73" si="172">K73+R73</f>
        <v>62.5185</v>
      </c>
      <c r="AD73" s="11">
        <f t="shared" si="172"/>
        <v>778.894</v>
      </c>
      <c r="AE73" s="11">
        <f t="shared" si="172"/>
        <v>566.48</v>
      </c>
      <c r="AF73" s="11">
        <f t="shared" si="162"/>
        <v>34.73275</v>
      </c>
      <c r="AG73" s="11">
        <f t="shared" ref="AG73:AI73" si="173">O73+W73</f>
        <v>418</v>
      </c>
      <c r="AH73" s="11">
        <f t="shared" si="173"/>
        <v>0</v>
      </c>
      <c r="AI73" s="11">
        <f t="shared" si="173"/>
        <v>1860.62525</v>
      </c>
      <c r="AJ73" s="12" t="s">
        <v>13</v>
      </c>
    </row>
    <row r="74" s="9" customFormat="1" ht="16" customHeight="1" spans="1:36">
      <c r="A74" s="33">
        <f t="shared" si="145"/>
        <v>71</v>
      </c>
      <c r="B74" s="34" t="s">
        <v>143</v>
      </c>
      <c r="C74" s="35" t="s">
        <v>236</v>
      </c>
      <c r="D74" s="179" t="s">
        <v>237</v>
      </c>
      <c r="E74" s="34">
        <v>3473.25</v>
      </c>
      <c r="F74" s="34">
        <f>VLOOKUP(C74,'[1]9月'!$B:$Q,16,0)</f>
        <v>3245.4</v>
      </c>
      <c r="G74" s="37">
        <v>5664.75</v>
      </c>
      <c r="H74" s="34">
        <v>3473.25</v>
      </c>
      <c r="I74" s="37">
        <v>3180</v>
      </c>
      <c r="J74" s="37"/>
      <c r="K74" s="47">
        <f t="shared" si="146"/>
        <v>62.5185</v>
      </c>
      <c r="L74" s="48">
        <f t="shared" si="147"/>
        <v>519.264</v>
      </c>
      <c r="M74" s="37">
        <f t="shared" si="148"/>
        <v>453.18</v>
      </c>
      <c r="N74" s="34">
        <f t="shared" si="149"/>
        <v>24.31275</v>
      </c>
      <c r="O74" s="37">
        <f t="shared" si="150"/>
        <v>159</v>
      </c>
      <c r="P74" s="37">
        <f t="shared" si="151"/>
        <v>0</v>
      </c>
      <c r="Q74" s="37">
        <f t="shared" si="152"/>
        <v>1218.27525</v>
      </c>
      <c r="R74" s="34">
        <f t="shared" si="153"/>
        <v>0</v>
      </c>
      <c r="S74" s="34">
        <f t="shared" si="154"/>
        <v>259.63</v>
      </c>
      <c r="T74" s="37">
        <f t="shared" si="155"/>
        <v>113.3</v>
      </c>
      <c r="U74" s="34">
        <f t="shared" si="156"/>
        <v>10.42</v>
      </c>
      <c r="V74" s="34">
        <v>0</v>
      </c>
      <c r="W74" s="37">
        <f t="shared" si="157"/>
        <v>159</v>
      </c>
      <c r="X74" s="37">
        <f t="shared" si="158"/>
        <v>0</v>
      </c>
      <c r="Y74" s="34">
        <f t="shared" si="159"/>
        <v>542.35</v>
      </c>
      <c r="Z74" s="34">
        <f t="shared" si="160"/>
        <v>1760.62525</v>
      </c>
      <c r="AA74" s="34"/>
      <c r="AB74" s="12" t="s">
        <v>28</v>
      </c>
      <c r="AC74" s="11">
        <f t="shared" ref="AC74:AE74" si="174">K74+R74</f>
        <v>62.5185</v>
      </c>
      <c r="AD74" s="11">
        <f t="shared" si="174"/>
        <v>778.894</v>
      </c>
      <c r="AE74" s="11">
        <f t="shared" si="174"/>
        <v>566.48</v>
      </c>
      <c r="AF74" s="11">
        <f t="shared" si="162"/>
        <v>34.73275</v>
      </c>
      <c r="AG74" s="11">
        <f t="shared" ref="AG74:AI74" si="175">O74+W74</f>
        <v>318</v>
      </c>
      <c r="AH74" s="11">
        <f t="shared" si="175"/>
        <v>0</v>
      </c>
      <c r="AI74" s="11">
        <f t="shared" si="175"/>
        <v>1760.62525</v>
      </c>
      <c r="AJ74" s="12" t="s">
        <v>13</v>
      </c>
    </row>
    <row r="75" s="9" customFormat="1" ht="16" customHeight="1" spans="1:36">
      <c r="A75" s="33">
        <f t="shared" si="145"/>
        <v>72</v>
      </c>
      <c r="B75" s="34" t="s">
        <v>143</v>
      </c>
      <c r="C75" s="35" t="s">
        <v>238</v>
      </c>
      <c r="D75" s="34" t="s">
        <v>239</v>
      </c>
      <c r="E75" s="34">
        <v>3473.25</v>
      </c>
      <c r="F75" s="34">
        <f>VLOOKUP(C75,'[1]9月'!$B:$Q,16,0)</f>
        <v>3245.4</v>
      </c>
      <c r="G75" s="37">
        <v>5664.75</v>
      </c>
      <c r="H75" s="34">
        <v>3473.25</v>
      </c>
      <c r="I75" s="37">
        <v>4180</v>
      </c>
      <c r="J75" s="37"/>
      <c r="K75" s="47">
        <f t="shared" si="146"/>
        <v>62.5185</v>
      </c>
      <c r="L75" s="48">
        <f t="shared" si="147"/>
        <v>519.264</v>
      </c>
      <c r="M75" s="37">
        <f t="shared" si="148"/>
        <v>453.18</v>
      </c>
      <c r="N75" s="34">
        <f t="shared" si="149"/>
        <v>24.31275</v>
      </c>
      <c r="O75" s="37">
        <f t="shared" si="150"/>
        <v>209</v>
      </c>
      <c r="P75" s="37">
        <f t="shared" si="151"/>
        <v>0</v>
      </c>
      <c r="Q75" s="37">
        <f t="shared" si="152"/>
        <v>1268.27525</v>
      </c>
      <c r="R75" s="34">
        <f t="shared" si="153"/>
        <v>0</v>
      </c>
      <c r="S75" s="34">
        <f t="shared" si="154"/>
        <v>259.63</v>
      </c>
      <c r="T75" s="37">
        <f t="shared" si="155"/>
        <v>113.3</v>
      </c>
      <c r="U75" s="34">
        <f t="shared" si="156"/>
        <v>10.42</v>
      </c>
      <c r="V75" s="34">
        <v>0</v>
      </c>
      <c r="W75" s="37">
        <f t="shared" si="157"/>
        <v>209</v>
      </c>
      <c r="X75" s="37">
        <f t="shared" si="158"/>
        <v>0</v>
      </c>
      <c r="Y75" s="34">
        <f t="shared" si="159"/>
        <v>592.35</v>
      </c>
      <c r="Z75" s="34">
        <f t="shared" si="160"/>
        <v>1860.62525</v>
      </c>
      <c r="AA75" s="34"/>
      <c r="AB75" s="12" t="s">
        <v>28</v>
      </c>
      <c r="AC75" s="11">
        <f t="shared" ref="AC75:AE75" si="176">K75+R75</f>
        <v>62.5185</v>
      </c>
      <c r="AD75" s="11">
        <f t="shared" si="176"/>
        <v>778.894</v>
      </c>
      <c r="AE75" s="11">
        <f t="shared" si="176"/>
        <v>566.48</v>
      </c>
      <c r="AF75" s="11">
        <f t="shared" si="162"/>
        <v>34.73275</v>
      </c>
      <c r="AG75" s="11">
        <f t="shared" ref="AG75:AI75" si="177">O75+W75</f>
        <v>418</v>
      </c>
      <c r="AH75" s="11">
        <f t="shared" si="177"/>
        <v>0</v>
      </c>
      <c r="AI75" s="11">
        <f t="shared" si="177"/>
        <v>1860.62525</v>
      </c>
      <c r="AJ75" s="12" t="s">
        <v>13</v>
      </c>
    </row>
    <row r="76" s="9" customFormat="1" ht="16" customHeight="1" spans="1:36">
      <c r="A76" s="33">
        <f t="shared" si="145"/>
        <v>73</v>
      </c>
      <c r="B76" s="34" t="s">
        <v>143</v>
      </c>
      <c r="C76" s="35" t="s">
        <v>240</v>
      </c>
      <c r="D76" s="177" t="s">
        <v>241</v>
      </c>
      <c r="E76" s="34">
        <v>3473.25</v>
      </c>
      <c r="F76" s="34">
        <f>VLOOKUP(C76,'[1]9月'!$B:$Q,16,0)</f>
        <v>3245.4</v>
      </c>
      <c r="G76" s="37">
        <v>5664.75</v>
      </c>
      <c r="H76" s="34">
        <v>3473.25</v>
      </c>
      <c r="I76" s="37">
        <v>1790</v>
      </c>
      <c r="J76" s="37"/>
      <c r="K76" s="47">
        <f t="shared" si="146"/>
        <v>62.5185</v>
      </c>
      <c r="L76" s="48">
        <f t="shared" si="147"/>
        <v>519.264</v>
      </c>
      <c r="M76" s="37">
        <f t="shared" si="148"/>
        <v>453.18</v>
      </c>
      <c r="N76" s="34">
        <f t="shared" si="149"/>
        <v>24.31275</v>
      </c>
      <c r="O76" s="37">
        <f t="shared" si="150"/>
        <v>89.5</v>
      </c>
      <c r="P76" s="37">
        <f t="shared" si="151"/>
        <v>0</v>
      </c>
      <c r="Q76" s="37">
        <f t="shared" si="152"/>
        <v>1148.77525</v>
      </c>
      <c r="R76" s="34">
        <f t="shared" si="153"/>
        <v>0</v>
      </c>
      <c r="S76" s="34">
        <f t="shared" si="154"/>
        <v>259.63</v>
      </c>
      <c r="T76" s="37">
        <f t="shared" si="155"/>
        <v>113.3</v>
      </c>
      <c r="U76" s="34">
        <f t="shared" si="156"/>
        <v>10.42</v>
      </c>
      <c r="V76" s="34">
        <v>0</v>
      </c>
      <c r="W76" s="37">
        <f t="shared" si="157"/>
        <v>89.5</v>
      </c>
      <c r="X76" s="37">
        <f t="shared" si="158"/>
        <v>0</v>
      </c>
      <c r="Y76" s="34">
        <f t="shared" si="159"/>
        <v>472.85</v>
      </c>
      <c r="Z76" s="34">
        <f t="shared" si="160"/>
        <v>1621.62525</v>
      </c>
      <c r="AA76" s="34"/>
      <c r="AB76" s="12" t="s">
        <v>24</v>
      </c>
      <c r="AC76" s="11">
        <f t="shared" ref="AC76:AE76" si="178">K76+R76</f>
        <v>62.5185</v>
      </c>
      <c r="AD76" s="11">
        <f t="shared" si="178"/>
        <v>778.894</v>
      </c>
      <c r="AE76" s="11">
        <f t="shared" si="178"/>
        <v>566.48</v>
      </c>
      <c r="AF76" s="11">
        <f t="shared" si="162"/>
        <v>34.73275</v>
      </c>
      <c r="AG76" s="11">
        <f t="shared" ref="AG76:AI76" si="179">O76+W76</f>
        <v>179</v>
      </c>
      <c r="AH76" s="11">
        <f t="shared" si="179"/>
        <v>0</v>
      </c>
      <c r="AI76" s="11">
        <f t="shared" si="179"/>
        <v>1621.62525</v>
      </c>
      <c r="AJ76" s="12" t="s">
        <v>13</v>
      </c>
    </row>
    <row r="77" s="9" customFormat="1" ht="16" customHeight="1" spans="1:36">
      <c r="A77" s="33">
        <f t="shared" si="145"/>
        <v>74</v>
      </c>
      <c r="B77" s="34" t="s">
        <v>242</v>
      </c>
      <c r="C77" s="35" t="s">
        <v>243</v>
      </c>
      <c r="D77" s="34" t="s">
        <v>244</v>
      </c>
      <c r="E77" s="34">
        <v>3473.25</v>
      </c>
      <c r="F77" s="34">
        <f>VLOOKUP(C77,'[1]9月'!$B:$Q,16,0)</f>
        <v>3245.4</v>
      </c>
      <c r="G77" s="37">
        <v>5664.75</v>
      </c>
      <c r="H77" s="34">
        <v>3473.25</v>
      </c>
      <c r="I77" s="37">
        <v>3180</v>
      </c>
      <c r="J77" s="37"/>
      <c r="K77" s="47">
        <f t="shared" si="146"/>
        <v>62.5185</v>
      </c>
      <c r="L77" s="48">
        <f t="shared" si="147"/>
        <v>519.264</v>
      </c>
      <c r="M77" s="37">
        <f t="shared" si="148"/>
        <v>453.18</v>
      </c>
      <c r="N77" s="34">
        <f t="shared" si="149"/>
        <v>24.31275</v>
      </c>
      <c r="O77" s="37">
        <f t="shared" si="150"/>
        <v>159</v>
      </c>
      <c r="P77" s="37">
        <f t="shared" si="151"/>
        <v>0</v>
      </c>
      <c r="Q77" s="37">
        <f t="shared" si="152"/>
        <v>1218.27525</v>
      </c>
      <c r="R77" s="34">
        <f t="shared" si="153"/>
        <v>0</v>
      </c>
      <c r="S77" s="34">
        <f t="shared" si="154"/>
        <v>259.63</v>
      </c>
      <c r="T77" s="37">
        <f t="shared" si="155"/>
        <v>113.3</v>
      </c>
      <c r="U77" s="34">
        <f t="shared" si="156"/>
        <v>10.42</v>
      </c>
      <c r="V77" s="34">
        <v>0</v>
      </c>
      <c r="W77" s="37">
        <f t="shared" si="157"/>
        <v>159</v>
      </c>
      <c r="X77" s="37">
        <f t="shared" si="158"/>
        <v>0</v>
      </c>
      <c r="Y77" s="34">
        <f t="shared" si="159"/>
        <v>542.35</v>
      </c>
      <c r="Z77" s="34">
        <f t="shared" si="160"/>
        <v>1760.62525</v>
      </c>
      <c r="AA77" s="34"/>
      <c r="AB77" s="12" t="s">
        <v>40</v>
      </c>
      <c r="AC77" s="11">
        <f t="shared" ref="AC77:AE77" si="180">K77+R77</f>
        <v>62.5185</v>
      </c>
      <c r="AD77" s="11">
        <f t="shared" si="180"/>
        <v>778.894</v>
      </c>
      <c r="AE77" s="11">
        <f t="shared" si="180"/>
        <v>566.48</v>
      </c>
      <c r="AF77" s="11">
        <f t="shared" si="162"/>
        <v>34.73275</v>
      </c>
      <c r="AG77" s="11">
        <f t="shared" ref="AG77:AI77" si="181">O77+W77</f>
        <v>318</v>
      </c>
      <c r="AH77" s="11">
        <f t="shared" si="181"/>
        <v>0</v>
      </c>
      <c r="AI77" s="11">
        <f t="shared" si="181"/>
        <v>1760.62525</v>
      </c>
      <c r="AJ77" s="12" t="s">
        <v>16</v>
      </c>
    </row>
    <row r="78" s="9" customFormat="1" ht="16" customHeight="1" spans="1:36">
      <c r="A78" s="33">
        <f t="shared" si="145"/>
        <v>75</v>
      </c>
      <c r="B78" s="34" t="s">
        <v>140</v>
      </c>
      <c r="C78" s="35" t="s">
        <v>245</v>
      </c>
      <c r="D78" s="34" t="s">
        <v>246</v>
      </c>
      <c r="E78" s="34">
        <v>3473.25</v>
      </c>
      <c r="F78" s="34">
        <f>VLOOKUP(C78,'[1]9月'!$B:$Q,16,0)</f>
        <v>3245.4</v>
      </c>
      <c r="G78" s="37">
        <v>5664.75</v>
      </c>
      <c r="H78" s="34">
        <v>3473.25</v>
      </c>
      <c r="I78" s="37">
        <v>3180</v>
      </c>
      <c r="J78" s="37"/>
      <c r="K78" s="47">
        <f t="shared" si="146"/>
        <v>62.5185</v>
      </c>
      <c r="L78" s="48">
        <f t="shared" si="147"/>
        <v>519.264</v>
      </c>
      <c r="M78" s="37">
        <f t="shared" si="148"/>
        <v>453.18</v>
      </c>
      <c r="N78" s="34">
        <f t="shared" si="149"/>
        <v>24.31275</v>
      </c>
      <c r="O78" s="37">
        <f t="shared" si="150"/>
        <v>159</v>
      </c>
      <c r="P78" s="37">
        <f t="shared" si="151"/>
        <v>0</v>
      </c>
      <c r="Q78" s="37">
        <f t="shared" si="152"/>
        <v>1218.27525</v>
      </c>
      <c r="R78" s="34">
        <f t="shared" si="153"/>
        <v>0</v>
      </c>
      <c r="S78" s="34">
        <f t="shared" si="154"/>
        <v>259.63</v>
      </c>
      <c r="T78" s="37">
        <f t="shared" si="155"/>
        <v>113.3</v>
      </c>
      <c r="U78" s="34">
        <f t="shared" si="156"/>
        <v>10.42</v>
      </c>
      <c r="V78" s="34">
        <v>0</v>
      </c>
      <c r="W78" s="37">
        <f t="shared" si="157"/>
        <v>159</v>
      </c>
      <c r="X78" s="37">
        <f t="shared" si="158"/>
        <v>0</v>
      </c>
      <c r="Y78" s="34">
        <f t="shared" si="159"/>
        <v>542.35</v>
      </c>
      <c r="Z78" s="34">
        <f t="shared" si="160"/>
        <v>1760.62525</v>
      </c>
      <c r="AA78" s="34"/>
      <c r="AB78" s="12" t="s">
        <v>39</v>
      </c>
      <c r="AC78" s="11">
        <f t="shared" ref="AC78:AE78" si="182">K78+R78</f>
        <v>62.5185</v>
      </c>
      <c r="AD78" s="11">
        <f t="shared" si="182"/>
        <v>778.894</v>
      </c>
      <c r="AE78" s="11">
        <f t="shared" si="182"/>
        <v>566.48</v>
      </c>
      <c r="AF78" s="11">
        <f t="shared" si="162"/>
        <v>34.73275</v>
      </c>
      <c r="AG78" s="11">
        <f t="shared" ref="AG78:AI78" si="183">O78+W78</f>
        <v>318</v>
      </c>
      <c r="AH78" s="11">
        <f t="shared" si="183"/>
        <v>0</v>
      </c>
      <c r="AI78" s="11">
        <f t="shared" si="183"/>
        <v>1760.62525</v>
      </c>
      <c r="AJ78" s="12" t="s">
        <v>15</v>
      </c>
    </row>
    <row r="79" s="9" customFormat="1" ht="16" customHeight="1" spans="1:36">
      <c r="A79" s="33">
        <f t="shared" si="145"/>
        <v>76</v>
      </c>
      <c r="B79" s="34" t="s">
        <v>143</v>
      </c>
      <c r="C79" s="35" t="s">
        <v>247</v>
      </c>
      <c r="D79" s="34" t="s">
        <v>248</v>
      </c>
      <c r="E79" s="34">
        <v>3473.25</v>
      </c>
      <c r="F79" s="34">
        <f>VLOOKUP(C79,'[1]9月'!$B:$Q,16,0)</f>
        <v>3245.4</v>
      </c>
      <c r="G79" s="37">
        <v>5664.75</v>
      </c>
      <c r="H79" s="34">
        <v>3473.25</v>
      </c>
      <c r="I79" s="37">
        <v>3180</v>
      </c>
      <c r="J79" s="37"/>
      <c r="K79" s="47">
        <f t="shared" si="146"/>
        <v>62.5185</v>
      </c>
      <c r="L79" s="48">
        <f t="shared" si="147"/>
        <v>519.264</v>
      </c>
      <c r="M79" s="37">
        <f t="shared" si="148"/>
        <v>453.18</v>
      </c>
      <c r="N79" s="34">
        <f t="shared" si="149"/>
        <v>24.31275</v>
      </c>
      <c r="O79" s="37">
        <f t="shared" si="150"/>
        <v>159</v>
      </c>
      <c r="P79" s="37">
        <f t="shared" si="151"/>
        <v>0</v>
      </c>
      <c r="Q79" s="37">
        <f t="shared" si="152"/>
        <v>1218.27525</v>
      </c>
      <c r="R79" s="34">
        <f t="shared" si="153"/>
        <v>0</v>
      </c>
      <c r="S79" s="34">
        <f t="shared" si="154"/>
        <v>259.63</v>
      </c>
      <c r="T79" s="37">
        <f t="shared" si="155"/>
        <v>113.3</v>
      </c>
      <c r="U79" s="34">
        <f t="shared" si="156"/>
        <v>10.42</v>
      </c>
      <c r="V79" s="34">
        <v>0</v>
      </c>
      <c r="W79" s="37">
        <f t="shared" si="157"/>
        <v>159</v>
      </c>
      <c r="X79" s="37">
        <f t="shared" si="158"/>
        <v>0</v>
      </c>
      <c r="Y79" s="34">
        <f t="shared" si="159"/>
        <v>542.35</v>
      </c>
      <c r="Z79" s="34">
        <f t="shared" si="160"/>
        <v>1760.62525</v>
      </c>
      <c r="AA79" s="34"/>
      <c r="AB79" s="12" t="s">
        <v>24</v>
      </c>
      <c r="AC79" s="11">
        <f t="shared" ref="AC79:AE79" si="184">K79+R79</f>
        <v>62.5185</v>
      </c>
      <c r="AD79" s="11">
        <f t="shared" si="184"/>
        <v>778.894</v>
      </c>
      <c r="AE79" s="11">
        <f t="shared" si="184"/>
        <v>566.48</v>
      </c>
      <c r="AF79" s="11">
        <f t="shared" si="162"/>
        <v>34.73275</v>
      </c>
      <c r="AG79" s="11">
        <f t="shared" ref="AG79:AI79" si="185">O79+W79</f>
        <v>318</v>
      </c>
      <c r="AH79" s="11">
        <f t="shared" si="185"/>
        <v>0</v>
      </c>
      <c r="AI79" s="11">
        <f t="shared" si="185"/>
        <v>1760.62525</v>
      </c>
      <c r="AJ79" s="12" t="s">
        <v>13</v>
      </c>
    </row>
    <row r="80" s="9" customFormat="1" ht="16" customHeight="1" spans="1:36">
      <c r="A80" s="33">
        <f t="shared" si="145"/>
        <v>77</v>
      </c>
      <c r="B80" s="34" t="s">
        <v>143</v>
      </c>
      <c r="C80" s="41" t="s">
        <v>249</v>
      </c>
      <c r="D80" s="42" t="s">
        <v>250</v>
      </c>
      <c r="E80" s="34">
        <v>3473.25</v>
      </c>
      <c r="F80" s="34">
        <f>VLOOKUP(C80,'[1]9月'!$B:$Q,16,0)</f>
        <v>3245.4</v>
      </c>
      <c r="G80" s="37">
        <v>5664.75</v>
      </c>
      <c r="H80" s="34">
        <v>3473.25</v>
      </c>
      <c r="I80" s="37">
        <v>3180</v>
      </c>
      <c r="J80" s="37"/>
      <c r="K80" s="47">
        <f t="shared" si="146"/>
        <v>62.5185</v>
      </c>
      <c r="L80" s="48">
        <f t="shared" si="147"/>
        <v>519.264</v>
      </c>
      <c r="M80" s="37">
        <f t="shared" si="148"/>
        <v>453.18</v>
      </c>
      <c r="N80" s="34">
        <f t="shared" si="149"/>
        <v>24.31275</v>
      </c>
      <c r="O80" s="37">
        <f t="shared" si="150"/>
        <v>159</v>
      </c>
      <c r="P80" s="37">
        <f t="shared" si="151"/>
        <v>0</v>
      </c>
      <c r="Q80" s="37">
        <f t="shared" si="152"/>
        <v>1218.27525</v>
      </c>
      <c r="R80" s="34">
        <f t="shared" si="153"/>
        <v>0</v>
      </c>
      <c r="S80" s="34">
        <f t="shared" si="154"/>
        <v>259.63</v>
      </c>
      <c r="T80" s="37">
        <f t="shared" si="155"/>
        <v>113.3</v>
      </c>
      <c r="U80" s="34">
        <f t="shared" si="156"/>
        <v>10.42</v>
      </c>
      <c r="V80" s="34">
        <v>0</v>
      </c>
      <c r="W80" s="37">
        <f t="shared" si="157"/>
        <v>159</v>
      </c>
      <c r="X80" s="37">
        <f t="shared" si="158"/>
        <v>0</v>
      </c>
      <c r="Y80" s="34">
        <f t="shared" si="159"/>
        <v>542.35</v>
      </c>
      <c r="Z80" s="34">
        <f t="shared" si="160"/>
        <v>1760.62525</v>
      </c>
      <c r="AA80" s="34"/>
      <c r="AB80" s="12" t="s">
        <v>24</v>
      </c>
      <c r="AC80" s="11">
        <f t="shared" ref="AC80:AE80" si="186">K80+R80</f>
        <v>62.5185</v>
      </c>
      <c r="AD80" s="11">
        <f t="shared" si="186"/>
        <v>778.894</v>
      </c>
      <c r="AE80" s="11">
        <f t="shared" si="186"/>
        <v>566.48</v>
      </c>
      <c r="AF80" s="11">
        <f t="shared" si="162"/>
        <v>34.73275</v>
      </c>
      <c r="AG80" s="11">
        <f t="shared" ref="AG80:AI80" si="187">O80+W80</f>
        <v>318</v>
      </c>
      <c r="AH80" s="11">
        <f t="shared" si="187"/>
        <v>0</v>
      </c>
      <c r="AI80" s="11">
        <f t="shared" si="187"/>
        <v>1760.62525</v>
      </c>
      <c r="AJ80" s="12" t="s">
        <v>13</v>
      </c>
    </row>
    <row r="81" s="9" customFormat="1" ht="16" customHeight="1" spans="1:36">
      <c r="A81" s="33">
        <f t="shared" si="145"/>
        <v>78</v>
      </c>
      <c r="B81" s="34" t="s">
        <v>251</v>
      </c>
      <c r="C81" s="41" t="s">
        <v>252</v>
      </c>
      <c r="D81" s="42" t="s">
        <v>253</v>
      </c>
      <c r="E81" s="34">
        <v>3473.25</v>
      </c>
      <c r="F81" s="34">
        <f>VLOOKUP(C81,'[1]9月'!$B:$Q,16,0)</f>
        <v>3245.4</v>
      </c>
      <c r="G81" s="37">
        <v>5664.75</v>
      </c>
      <c r="H81" s="34">
        <v>3473.25</v>
      </c>
      <c r="I81" s="37">
        <v>3180</v>
      </c>
      <c r="J81" s="37"/>
      <c r="K81" s="47">
        <f t="shared" si="146"/>
        <v>62.5185</v>
      </c>
      <c r="L81" s="48">
        <f t="shared" si="147"/>
        <v>519.264</v>
      </c>
      <c r="M81" s="37">
        <f t="shared" si="148"/>
        <v>453.18</v>
      </c>
      <c r="N81" s="34">
        <f t="shared" si="149"/>
        <v>24.31275</v>
      </c>
      <c r="O81" s="37">
        <f t="shared" si="150"/>
        <v>159</v>
      </c>
      <c r="P81" s="37">
        <f t="shared" si="151"/>
        <v>0</v>
      </c>
      <c r="Q81" s="37">
        <f t="shared" si="152"/>
        <v>1218.27525</v>
      </c>
      <c r="R81" s="34">
        <f t="shared" si="153"/>
        <v>0</v>
      </c>
      <c r="S81" s="34">
        <f t="shared" si="154"/>
        <v>259.63</v>
      </c>
      <c r="T81" s="37">
        <f t="shared" si="155"/>
        <v>113.3</v>
      </c>
      <c r="U81" s="34">
        <f t="shared" si="156"/>
        <v>10.42</v>
      </c>
      <c r="V81" s="34">
        <v>0</v>
      </c>
      <c r="W81" s="37">
        <f t="shared" si="157"/>
        <v>159</v>
      </c>
      <c r="X81" s="37">
        <f t="shared" si="158"/>
        <v>0</v>
      </c>
      <c r="Y81" s="34">
        <f t="shared" si="159"/>
        <v>542.35</v>
      </c>
      <c r="Z81" s="34">
        <f t="shared" si="160"/>
        <v>1760.62525</v>
      </c>
      <c r="AA81" s="34"/>
      <c r="AB81" s="12" t="s">
        <v>30</v>
      </c>
      <c r="AC81" s="11">
        <f t="shared" ref="AC81:AE81" si="188">K81+R81</f>
        <v>62.5185</v>
      </c>
      <c r="AD81" s="11">
        <f t="shared" si="188"/>
        <v>778.894</v>
      </c>
      <c r="AE81" s="11">
        <f t="shared" si="188"/>
        <v>566.48</v>
      </c>
      <c r="AF81" s="11">
        <f t="shared" si="162"/>
        <v>34.73275</v>
      </c>
      <c r="AG81" s="11">
        <f t="shared" ref="AG81:AI81" si="189">O81+W81</f>
        <v>318</v>
      </c>
      <c r="AH81" s="11">
        <f t="shared" si="189"/>
        <v>0</v>
      </c>
      <c r="AI81" s="11">
        <f t="shared" si="189"/>
        <v>1760.62525</v>
      </c>
      <c r="AJ81" s="12" t="s">
        <v>14</v>
      </c>
    </row>
    <row r="82" s="9" customFormat="1" ht="16" customHeight="1" spans="1:36">
      <c r="A82" s="33">
        <f t="shared" si="145"/>
        <v>79</v>
      </c>
      <c r="B82" s="34" t="s">
        <v>143</v>
      </c>
      <c r="C82" s="41" t="s">
        <v>254</v>
      </c>
      <c r="D82" s="42" t="s">
        <v>255</v>
      </c>
      <c r="E82" s="34">
        <v>3473.25</v>
      </c>
      <c r="F82" s="34">
        <f>VLOOKUP(C82,'[1]9月'!$B:$Q,16,0)</f>
        <v>3245.4</v>
      </c>
      <c r="G82" s="37">
        <v>5664.75</v>
      </c>
      <c r="H82" s="34">
        <v>3473.25</v>
      </c>
      <c r="I82" s="37">
        <v>3180</v>
      </c>
      <c r="J82" s="37"/>
      <c r="K82" s="47">
        <f t="shared" si="146"/>
        <v>62.5185</v>
      </c>
      <c r="L82" s="48">
        <f t="shared" si="147"/>
        <v>519.264</v>
      </c>
      <c r="M82" s="37">
        <f t="shared" si="148"/>
        <v>453.18</v>
      </c>
      <c r="N82" s="34">
        <f t="shared" si="149"/>
        <v>24.31275</v>
      </c>
      <c r="O82" s="37">
        <f t="shared" si="150"/>
        <v>159</v>
      </c>
      <c r="P82" s="37">
        <f t="shared" si="151"/>
        <v>0</v>
      </c>
      <c r="Q82" s="37">
        <f t="shared" si="152"/>
        <v>1218.27525</v>
      </c>
      <c r="R82" s="34">
        <f t="shared" si="153"/>
        <v>0</v>
      </c>
      <c r="S82" s="34">
        <f t="shared" si="154"/>
        <v>259.63</v>
      </c>
      <c r="T82" s="37">
        <f t="shared" si="155"/>
        <v>113.3</v>
      </c>
      <c r="U82" s="34">
        <f t="shared" si="156"/>
        <v>10.42</v>
      </c>
      <c r="V82" s="34">
        <v>0</v>
      </c>
      <c r="W82" s="37">
        <f t="shared" si="157"/>
        <v>159</v>
      </c>
      <c r="X82" s="37">
        <f t="shared" si="158"/>
        <v>0</v>
      </c>
      <c r="Y82" s="34">
        <f t="shared" si="159"/>
        <v>542.35</v>
      </c>
      <c r="Z82" s="34">
        <f t="shared" si="160"/>
        <v>1760.62525</v>
      </c>
      <c r="AA82" s="34"/>
      <c r="AB82" s="12" t="s">
        <v>24</v>
      </c>
      <c r="AC82" s="11">
        <f t="shared" ref="AC82:AE82" si="190">K82+R82</f>
        <v>62.5185</v>
      </c>
      <c r="AD82" s="11">
        <f t="shared" si="190"/>
        <v>778.894</v>
      </c>
      <c r="AE82" s="11">
        <f t="shared" si="190"/>
        <v>566.48</v>
      </c>
      <c r="AF82" s="11">
        <f t="shared" si="162"/>
        <v>34.73275</v>
      </c>
      <c r="AG82" s="11">
        <f t="shared" ref="AG82:AI82" si="191">O82+W82</f>
        <v>318</v>
      </c>
      <c r="AH82" s="11">
        <f t="shared" si="191"/>
        <v>0</v>
      </c>
      <c r="AI82" s="11">
        <f t="shared" si="191"/>
        <v>1760.62525</v>
      </c>
      <c r="AJ82" s="12" t="s">
        <v>13</v>
      </c>
    </row>
    <row r="83" s="9" customFormat="1" ht="16" customHeight="1" spans="1:36">
      <c r="A83" s="33">
        <f t="shared" si="145"/>
        <v>80</v>
      </c>
      <c r="B83" s="34" t="s">
        <v>143</v>
      </c>
      <c r="C83" s="41" t="s">
        <v>256</v>
      </c>
      <c r="D83" s="42" t="s">
        <v>257</v>
      </c>
      <c r="E83" s="34">
        <v>3473.25</v>
      </c>
      <c r="F83" s="34">
        <f>VLOOKUP(C83,'[1]9月'!$B:$Q,16,0)</f>
        <v>3245.4</v>
      </c>
      <c r="G83" s="37">
        <v>5664.75</v>
      </c>
      <c r="H83" s="34">
        <v>3473.25</v>
      </c>
      <c r="I83" s="37">
        <v>1790</v>
      </c>
      <c r="J83" s="37"/>
      <c r="K83" s="47">
        <f t="shared" si="146"/>
        <v>62.5185</v>
      </c>
      <c r="L83" s="48">
        <f t="shared" si="147"/>
        <v>519.264</v>
      </c>
      <c r="M83" s="37">
        <f t="shared" si="148"/>
        <v>453.18</v>
      </c>
      <c r="N83" s="34">
        <f t="shared" si="149"/>
        <v>24.31275</v>
      </c>
      <c r="O83" s="37">
        <f t="shared" si="150"/>
        <v>89.5</v>
      </c>
      <c r="P83" s="37">
        <f t="shared" si="151"/>
        <v>0</v>
      </c>
      <c r="Q83" s="37">
        <f t="shared" si="152"/>
        <v>1148.77525</v>
      </c>
      <c r="R83" s="34">
        <f t="shared" si="153"/>
        <v>0</v>
      </c>
      <c r="S83" s="34">
        <f t="shared" si="154"/>
        <v>259.63</v>
      </c>
      <c r="T83" s="37">
        <f t="shared" si="155"/>
        <v>113.3</v>
      </c>
      <c r="U83" s="34">
        <f t="shared" si="156"/>
        <v>10.42</v>
      </c>
      <c r="V83" s="34">
        <v>0</v>
      </c>
      <c r="W83" s="37">
        <f t="shared" si="157"/>
        <v>89.5</v>
      </c>
      <c r="X83" s="37">
        <f t="shared" si="158"/>
        <v>0</v>
      </c>
      <c r="Y83" s="34">
        <f t="shared" si="159"/>
        <v>472.85</v>
      </c>
      <c r="Z83" s="34">
        <f t="shared" si="160"/>
        <v>1621.62525</v>
      </c>
      <c r="AA83" s="34"/>
      <c r="AB83" s="12" t="s">
        <v>24</v>
      </c>
      <c r="AC83" s="11">
        <f t="shared" ref="AC83:AE83" si="192">K83+R83</f>
        <v>62.5185</v>
      </c>
      <c r="AD83" s="11">
        <f t="shared" si="192"/>
        <v>778.894</v>
      </c>
      <c r="AE83" s="11">
        <f t="shared" si="192"/>
        <v>566.48</v>
      </c>
      <c r="AF83" s="11">
        <f t="shared" si="162"/>
        <v>34.73275</v>
      </c>
      <c r="AG83" s="11">
        <f t="shared" ref="AG83:AI83" si="193">O83+W83</f>
        <v>179</v>
      </c>
      <c r="AH83" s="11">
        <f t="shared" si="193"/>
        <v>0</v>
      </c>
      <c r="AI83" s="11">
        <f t="shared" si="193"/>
        <v>1621.62525</v>
      </c>
      <c r="AJ83" s="12" t="s">
        <v>13</v>
      </c>
    </row>
    <row r="84" s="9" customFormat="1" ht="16" customHeight="1" spans="1:36">
      <c r="A84" s="33">
        <f t="shared" si="145"/>
        <v>81</v>
      </c>
      <c r="B84" s="34" t="s">
        <v>140</v>
      </c>
      <c r="C84" s="41" t="s">
        <v>258</v>
      </c>
      <c r="D84" s="178" t="s">
        <v>259</v>
      </c>
      <c r="E84" s="34">
        <v>3473.25</v>
      </c>
      <c r="F84" s="34">
        <f>VLOOKUP(C84,'[1]9月'!$B:$Q,16,0)</f>
        <v>3245.4</v>
      </c>
      <c r="G84" s="37">
        <v>5664.75</v>
      </c>
      <c r="H84" s="34">
        <v>3473.25</v>
      </c>
      <c r="I84" s="37">
        <v>3180</v>
      </c>
      <c r="J84" s="37"/>
      <c r="K84" s="47">
        <f t="shared" si="146"/>
        <v>62.5185</v>
      </c>
      <c r="L84" s="48">
        <f t="shared" si="147"/>
        <v>519.264</v>
      </c>
      <c r="M84" s="37">
        <f t="shared" si="148"/>
        <v>453.18</v>
      </c>
      <c r="N84" s="34">
        <f t="shared" si="149"/>
        <v>24.31275</v>
      </c>
      <c r="O84" s="37">
        <f t="shared" si="150"/>
        <v>159</v>
      </c>
      <c r="P84" s="37">
        <f t="shared" si="151"/>
        <v>0</v>
      </c>
      <c r="Q84" s="37">
        <f t="shared" si="152"/>
        <v>1218.27525</v>
      </c>
      <c r="R84" s="34">
        <f t="shared" si="153"/>
        <v>0</v>
      </c>
      <c r="S84" s="34">
        <f t="shared" si="154"/>
        <v>259.63</v>
      </c>
      <c r="T84" s="37">
        <f t="shared" si="155"/>
        <v>113.3</v>
      </c>
      <c r="U84" s="34">
        <f t="shared" si="156"/>
        <v>10.42</v>
      </c>
      <c r="V84" s="34">
        <v>0</v>
      </c>
      <c r="W84" s="37">
        <f t="shared" si="157"/>
        <v>159</v>
      </c>
      <c r="X84" s="37">
        <f t="shared" si="158"/>
        <v>0</v>
      </c>
      <c r="Y84" s="34">
        <f t="shared" si="159"/>
        <v>542.35</v>
      </c>
      <c r="Z84" s="34">
        <f t="shared" si="160"/>
        <v>1760.62525</v>
      </c>
      <c r="AA84" s="34"/>
      <c r="AB84" s="12" t="s">
        <v>39</v>
      </c>
      <c r="AC84" s="11">
        <f t="shared" ref="AC84:AE84" si="194">K84+R84</f>
        <v>62.5185</v>
      </c>
      <c r="AD84" s="11">
        <f t="shared" si="194"/>
        <v>778.894</v>
      </c>
      <c r="AE84" s="11">
        <f t="shared" si="194"/>
        <v>566.48</v>
      </c>
      <c r="AF84" s="11">
        <f t="shared" si="162"/>
        <v>34.73275</v>
      </c>
      <c r="AG84" s="11">
        <f t="shared" ref="AG84:AI84" si="195">O84+W84</f>
        <v>318</v>
      </c>
      <c r="AH84" s="11">
        <f t="shared" si="195"/>
        <v>0</v>
      </c>
      <c r="AI84" s="11">
        <f t="shared" si="195"/>
        <v>1760.62525</v>
      </c>
      <c r="AJ84" s="12" t="s">
        <v>15</v>
      </c>
    </row>
    <row r="85" s="9" customFormat="1" ht="16" customHeight="1" spans="1:36">
      <c r="A85" s="33">
        <f t="shared" si="145"/>
        <v>82</v>
      </c>
      <c r="B85" s="34" t="s">
        <v>242</v>
      </c>
      <c r="C85" s="35" t="s">
        <v>260</v>
      </c>
      <c r="D85" s="34" t="s">
        <v>261</v>
      </c>
      <c r="E85" s="34">
        <v>3473.25</v>
      </c>
      <c r="F85" s="34">
        <f>VLOOKUP(C85,'[1]9月'!$B:$Q,16,0)</f>
        <v>3245.4</v>
      </c>
      <c r="G85" s="37">
        <v>5664.75</v>
      </c>
      <c r="H85" s="34">
        <v>3473.25</v>
      </c>
      <c r="I85" s="37">
        <v>4180</v>
      </c>
      <c r="J85" s="37"/>
      <c r="K85" s="47">
        <f t="shared" si="146"/>
        <v>62.5185</v>
      </c>
      <c r="L85" s="48">
        <f t="shared" si="147"/>
        <v>519.264</v>
      </c>
      <c r="M85" s="37">
        <f t="shared" si="148"/>
        <v>453.18</v>
      </c>
      <c r="N85" s="34">
        <f t="shared" si="149"/>
        <v>24.31275</v>
      </c>
      <c r="O85" s="37">
        <f t="shared" si="150"/>
        <v>209</v>
      </c>
      <c r="P85" s="37">
        <f t="shared" si="151"/>
        <v>0</v>
      </c>
      <c r="Q85" s="37">
        <f t="shared" si="152"/>
        <v>1268.27525</v>
      </c>
      <c r="R85" s="34">
        <f t="shared" si="153"/>
        <v>0</v>
      </c>
      <c r="S85" s="34">
        <f t="shared" si="154"/>
        <v>259.63</v>
      </c>
      <c r="T85" s="37">
        <f t="shared" si="155"/>
        <v>113.3</v>
      </c>
      <c r="U85" s="34">
        <f t="shared" si="156"/>
        <v>10.42</v>
      </c>
      <c r="V85" s="34">
        <v>0</v>
      </c>
      <c r="W85" s="37">
        <f t="shared" si="157"/>
        <v>209</v>
      </c>
      <c r="X85" s="37">
        <f t="shared" si="158"/>
        <v>0</v>
      </c>
      <c r="Y85" s="34">
        <f t="shared" si="159"/>
        <v>592.35</v>
      </c>
      <c r="Z85" s="34">
        <f t="shared" si="160"/>
        <v>1860.62525</v>
      </c>
      <c r="AA85" s="34"/>
      <c r="AB85" s="12" t="s">
        <v>40</v>
      </c>
      <c r="AC85" s="11">
        <f t="shared" ref="AC85:AE85" si="196">K85+R85</f>
        <v>62.5185</v>
      </c>
      <c r="AD85" s="11">
        <f t="shared" si="196"/>
        <v>778.894</v>
      </c>
      <c r="AE85" s="11">
        <f t="shared" si="196"/>
        <v>566.48</v>
      </c>
      <c r="AF85" s="11">
        <f t="shared" si="162"/>
        <v>34.73275</v>
      </c>
      <c r="AG85" s="11">
        <f t="shared" ref="AG85:AI85" si="197">O85+W85</f>
        <v>418</v>
      </c>
      <c r="AH85" s="11">
        <f t="shared" si="197"/>
        <v>0</v>
      </c>
      <c r="AI85" s="11">
        <f t="shared" si="197"/>
        <v>1860.62525</v>
      </c>
      <c r="AJ85" s="12" t="s">
        <v>16</v>
      </c>
    </row>
    <row r="86" s="9" customFormat="1" ht="16" customHeight="1" spans="1:36">
      <c r="A86" s="33">
        <f t="shared" si="145"/>
        <v>83</v>
      </c>
      <c r="B86" s="34" t="s">
        <v>262</v>
      </c>
      <c r="C86" s="35" t="s">
        <v>263</v>
      </c>
      <c r="D86" s="34" t="s">
        <v>264</v>
      </c>
      <c r="E86" s="34">
        <v>3473.25</v>
      </c>
      <c r="F86" s="34">
        <f>VLOOKUP(C86,'[1]9月'!$B:$Q,16,0)</f>
        <v>3245.4</v>
      </c>
      <c r="G86" s="37">
        <v>5664.75</v>
      </c>
      <c r="H86" s="34">
        <v>3473.25</v>
      </c>
      <c r="I86" s="37">
        <v>3180</v>
      </c>
      <c r="J86" s="37"/>
      <c r="K86" s="47">
        <f t="shared" si="146"/>
        <v>62.5185</v>
      </c>
      <c r="L86" s="48">
        <f t="shared" si="147"/>
        <v>519.264</v>
      </c>
      <c r="M86" s="37">
        <f t="shared" si="148"/>
        <v>453.18</v>
      </c>
      <c r="N86" s="34">
        <f t="shared" si="149"/>
        <v>24.31275</v>
      </c>
      <c r="O86" s="37">
        <f t="shared" si="150"/>
        <v>159</v>
      </c>
      <c r="P86" s="37">
        <f t="shared" si="151"/>
        <v>0</v>
      </c>
      <c r="Q86" s="37">
        <f t="shared" si="152"/>
        <v>1218.27525</v>
      </c>
      <c r="R86" s="34">
        <f t="shared" si="153"/>
        <v>0</v>
      </c>
      <c r="S86" s="34">
        <f t="shared" si="154"/>
        <v>259.63</v>
      </c>
      <c r="T86" s="37">
        <f t="shared" si="155"/>
        <v>113.3</v>
      </c>
      <c r="U86" s="34">
        <f t="shared" si="156"/>
        <v>10.42</v>
      </c>
      <c r="V86" s="34">
        <v>0</v>
      </c>
      <c r="W86" s="37">
        <f t="shared" si="157"/>
        <v>159</v>
      </c>
      <c r="X86" s="37">
        <f t="shared" si="158"/>
        <v>0</v>
      </c>
      <c r="Y86" s="34">
        <f t="shared" si="159"/>
        <v>542.35</v>
      </c>
      <c r="Z86" s="34">
        <f t="shared" si="160"/>
        <v>1760.62525</v>
      </c>
      <c r="AA86" s="34"/>
      <c r="AB86" s="12" t="s">
        <v>45</v>
      </c>
      <c r="AC86" s="11">
        <f t="shared" ref="AC86:AE86" si="198">K86+R86</f>
        <v>62.5185</v>
      </c>
      <c r="AD86" s="11">
        <f t="shared" si="198"/>
        <v>778.894</v>
      </c>
      <c r="AE86" s="11">
        <f t="shared" si="198"/>
        <v>566.48</v>
      </c>
      <c r="AF86" s="11">
        <f t="shared" si="162"/>
        <v>34.73275</v>
      </c>
      <c r="AG86" s="11">
        <f t="shared" ref="AG86:AI86" si="199">O86+W86</f>
        <v>318</v>
      </c>
      <c r="AH86" s="11">
        <f t="shared" si="199"/>
        <v>0</v>
      </c>
      <c r="AI86" s="11">
        <f t="shared" si="199"/>
        <v>1760.62525</v>
      </c>
      <c r="AJ86" s="12" t="s">
        <v>17</v>
      </c>
    </row>
    <row r="87" s="9" customFormat="1" ht="16" customHeight="1" spans="1:36">
      <c r="A87" s="33">
        <f t="shared" si="145"/>
        <v>84</v>
      </c>
      <c r="B87" s="34" t="s">
        <v>89</v>
      </c>
      <c r="C87" s="35" t="s">
        <v>265</v>
      </c>
      <c r="D87" s="34" t="s">
        <v>266</v>
      </c>
      <c r="E87" s="34">
        <v>3473.25</v>
      </c>
      <c r="F87" s="34">
        <f>VLOOKUP(C87,'[1]9月'!$B:$Q,16,0)</f>
        <v>3245.4</v>
      </c>
      <c r="G87" s="37">
        <v>5664.75</v>
      </c>
      <c r="H87" s="34">
        <v>3473.25</v>
      </c>
      <c r="I87" s="37">
        <v>4180</v>
      </c>
      <c r="J87" s="37"/>
      <c r="K87" s="47">
        <f t="shared" si="146"/>
        <v>62.5185</v>
      </c>
      <c r="L87" s="48">
        <f t="shared" si="147"/>
        <v>519.264</v>
      </c>
      <c r="M87" s="37">
        <f t="shared" si="148"/>
        <v>453.18</v>
      </c>
      <c r="N87" s="34">
        <f t="shared" si="149"/>
        <v>24.31275</v>
      </c>
      <c r="O87" s="37">
        <f t="shared" si="150"/>
        <v>209</v>
      </c>
      <c r="P87" s="37">
        <f t="shared" si="151"/>
        <v>0</v>
      </c>
      <c r="Q87" s="37">
        <f t="shared" si="152"/>
        <v>1268.27525</v>
      </c>
      <c r="R87" s="34">
        <f t="shared" si="153"/>
        <v>0</v>
      </c>
      <c r="S87" s="34">
        <f t="shared" si="154"/>
        <v>259.63</v>
      </c>
      <c r="T87" s="37">
        <f t="shared" si="155"/>
        <v>113.3</v>
      </c>
      <c r="U87" s="34">
        <f t="shared" si="156"/>
        <v>10.42</v>
      </c>
      <c r="V87" s="34">
        <v>0</v>
      </c>
      <c r="W87" s="37">
        <f t="shared" si="157"/>
        <v>209</v>
      </c>
      <c r="X87" s="37">
        <f t="shared" si="158"/>
        <v>0</v>
      </c>
      <c r="Y87" s="34">
        <f t="shared" si="159"/>
        <v>592.35</v>
      </c>
      <c r="Z87" s="34">
        <f t="shared" si="160"/>
        <v>1860.62525</v>
      </c>
      <c r="AA87" s="34"/>
      <c r="AB87" s="12" t="s">
        <v>40</v>
      </c>
      <c r="AC87" s="11">
        <f t="shared" ref="AC87:AE87" si="200">K87+R87</f>
        <v>62.5185</v>
      </c>
      <c r="AD87" s="11">
        <f t="shared" si="200"/>
        <v>778.894</v>
      </c>
      <c r="AE87" s="11">
        <f t="shared" si="200"/>
        <v>566.48</v>
      </c>
      <c r="AF87" s="11">
        <f t="shared" si="162"/>
        <v>34.73275</v>
      </c>
      <c r="AG87" s="11">
        <f t="shared" ref="AG87:AI87" si="201">O87+W87</f>
        <v>418</v>
      </c>
      <c r="AH87" s="11">
        <f t="shared" si="201"/>
        <v>0</v>
      </c>
      <c r="AI87" s="11">
        <f t="shared" si="201"/>
        <v>1860.62525</v>
      </c>
      <c r="AJ87" s="12" t="s">
        <v>16</v>
      </c>
    </row>
    <row r="88" s="9" customFormat="1" ht="16" customHeight="1" spans="1:36">
      <c r="A88" s="33">
        <f t="shared" si="145"/>
        <v>85</v>
      </c>
      <c r="B88" s="34" t="s">
        <v>89</v>
      </c>
      <c r="C88" s="41" t="s">
        <v>267</v>
      </c>
      <c r="D88" s="42" t="s">
        <v>268</v>
      </c>
      <c r="E88" s="34">
        <v>3473.25</v>
      </c>
      <c r="F88" s="34">
        <f>VLOOKUP(C88,'[1]9月'!$B:$Q,16,0)</f>
        <v>3245.4</v>
      </c>
      <c r="G88" s="37">
        <v>5664.75</v>
      </c>
      <c r="H88" s="34">
        <v>3473.25</v>
      </c>
      <c r="I88" s="37">
        <v>3180</v>
      </c>
      <c r="J88" s="37"/>
      <c r="K88" s="47">
        <f t="shared" si="146"/>
        <v>62.5185</v>
      </c>
      <c r="L88" s="48">
        <f t="shared" si="147"/>
        <v>519.264</v>
      </c>
      <c r="M88" s="37">
        <f t="shared" si="148"/>
        <v>453.18</v>
      </c>
      <c r="N88" s="34">
        <f t="shared" si="149"/>
        <v>24.31275</v>
      </c>
      <c r="O88" s="37">
        <f t="shared" si="150"/>
        <v>159</v>
      </c>
      <c r="P88" s="37">
        <f t="shared" si="151"/>
        <v>0</v>
      </c>
      <c r="Q88" s="37">
        <f t="shared" si="152"/>
        <v>1218.27525</v>
      </c>
      <c r="R88" s="34">
        <f t="shared" si="153"/>
        <v>0</v>
      </c>
      <c r="S88" s="34">
        <f t="shared" si="154"/>
        <v>259.63</v>
      </c>
      <c r="T88" s="37">
        <f t="shared" si="155"/>
        <v>113.3</v>
      </c>
      <c r="U88" s="34">
        <f t="shared" si="156"/>
        <v>10.42</v>
      </c>
      <c r="V88" s="34">
        <v>0</v>
      </c>
      <c r="W88" s="37">
        <f t="shared" si="157"/>
        <v>159</v>
      </c>
      <c r="X88" s="37">
        <f t="shared" si="158"/>
        <v>0</v>
      </c>
      <c r="Y88" s="34">
        <f t="shared" si="159"/>
        <v>542.35</v>
      </c>
      <c r="Z88" s="34">
        <f t="shared" si="160"/>
        <v>1760.62525</v>
      </c>
      <c r="AA88" s="34"/>
      <c r="AB88" s="12" t="s">
        <v>40</v>
      </c>
      <c r="AC88" s="11">
        <f t="shared" ref="AC88:AE88" si="202">K88+R88</f>
        <v>62.5185</v>
      </c>
      <c r="AD88" s="11">
        <f t="shared" si="202"/>
        <v>778.894</v>
      </c>
      <c r="AE88" s="11">
        <f t="shared" si="202"/>
        <v>566.48</v>
      </c>
      <c r="AF88" s="11">
        <f t="shared" si="162"/>
        <v>34.73275</v>
      </c>
      <c r="AG88" s="11">
        <f t="shared" ref="AG88:AI88" si="203">O88+W88</f>
        <v>318</v>
      </c>
      <c r="AH88" s="11">
        <f t="shared" si="203"/>
        <v>0</v>
      </c>
      <c r="AI88" s="11">
        <f t="shared" si="203"/>
        <v>1760.62525</v>
      </c>
      <c r="AJ88" s="12" t="s">
        <v>16</v>
      </c>
    </row>
    <row r="89" s="9" customFormat="1" ht="16" customHeight="1" spans="1:36">
      <c r="A89" s="33">
        <f t="shared" si="145"/>
        <v>86</v>
      </c>
      <c r="B89" s="34" t="s">
        <v>89</v>
      </c>
      <c r="C89" s="41" t="s">
        <v>269</v>
      </c>
      <c r="D89" s="180" t="s">
        <v>270</v>
      </c>
      <c r="E89" s="34">
        <v>3473.25</v>
      </c>
      <c r="F89" s="34">
        <f>VLOOKUP(C89,'[1]9月'!$B:$Q,16,0)</f>
        <v>3245.4</v>
      </c>
      <c r="G89" s="37">
        <v>5664.75</v>
      </c>
      <c r="H89" s="34">
        <v>3473.25</v>
      </c>
      <c r="I89" s="37">
        <v>3180</v>
      </c>
      <c r="J89" s="37"/>
      <c r="K89" s="47">
        <f t="shared" si="146"/>
        <v>62.5185</v>
      </c>
      <c r="L89" s="48">
        <f t="shared" si="147"/>
        <v>519.264</v>
      </c>
      <c r="M89" s="37">
        <f t="shared" si="148"/>
        <v>453.18</v>
      </c>
      <c r="N89" s="34">
        <f t="shared" si="149"/>
        <v>24.31275</v>
      </c>
      <c r="O89" s="37">
        <f t="shared" si="150"/>
        <v>159</v>
      </c>
      <c r="P89" s="37">
        <f t="shared" si="151"/>
        <v>0</v>
      </c>
      <c r="Q89" s="37">
        <f t="shared" si="152"/>
        <v>1218.27525</v>
      </c>
      <c r="R89" s="34">
        <f t="shared" si="153"/>
        <v>0</v>
      </c>
      <c r="S89" s="34">
        <f t="shared" si="154"/>
        <v>259.63</v>
      </c>
      <c r="T89" s="37">
        <f t="shared" si="155"/>
        <v>113.3</v>
      </c>
      <c r="U89" s="34">
        <f t="shared" si="156"/>
        <v>10.42</v>
      </c>
      <c r="V89" s="34">
        <v>0</v>
      </c>
      <c r="W89" s="37">
        <f t="shared" si="157"/>
        <v>159</v>
      </c>
      <c r="X89" s="37">
        <f t="shared" si="158"/>
        <v>0</v>
      </c>
      <c r="Y89" s="34">
        <f t="shared" si="159"/>
        <v>542.35</v>
      </c>
      <c r="Z89" s="34">
        <f t="shared" si="160"/>
        <v>1760.62525</v>
      </c>
      <c r="AA89" s="34"/>
      <c r="AB89" s="12" t="s">
        <v>40</v>
      </c>
      <c r="AC89" s="11">
        <f t="shared" ref="AC89:AE89" si="204">K89+R89</f>
        <v>62.5185</v>
      </c>
      <c r="AD89" s="11">
        <f t="shared" si="204"/>
        <v>778.894</v>
      </c>
      <c r="AE89" s="11">
        <f t="shared" si="204"/>
        <v>566.48</v>
      </c>
      <c r="AF89" s="11">
        <f t="shared" si="162"/>
        <v>34.73275</v>
      </c>
      <c r="AG89" s="11">
        <f t="shared" ref="AG89:AI89" si="205">O89+W89</f>
        <v>318</v>
      </c>
      <c r="AH89" s="11">
        <f t="shared" si="205"/>
        <v>0</v>
      </c>
      <c r="AI89" s="11">
        <f t="shared" si="205"/>
        <v>1760.62525</v>
      </c>
      <c r="AJ89" s="12" t="s">
        <v>16</v>
      </c>
    </row>
    <row r="90" s="9" customFormat="1" ht="16" customHeight="1" spans="1:36">
      <c r="A90" s="33">
        <f t="shared" si="145"/>
        <v>87</v>
      </c>
      <c r="B90" s="34" t="s">
        <v>89</v>
      </c>
      <c r="C90" s="35" t="s">
        <v>271</v>
      </c>
      <c r="D90" s="34" t="s">
        <v>272</v>
      </c>
      <c r="E90" s="34">
        <v>3820</v>
      </c>
      <c r="F90" s="34">
        <f>VLOOKUP(C90,'[1]9月'!$B:$Q,16,0)</f>
        <v>3820</v>
      </c>
      <c r="G90" s="37">
        <v>5664.75</v>
      </c>
      <c r="H90" s="34">
        <v>3820</v>
      </c>
      <c r="I90" s="37">
        <v>4180</v>
      </c>
      <c r="J90" s="37"/>
      <c r="K90" s="47">
        <f t="shared" si="146"/>
        <v>68.76</v>
      </c>
      <c r="L90" s="48">
        <f t="shared" si="147"/>
        <v>611.2</v>
      </c>
      <c r="M90" s="37">
        <f t="shared" si="148"/>
        <v>453.18</v>
      </c>
      <c r="N90" s="34">
        <f t="shared" si="149"/>
        <v>26.74</v>
      </c>
      <c r="O90" s="37">
        <f t="shared" si="150"/>
        <v>209</v>
      </c>
      <c r="P90" s="37">
        <f t="shared" si="151"/>
        <v>0</v>
      </c>
      <c r="Q90" s="37">
        <f t="shared" si="152"/>
        <v>1368.88</v>
      </c>
      <c r="R90" s="34">
        <f t="shared" si="153"/>
        <v>0</v>
      </c>
      <c r="S90" s="34">
        <f t="shared" si="154"/>
        <v>305.6</v>
      </c>
      <c r="T90" s="37">
        <f t="shared" si="155"/>
        <v>113.3</v>
      </c>
      <c r="U90" s="34">
        <f t="shared" si="156"/>
        <v>11.46</v>
      </c>
      <c r="V90" s="34">
        <v>0</v>
      </c>
      <c r="W90" s="37">
        <f t="shared" si="157"/>
        <v>209</v>
      </c>
      <c r="X90" s="37">
        <f t="shared" si="158"/>
        <v>0</v>
      </c>
      <c r="Y90" s="34">
        <f t="shared" si="159"/>
        <v>639.36</v>
      </c>
      <c r="Z90" s="34">
        <f t="shared" si="160"/>
        <v>2008.24</v>
      </c>
      <c r="AA90" s="34"/>
      <c r="AB90" s="12" t="s">
        <v>40</v>
      </c>
      <c r="AC90" s="11">
        <f t="shared" ref="AC90:AE90" si="206">K90+R90</f>
        <v>68.76</v>
      </c>
      <c r="AD90" s="11">
        <f t="shared" si="206"/>
        <v>916.8</v>
      </c>
      <c r="AE90" s="11">
        <f t="shared" si="206"/>
        <v>566.48</v>
      </c>
      <c r="AF90" s="11">
        <f t="shared" si="162"/>
        <v>38.2</v>
      </c>
      <c r="AG90" s="11">
        <f t="shared" ref="AG90:AI90" si="207">O90+W90</f>
        <v>418</v>
      </c>
      <c r="AH90" s="11">
        <f t="shared" si="207"/>
        <v>0</v>
      </c>
      <c r="AI90" s="11">
        <f t="shared" si="207"/>
        <v>2008.24</v>
      </c>
      <c r="AJ90" s="12" t="s">
        <v>16</v>
      </c>
    </row>
    <row r="91" s="9" customFormat="1" ht="16" customHeight="1" spans="1:36">
      <c r="A91" s="33">
        <f t="shared" si="145"/>
        <v>88</v>
      </c>
      <c r="B91" s="34" t="s">
        <v>242</v>
      </c>
      <c r="C91" s="35" t="s">
        <v>273</v>
      </c>
      <c r="D91" s="34" t="s">
        <v>274</v>
      </c>
      <c r="E91" s="34">
        <v>3473.25</v>
      </c>
      <c r="F91" s="34">
        <f>VLOOKUP(C91,'[1]9月'!$B:$Q,16,0)</f>
        <v>3245.4</v>
      </c>
      <c r="G91" s="37">
        <v>5664.75</v>
      </c>
      <c r="H91" s="34">
        <v>3473.25</v>
      </c>
      <c r="I91" s="37">
        <v>4180</v>
      </c>
      <c r="J91" s="37"/>
      <c r="K91" s="47">
        <f t="shared" si="146"/>
        <v>62.5185</v>
      </c>
      <c r="L91" s="48">
        <f t="shared" si="147"/>
        <v>519.264</v>
      </c>
      <c r="M91" s="37">
        <f t="shared" si="148"/>
        <v>453.18</v>
      </c>
      <c r="N91" s="34">
        <f t="shared" si="149"/>
        <v>24.31275</v>
      </c>
      <c r="O91" s="37">
        <f t="shared" si="150"/>
        <v>209</v>
      </c>
      <c r="P91" s="37">
        <f t="shared" si="151"/>
        <v>0</v>
      </c>
      <c r="Q91" s="37">
        <f t="shared" si="152"/>
        <v>1268.27525</v>
      </c>
      <c r="R91" s="34">
        <f t="shared" si="153"/>
        <v>0</v>
      </c>
      <c r="S91" s="34">
        <f t="shared" si="154"/>
        <v>259.63</v>
      </c>
      <c r="T91" s="37">
        <f t="shared" si="155"/>
        <v>113.3</v>
      </c>
      <c r="U91" s="34">
        <f t="shared" si="156"/>
        <v>10.42</v>
      </c>
      <c r="V91" s="34">
        <v>0</v>
      </c>
      <c r="W91" s="37">
        <f t="shared" si="157"/>
        <v>209</v>
      </c>
      <c r="X91" s="37">
        <f t="shared" si="158"/>
        <v>0</v>
      </c>
      <c r="Y91" s="34">
        <f t="shared" si="159"/>
        <v>592.35</v>
      </c>
      <c r="Z91" s="34">
        <f t="shared" si="160"/>
        <v>1860.62525</v>
      </c>
      <c r="AA91" s="34"/>
      <c r="AB91" s="12" t="s">
        <v>40</v>
      </c>
      <c r="AC91" s="11">
        <f t="shared" ref="AC91:AE91" si="208">K91+R91</f>
        <v>62.5185</v>
      </c>
      <c r="AD91" s="11">
        <f t="shared" si="208"/>
        <v>778.894</v>
      </c>
      <c r="AE91" s="11">
        <f t="shared" si="208"/>
        <v>566.48</v>
      </c>
      <c r="AF91" s="11">
        <f t="shared" si="162"/>
        <v>34.73275</v>
      </c>
      <c r="AG91" s="11">
        <f t="shared" ref="AG91:AI91" si="209">O91+W91</f>
        <v>418</v>
      </c>
      <c r="AH91" s="11">
        <f t="shared" si="209"/>
        <v>0</v>
      </c>
      <c r="AI91" s="11">
        <f t="shared" si="209"/>
        <v>1860.62525</v>
      </c>
      <c r="AJ91" s="12" t="s">
        <v>16</v>
      </c>
    </row>
    <row r="92" s="9" customFormat="1" ht="16" customHeight="1" spans="1:36">
      <c r="A92" s="33">
        <f t="shared" si="145"/>
        <v>89</v>
      </c>
      <c r="B92" s="34" t="s">
        <v>143</v>
      </c>
      <c r="C92" s="41" t="s">
        <v>275</v>
      </c>
      <c r="D92" s="42" t="s">
        <v>276</v>
      </c>
      <c r="E92" s="34">
        <v>3473.25</v>
      </c>
      <c r="F92" s="34">
        <f>VLOOKUP(C92,'[1]9月'!$B:$Q,16,0)</f>
        <v>3245.4</v>
      </c>
      <c r="G92" s="37">
        <v>5664.75</v>
      </c>
      <c r="H92" s="34">
        <v>3473.25</v>
      </c>
      <c r="I92" s="37">
        <v>1790</v>
      </c>
      <c r="J92" s="37"/>
      <c r="K92" s="47">
        <f t="shared" si="146"/>
        <v>62.5185</v>
      </c>
      <c r="L92" s="48">
        <f t="shared" si="147"/>
        <v>519.264</v>
      </c>
      <c r="M92" s="37">
        <f t="shared" si="148"/>
        <v>453.18</v>
      </c>
      <c r="N92" s="34">
        <f t="shared" si="149"/>
        <v>24.31275</v>
      </c>
      <c r="O92" s="37">
        <f t="shared" si="150"/>
        <v>89.5</v>
      </c>
      <c r="P92" s="37">
        <f t="shared" si="151"/>
        <v>0</v>
      </c>
      <c r="Q92" s="37">
        <f t="shared" si="152"/>
        <v>1148.77525</v>
      </c>
      <c r="R92" s="34">
        <f t="shared" si="153"/>
        <v>0</v>
      </c>
      <c r="S92" s="34">
        <f t="shared" si="154"/>
        <v>259.63</v>
      </c>
      <c r="T92" s="37">
        <f t="shared" si="155"/>
        <v>113.3</v>
      </c>
      <c r="U92" s="34">
        <f t="shared" si="156"/>
        <v>10.42</v>
      </c>
      <c r="V92" s="34">
        <v>0</v>
      </c>
      <c r="W92" s="37">
        <f t="shared" si="157"/>
        <v>89.5</v>
      </c>
      <c r="X92" s="37">
        <f t="shared" si="158"/>
        <v>0</v>
      </c>
      <c r="Y92" s="34">
        <f t="shared" si="159"/>
        <v>472.85</v>
      </c>
      <c r="Z92" s="34">
        <f t="shared" si="160"/>
        <v>1621.62525</v>
      </c>
      <c r="AA92" s="34"/>
      <c r="AB92" s="12" t="s">
        <v>28</v>
      </c>
      <c r="AC92" s="11">
        <f t="shared" ref="AC92:AE92" si="210">K92+R92</f>
        <v>62.5185</v>
      </c>
      <c r="AD92" s="11">
        <f t="shared" si="210"/>
        <v>778.894</v>
      </c>
      <c r="AE92" s="11">
        <f t="shared" si="210"/>
        <v>566.48</v>
      </c>
      <c r="AF92" s="11">
        <f t="shared" si="162"/>
        <v>34.73275</v>
      </c>
      <c r="AG92" s="11">
        <f t="shared" ref="AG92:AI92" si="211">O92+W92</f>
        <v>179</v>
      </c>
      <c r="AH92" s="11">
        <f t="shared" si="211"/>
        <v>0</v>
      </c>
      <c r="AI92" s="11">
        <f t="shared" si="211"/>
        <v>1621.62525</v>
      </c>
      <c r="AJ92" s="12" t="s">
        <v>13</v>
      </c>
    </row>
    <row r="93" s="9" customFormat="1" ht="16" customHeight="1" spans="1:36">
      <c r="A93" s="33">
        <f t="shared" si="145"/>
        <v>90</v>
      </c>
      <c r="B93" s="34" t="s">
        <v>277</v>
      </c>
      <c r="C93" s="35" t="s">
        <v>278</v>
      </c>
      <c r="D93" s="34" t="s">
        <v>279</v>
      </c>
      <c r="E93" s="34">
        <v>3473.25</v>
      </c>
      <c r="F93" s="34">
        <f>VLOOKUP(C93,'[1]9月'!$B:$Q,16,0)</f>
        <v>3245.4</v>
      </c>
      <c r="G93" s="37">
        <v>5664.75</v>
      </c>
      <c r="H93" s="34">
        <v>3473.25</v>
      </c>
      <c r="I93" s="37">
        <v>1790</v>
      </c>
      <c r="J93" s="37"/>
      <c r="K93" s="47">
        <f t="shared" si="146"/>
        <v>62.5185</v>
      </c>
      <c r="L93" s="48">
        <f t="shared" si="147"/>
        <v>519.264</v>
      </c>
      <c r="M93" s="37">
        <f t="shared" si="148"/>
        <v>453.18</v>
      </c>
      <c r="N93" s="34">
        <f t="shared" si="149"/>
        <v>24.31275</v>
      </c>
      <c r="O93" s="37">
        <f t="shared" si="150"/>
        <v>89.5</v>
      </c>
      <c r="P93" s="37">
        <f t="shared" si="151"/>
        <v>0</v>
      </c>
      <c r="Q93" s="37">
        <f t="shared" si="152"/>
        <v>1148.77525</v>
      </c>
      <c r="R93" s="34">
        <f t="shared" si="153"/>
        <v>0</v>
      </c>
      <c r="S93" s="34">
        <f t="shared" si="154"/>
        <v>259.63</v>
      </c>
      <c r="T93" s="37">
        <f t="shared" si="155"/>
        <v>113.3</v>
      </c>
      <c r="U93" s="34">
        <f t="shared" si="156"/>
        <v>10.42</v>
      </c>
      <c r="V93" s="34">
        <v>0</v>
      </c>
      <c r="W93" s="37">
        <f t="shared" si="157"/>
        <v>89.5</v>
      </c>
      <c r="X93" s="37">
        <f t="shared" si="158"/>
        <v>0</v>
      </c>
      <c r="Y93" s="34">
        <f t="shared" si="159"/>
        <v>472.85</v>
      </c>
      <c r="Z93" s="34">
        <f t="shared" si="160"/>
        <v>1621.62525</v>
      </c>
      <c r="AA93" s="34"/>
      <c r="AB93" s="12" t="s">
        <v>29</v>
      </c>
      <c r="AC93" s="11">
        <f t="shared" ref="AC93:AE93" si="212">K93+R93</f>
        <v>62.5185</v>
      </c>
      <c r="AD93" s="11">
        <f t="shared" si="212"/>
        <v>778.894</v>
      </c>
      <c r="AE93" s="11">
        <f t="shared" si="212"/>
        <v>566.48</v>
      </c>
      <c r="AF93" s="11">
        <f t="shared" si="162"/>
        <v>34.73275</v>
      </c>
      <c r="AG93" s="11">
        <f t="shared" ref="AG93:AI93" si="213">O93+W93</f>
        <v>179</v>
      </c>
      <c r="AH93" s="11">
        <f t="shared" si="213"/>
        <v>0</v>
      </c>
      <c r="AI93" s="11">
        <f t="shared" si="213"/>
        <v>1621.62525</v>
      </c>
      <c r="AJ93" s="12" t="s">
        <v>14</v>
      </c>
    </row>
    <row r="94" s="9" customFormat="1" ht="16" customHeight="1" spans="1:36">
      <c r="A94" s="33">
        <f t="shared" si="145"/>
        <v>91</v>
      </c>
      <c r="B94" s="34" t="s">
        <v>277</v>
      </c>
      <c r="C94" s="35" t="s">
        <v>280</v>
      </c>
      <c r="D94" s="34" t="s">
        <v>281</v>
      </c>
      <c r="E94" s="34">
        <v>3473.25</v>
      </c>
      <c r="F94" s="34">
        <f>VLOOKUP(C94,'[1]9月'!$B:$Q,16,0)</f>
        <v>3245.4</v>
      </c>
      <c r="G94" s="37">
        <v>5664.75</v>
      </c>
      <c r="H94" s="34">
        <v>3473.25</v>
      </c>
      <c r="I94" s="37">
        <v>1790</v>
      </c>
      <c r="J94" s="37"/>
      <c r="K94" s="47">
        <f t="shared" si="146"/>
        <v>62.5185</v>
      </c>
      <c r="L94" s="48">
        <f t="shared" si="147"/>
        <v>519.264</v>
      </c>
      <c r="M94" s="37">
        <f t="shared" si="148"/>
        <v>453.18</v>
      </c>
      <c r="N94" s="34">
        <f t="shared" si="149"/>
        <v>24.31275</v>
      </c>
      <c r="O94" s="37">
        <f t="shared" si="150"/>
        <v>89.5</v>
      </c>
      <c r="P94" s="37">
        <f t="shared" si="151"/>
        <v>0</v>
      </c>
      <c r="Q94" s="37">
        <f t="shared" si="152"/>
        <v>1148.77525</v>
      </c>
      <c r="R94" s="34">
        <f t="shared" si="153"/>
        <v>0</v>
      </c>
      <c r="S94" s="34">
        <f t="shared" si="154"/>
        <v>259.63</v>
      </c>
      <c r="T94" s="37">
        <f t="shared" si="155"/>
        <v>113.3</v>
      </c>
      <c r="U94" s="34">
        <f t="shared" si="156"/>
        <v>10.42</v>
      </c>
      <c r="V94" s="34">
        <v>0</v>
      </c>
      <c r="W94" s="37">
        <f t="shared" si="157"/>
        <v>89.5</v>
      </c>
      <c r="X94" s="37">
        <f t="shared" si="158"/>
        <v>0</v>
      </c>
      <c r="Y94" s="34">
        <f t="shared" si="159"/>
        <v>472.85</v>
      </c>
      <c r="Z94" s="34">
        <f t="shared" si="160"/>
        <v>1621.62525</v>
      </c>
      <c r="AA94" s="34"/>
      <c r="AB94" s="12" t="s">
        <v>29</v>
      </c>
      <c r="AC94" s="11">
        <f t="shared" ref="AC94:AE94" si="214">K94+R94</f>
        <v>62.5185</v>
      </c>
      <c r="AD94" s="11">
        <f t="shared" si="214"/>
        <v>778.894</v>
      </c>
      <c r="AE94" s="11">
        <f t="shared" si="214"/>
        <v>566.48</v>
      </c>
      <c r="AF94" s="11">
        <f t="shared" si="162"/>
        <v>34.73275</v>
      </c>
      <c r="AG94" s="11">
        <f t="shared" ref="AG94:AI94" si="215">O94+W94</f>
        <v>179</v>
      </c>
      <c r="AH94" s="11">
        <f t="shared" si="215"/>
        <v>0</v>
      </c>
      <c r="AI94" s="11">
        <f t="shared" si="215"/>
        <v>1621.62525</v>
      </c>
      <c r="AJ94" s="12" t="s">
        <v>14</v>
      </c>
    </row>
    <row r="95" s="9" customFormat="1" ht="16" customHeight="1" spans="1:36">
      <c r="A95" s="33">
        <f t="shared" si="145"/>
        <v>92</v>
      </c>
      <c r="B95" s="34" t="s">
        <v>277</v>
      </c>
      <c r="C95" s="35" t="s">
        <v>282</v>
      </c>
      <c r="D95" s="34" t="s">
        <v>283</v>
      </c>
      <c r="E95" s="34">
        <v>3473.25</v>
      </c>
      <c r="F95" s="34">
        <f>VLOOKUP(C95,'[1]9月'!$B:$Q,16,0)</f>
        <v>3245.4</v>
      </c>
      <c r="G95" s="37">
        <v>5664.75</v>
      </c>
      <c r="H95" s="34">
        <v>3473.25</v>
      </c>
      <c r="I95" s="37">
        <v>1790</v>
      </c>
      <c r="J95" s="37"/>
      <c r="K95" s="47">
        <f t="shared" si="146"/>
        <v>62.5185</v>
      </c>
      <c r="L95" s="48">
        <f t="shared" si="147"/>
        <v>519.264</v>
      </c>
      <c r="M95" s="37">
        <f t="shared" si="148"/>
        <v>453.18</v>
      </c>
      <c r="N95" s="34">
        <f t="shared" si="149"/>
        <v>24.31275</v>
      </c>
      <c r="O95" s="37">
        <f t="shared" si="150"/>
        <v>89.5</v>
      </c>
      <c r="P95" s="37">
        <f t="shared" si="151"/>
        <v>0</v>
      </c>
      <c r="Q95" s="37">
        <f t="shared" si="152"/>
        <v>1148.77525</v>
      </c>
      <c r="R95" s="34">
        <f t="shared" si="153"/>
        <v>0</v>
      </c>
      <c r="S95" s="34">
        <f t="shared" si="154"/>
        <v>259.63</v>
      </c>
      <c r="T95" s="37">
        <f t="shared" si="155"/>
        <v>113.3</v>
      </c>
      <c r="U95" s="34">
        <f t="shared" si="156"/>
        <v>10.42</v>
      </c>
      <c r="V95" s="34">
        <v>0</v>
      </c>
      <c r="W95" s="37">
        <f t="shared" si="157"/>
        <v>89.5</v>
      </c>
      <c r="X95" s="37">
        <f t="shared" si="158"/>
        <v>0</v>
      </c>
      <c r="Y95" s="34">
        <f t="shared" si="159"/>
        <v>472.85</v>
      </c>
      <c r="Z95" s="34">
        <f t="shared" si="160"/>
        <v>1621.62525</v>
      </c>
      <c r="AA95" s="34"/>
      <c r="AB95" s="12" t="s">
        <v>29</v>
      </c>
      <c r="AC95" s="11">
        <f t="shared" ref="AC95:AE95" si="216">K95+R95</f>
        <v>62.5185</v>
      </c>
      <c r="AD95" s="11">
        <f t="shared" si="216"/>
        <v>778.894</v>
      </c>
      <c r="AE95" s="11">
        <f t="shared" si="216"/>
        <v>566.48</v>
      </c>
      <c r="AF95" s="11">
        <f t="shared" si="162"/>
        <v>34.73275</v>
      </c>
      <c r="AG95" s="11">
        <f t="shared" ref="AG95:AI95" si="217">O95+W95</f>
        <v>179</v>
      </c>
      <c r="AH95" s="11">
        <f t="shared" si="217"/>
        <v>0</v>
      </c>
      <c r="AI95" s="11">
        <f t="shared" si="217"/>
        <v>1621.62525</v>
      </c>
      <c r="AJ95" s="12" t="s">
        <v>14</v>
      </c>
    </row>
    <row r="96" s="9" customFormat="1" ht="16" customHeight="1" spans="1:36">
      <c r="A96" s="33">
        <f t="shared" si="145"/>
        <v>93</v>
      </c>
      <c r="B96" s="34" t="s">
        <v>277</v>
      </c>
      <c r="C96" s="35" t="s">
        <v>284</v>
      </c>
      <c r="D96" s="34" t="s">
        <v>285</v>
      </c>
      <c r="E96" s="34">
        <v>3473.25</v>
      </c>
      <c r="F96" s="34">
        <f>VLOOKUP(C96,'[1]9月'!$B:$Q,16,0)</f>
        <v>3245.4</v>
      </c>
      <c r="G96" s="37">
        <v>5664.75</v>
      </c>
      <c r="H96" s="34">
        <v>3473.25</v>
      </c>
      <c r="I96" s="37">
        <v>1790</v>
      </c>
      <c r="J96" s="37"/>
      <c r="K96" s="47">
        <f t="shared" si="146"/>
        <v>62.5185</v>
      </c>
      <c r="L96" s="48">
        <f t="shared" si="147"/>
        <v>519.264</v>
      </c>
      <c r="M96" s="37">
        <f t="shared" si="148"/>
        <v>453.18</v>
      </c>
      <c r="N96" s="34">
        <f t="shared" si="149"/>
        <v>24.31275</v>
      </c>
      <c r="O96" s="37">
        <f t="shared" si="150"/>
        <v>89.5</v>
      </c>
      <c r="P96" s="37">
        <f t="shared" si="151"/>
        <v>0</v>
      </c>
      <c r="Q96" s="37">
        <f t="shared" si="152"/>
        <v>1148.77525</v>
      </c>
      <c r="R96" s="34">
        <f t="shared" si="153"/>
        <v>0</v>
      </c>
      <c r="S96" s="34">
        <f t="shared" si="154"/>
        <v>259.63</v>
      </c>
      <c r="T96" s="37">
        <f t="shared" si="155"/>
        <v>113.3</v>
      </c>
      <c r="U96" s="34">
        <f t="shared" si="156"/>
        <v>10.42</v>
      </c>
      <c r="V96" s="34">
        <v>0</v>
      </c>
      <c r="W96" s="37">
        <f t="shared" si="157"/>
        <v>89.5</v>
      </c>
      <c r="X96" s="37">
        <f t="shared" si="158"/>
        <v>0</v>
      </c>
      <c r="Y96" s="34">
        <f t="shared" si="159"/>
        <v>472.85</v>
      </c>
      <c r="Z96" s="34">
        <f t="shared" si="160"/>
        <v>1621.62525</v>
      </c>
      <c r="AA96" s="34"/>
      <c r="AB96" s="12" t="s">
        <v>29</v>
      </c>
      <c r="AC96" s="11">
        <f t="shared" ref="AC96:AE96" si="218">K96+R96</f>
        <v>62.5185</v>
      </c>
      <c r="AD96" s="11">
        <f t="shared" si="218"/>
        <v>778.894</v>
      </c>
      <c r="AE96" s="11">
        <f t="shared" si="218"/>
        <v>566.48</v>
      </c>
      <c r="AF96" s="11">
        <f t="shared" si="162"/>
        <v>34.73275</v>
      </c>
      <c r="AG96" s="11">
        <f t="shared" ref="AG96:AI96" si="219">O96+W96</f>
        <v>179</v>
      </c>
      <c r="AH96" s="11">
        <f t="shared" si="219"/>
        <v>0</v>
      </c>
      <c r="AI96" s="11">
        <f t="shared" si="219"/>
        <v>1621.62525</v>
      </c>
      <c r="AJ96" s="12" t="s">
        <v>14</v>
      </c>
    </row>
    <row r="97" s="9" customFormat="1" ht="16" customHeight="1" spans="1:36">
      <c r="A97" s="33">
        <f t="shared" si="145"/>
        <v>94</v>
      </c>
      <c r="B97" s="34" t="s">
        <v>277</v>
      </c>
      <c r="C97" s="35" t="s">
        <v>286</v>
      </c>
      <c r="D97" s="34" t="s">
        <v>287</v>
      </c>
      <c r="E97" s="34">
        <v>3473.25</v>
      </c>
      <c r="F97" s="34">
        <f>VLOOKUP(C97,'[1]9月'!$B:$Q,16,0)</f>
        <v>3245.4</v>
      </c>
      <c r="G97" s="37">
        <v>5664.75</v>
      </c>
      <c r="H97" s="34">
        <v>3473.25</v>
      </c>
      <c r="I97" s="37">
        <v>1790</v>
      </c>
      <c r="J97" s="37"/>
      <c r="K97" s="47">
        <f t="shared" si="146"/>
        <v>62.5185</v>
      </c>
      <c r="L97" s="48">
        <f t="shared" si="147"/>
        <v>519.264</v>
      </c>
      <c r="M97" s="37">
        <f t="shared" si="148"/>
        <v>453.18</v>
      </c>
      <c r="N97" s="34">
        <f t="shared" si="149"/>
        <v>24.31275</v>
      </c>
      <c r="O97" s="37">
        <f t="shared" si="150"/>
        <v>89.5</v>
      </c>
      <c r="P97" s="37">
        <f t="shared" si="151"/>
        <v>0</v>
      </c>
      <c r="Q97" s="37">
        <f t="shared" si="152"/>
        <v>1148.77525</v>
      </c>
      <c r="R97" s="34">
        <f t="shared" si="153"/>
        <v>0</v>
      </c>
      <c r="S97" s="34">
        <f t="shared" si="154"/>
        <v>259.63</v>
      </c>
      <c r="T97" s="37">
        <f t="shared" si="155"/>
        <v>113.3</v>
      </c>
      <c r="U97" s="34">
        <f t="shared" si="156"/>
        <v>10.42</v>
      </c>
      <c r="V97" s="34">
        <v>0</v>
      </c>
      <c r="W97" s="37">
        <f t="shared" si="157"/>
        <v>89.5</v>
      </c>
      <c r="X97" s="37">
        <f t="shared" si="158"/>
        <v>0</v>
      </c>
      <c r="Y97" s="34">
        <f t="shared" si="159"/>
        <v>472.85</v>
      </c>
      <c r="Z97" s="34">
        <f t="shared" si="160"/>
        <v>1621.62525</v>
      </c>
      <c r="AA97" s="34"/>
      <c r="AB97" s="12" t="s">
        <v>29</v>
      </c>
      <c r="AC97" s="11">
        <f t="shared" ref="AC97:AE97" si="220">K97+R97</f>
        <v>62.5185</v>
      </c>
      <c r="AD97" s="11">
        <f t="shared" si="220"/>
        <v>778.894</v>
      </c>
      <c r="AE97" s="11">
        <f t="shared" si="220"/>
        <v>566.48</v>
      </c>
      <c r="AF97" s="11">
        <f t="shared" si="162"/>
        <v>34.73275</v>
      </c>
      <c r="AG97" s="11">
        <f t="shared" ref="AG97:AI97" si="221">O97+W97</f>
        <v>179</v>
      </c>
      <c r="AH97" s="11">
        <f t="shared" si="221"/>
        <v>0</v>
      </c>
      <c r="AI97" s="11">
        <f t="shared" si="221"/>
        <v>1621.62525</v>
      </c>
      <c r="AJ97" s="12" t="s">
        <v>14</v>
      </c>
    </row>
    <row r="98" s="9" customFormat="1" ht="16" customHeight="1" spans="1:36">
      <c r="A98" s="33">
        <f t="shared" si="145"/>
        <v>95</v>
      </c>
      <c r="B98" s="34" t="s">
        <v>277</v>
      </c>
      <c r="C98" s="35" t="s">
        <v>288</v>
      </c>
      <c r="D98" s="34" t="s">
        <v>289</v>
      </c>
      <c r="E98" s="34">
        <v>3473.25</v>
      </c>
      <c r="F98" s="34">
        <f>VLOOKUP(C98,'[1]9月'!$B:$Q,16,0)</f>
        <v>3245.4</v>
      </c>
      <c r="G98" s="37">
        <v>5664.75</v>
      </c>
      <c r="H98" s="34">
        <v>3473.25</v>
      </c>
      <c r="I98" s="37">
        <v>1790</v>
      </c>
      <c r="J98" s="37"/>
      <c r="K98" s="47">
        <f t="shared" si="146"/>
        <v>62.5185</v>
      </c>
      <c r="L98" s="48">
        <f t="shared" si="147"/>
        <v>519.264</v>
      </c>
      <c r="M98" s="37">
        <f t="shared" si="148"/>
        <v>453.18</v>
      </c>
      <c r="N98" s="34">
        <f t="shared" si="149"/>
        <v>24.31275</v>
      </c>
      <c r="O98" s="37">
        <f t="shared" si="150"/>
        <v>89.5</v>
      </c>
      <c r="P98" s="37">
        <f t="shared" si="151"/>
        <v>0</v>
      </c>
      <c r="Q98" s="37">
        <f t="shared" si="152"/>
        <v>1148.77525</v>
      </c>
      <c r="R98" s="34">
        <f t="shared" si="153"/>
        <v>0</v>
      </c>
      <c r="S98" s="34">
        <f t="shared" si="154"/>
        <v>259.63</v>
      </c>
      <c r="T98" s="37">
        <f t="shared" si="155"/>
        <v>113.3</v>
      </c>
      <c r="U98" s="34">
        <f t="shared" si="156"/>
        <v>10.42</v>
      </c>
      <c r="V98" s="34">
        <v>0</v>
      </c>
      <c r="W98" s="37">
        <f t="shared" si="157"/>
        <v>89.5</v>
      </c>
      <c r="X98" s="37">
        <f t="shared" si="158"/>
        <v>0</v>
      </c>
      <c r="Y98" s="34">
        <f t="shared" si="159"/>
        <v>472.85</v>
      </c>
      <c r="Z98" s="34">
        <f t="shared" si="160"/>
        <v>1621.62525</v>
      </c>
      <c r="AA98" s="34"/>
      <c r="AB98" s="12" t="s">
        <v>29</v>
      </c>
      <c r="AC98" s="11">
        <f t="shared" ref="AC98:AE98" si="222">K98+R98</f>
        <v>62.5185</v>
      </c>
      <c r="AD98" s="11">
        <f t="shared" si="222"/>
        <v>778.894</v>
      </c>
      <c r="AE98" s="11">
        <f t="shared" si="222"/>
        <v>566.48</v>
      </c>
      <c r="AF98" s="11">
        <f t="shared" si="162"/>
        <v>34.73275</v>
      </c>
      <c r="AG98" s="11">
        <f t="shared" ref="AG98:AI98" si="223">O98+W98</f>
        <v>179</v>
      </c>
      <c r="AH98" s="11">
        <f t="shared" si="223"/>
        <v>0</v>
      </c>
      <c r="AI98" s="11">
        <f t="shared" si="223"/>
        <v>1621.62525</v>
      </c>
      <c r="AJ98" s="12" t="s">
        <v>14</v>
      </c>
    </row>
    <row r="99" s="9" customFormat="1" ht="16" customHeight="1" spans="1:36">
      <c r="A99" s="33">
        <f t="shared" si="145"/>
        <v>96</v>
      </c>
      <c r="B99" s="34" t="s">
        <v>277</v>
      </c>
      <c r="C99" s="35" t="s">
        <v>290</v>
      </c>
      <c r="D99" s="34" t="s">
        <v>291</v>
      </c>
      <c r="E99" s="34">
        <v>3473.25</v>
      </c>
      <c r="F99" s="34">
        <f>VLOOKUP(C99,'[1]9月'!$B:$Q,16,0)</f>
        <v>3245.4</v>
      </c>
      <c r="G99" s="37">
        <v>5664.75</v>
      </c>
      <c r="H99" s="34">
        <v>3473.25</v>
      </c>
      <c r="I99" s="37">
        <v>0</v>
      </c>
      <c r="J99" s="37"/>
      <c r="K99" s="47">
        <f t="shared" si="146"/>
        <v>62.5185</v>
      </c>
      <c r="L99" s="48">
        <f t="shared" si="147"/>
        <v>519.264</v>
      </c>
      <c r="M99" s="37">
        <f t="shared" si="148"/>
        <v>453.18</v>
      </c>
      <c r="N99" s="34">
        <f t="shared" si="149"/>
        <v>24.31275</v>
      </c>
      <c r="O99" s="37">
        <f t="shared" si="150"/>
        <v>0</v>
      </c>
      <c r="P99" s="37">
        <f t="shared" si="151"/>
        <v>0</v>
      </c>
      <c r="Q99" s="37">
        <f t="shared" si="152"/>
        <v>1059.27525</v>
      </c>
      <c r="R99" s="34">
        <f t="shared" si="153"/>
        <v>0</v>
      </c>
      <c r="S99" s="34">
        <f t="shared" si="154"/>
        <v>259.63</v>
      </c>
      <c r="T99" s="37">
        <f t="shared" si="155"/>
        <v>113.3</v>
      </c>
      <c r="U99" s="34">
        <f t="shared" si="156"/>
        <v>10.42</v>
      </c>
      <c r="V99" s="34">
        <v>0</v>
      </c>
      <c r="W99" s="37">
        <f t="shared" si="157"/>
        <v>0</v>
      </c>
      <c r="X99" s="37">
        <f t="shared" si="158"/>
        <v>0</v>
      </c>
      <c r="Y99" s="34">
        <f t="shared" si="159"/>
        <v>383.35</v>
      </c>
      <c r="Z99" s="34">
        <f t="shared" si="160"/>
        <v>1442.62525</v>
      </c>
      <c r="AA99" s="34"/>
      <c r="AB99" s="12" t="s">
        <v>29</v>
      </c>
      <c r="AC99" s="11">
        <f t="shared" ref="AC99:AE99" si="224">K99+R99</f>
        <v>62.5185</v>
      </c>
      <c r="AD99" s="11">
        <f t="shared" si="224"/>
        <v>778.894</v>
      </c>
      <c r="AE99" s="11">
        <f t="shared" si="224"/>
        <v>566.48</v>
      </c>
      <c r="AF99" s="11">
        <f t="shared" si="162"/>
        <v>34.73275</v>
      </c>
      <c r="AG99" s="11">
        <f t="shared" ref="AG99:AI99" si="225">O99+W99</f>
        <v>0</v>
      </c>
      <c r="AH99" s="11">
        <f t="shared" si="225"/>
        <v>0</v>
      </c>
      <c r="AI99" s="11">
        <f t="shared" si="225"/>
        <v>1442.62525</v>
      </c>
      <c r="AJ99" s="12" t="s">
        <v>14</v>
      </c>
    </row>
    <row r="100" s="9" customFormat="1" ht="16" customHeight="1" spans="1:36">
      <c r="A100" s="33">
        <f t="shared" si="145"/>
        <v>97</v>
      </c>
      <c r="B100" s="34" t="s">
        <v>277</v>
      </c>
      <c r="C100" s="35" t="s">
        <v>292</v>
      </c>
      <c r="D100" s="34" t="s">
        <v>293</v>
      </c>
      <c r="E100" s="34">
        <v>3473.25</v>
      </c>
      <c r="F100" s="34">
        <f>VLOOKUP(C100,'[1]9月'!$B:$Q,16,0)</f>
        <v>3245.4</v>
      </c>
      <c r="G100" s="37">
        <v>5664.75</v>
      </c>
      <c r="H100" s="34">
        <v>3473.25</v>
      </c>
      <c r="I100" s="37">
        <v>1790</v>
      </c>
      <c r="J100" s="37"/>
      <c r="K100" s="47">
        <f t="shared" si="146"/>
        <v>62.5185</v>
      </c>
      <c r="L100" s="48">
        <f t="shared" si="147"/>
        <v>519.264</v>
      </c>
      <c r="M100" s="37">
        <f t="shared" si="148"/>
        <v>453.18</v>
      </c>
      <c r="N100" s="34">
        <f t="shared" si="149"/>
        <v>24.31275</v>
      </c>
      <c r="O100" s="37">
        <f t="shared" si="150"/>
        <v>89.5</v>
      </c>
      <c r="P100" s="37">
        <f t="shared" si="151"/>
        <v>0</v>
      </c>
      <c r="Q100" s="37">
        <f t="shared" si="152"/>
        <v>1148.77525</v>
      </c>
      <c r="R100" s="34">
        <f t="shared" si="153"/>
        <v>0</v>
      </c>
      <c r="S100" s="34">
        <f t="shared" si="154"/>
        <v>259.63</v>
      </c>
      <c r="T100" s="37">
        <f t="shared" si="155"/>
        <v>113.3</v>
      </c>
      <c r="U100" s="34">
        <f t="shared" si="156"/>
        <v>10.42</v>
      </c>
      <c r="V100" s="34">
        <v>0</v>
      </c>
      <c r="W100" s="37">
        <f t="shared" si="157"/>
        <v>89.5</v>
      </c>
      <c r="X100" s="37">
        <f t="shared" si="158"/>
        <v>0</v>
      </c>
      <c r="Y100" s="34">
        <f t="shared" si="159"/>
        <v>472.85</v>
      </c>
      <c r="Z100" s="34">
        <f t="shared" si="160"/>
        <v>1621.62525</v>
      </c>
      <c r="AA100" s="34"/>
      <c r="AB100" s="12" t="s">
        <v>29</v>
      </c>
      <c r="AC100" s="11">
        <f t="shared" ref="AC100:AE100" si="226">K100+R100</f>
        <v>62.5185</v>
      </c>
      <c r="AD100" s="11">
        <f t="shared" si="226"/>
        <v>778.894</v>
      </c>
      <c r="AE100" s="11">
        <f t="shared" si="226"/>
        <v>566.48</v>
      </c>
      <c r="AF100" s="11">
        <f t="shared" si="162"/>
        <v>34.73275</v>
      </c>
      <c r="AG100" s="11">
        <f t="shared" ref="AG100:AI100" si="227">O100+W100</f>
        <v>179</v>
      </c>
      <c r="AH100" s="11">
        <f t="shared" si="227"/>
        <v>0</v>
      </c>
      <c r="AI100" s="11">
        <f t="shared" si="227"/>
        <v>1621.62525</v>
      </c>
      <c r="AJ100" s="12" t="s">
        <v>14</v>
      </c>
    </row>
    <row r="101" s="9" customFormat="1" ht="16" customHeight="1" spans="1:36">
      <c r="A101" s="33">
        <f t="shared" si="145"/>
        <v>98</v>
      </c>
      <c r="B101" s="34" t="s">
        <v>277</v>
      </c>
      <c r="C101" s="35" t="s">
        <v>294</v>
      </c>
      <c r="D101" s="34" t="s">
        <v>295</v>
      </c>
      <c r="E101" s="34">
        <v>3473.25</v>
      </c>
      <c r="F101" s="34">
        <f>VLOOKUP(C101,'[1]9月'!$B:$Q,16,0)</f>
        <v>3245.4</v>
      </c>
      <c r="G101" s="37">
        <v>5664.75</v>
      </c>
      <c r="H101" s="34">
        <v>3473.25</v>
      </c>
      <c r="I101" s="37">
        <v>1790</v>
      </c>
      <c r="J101" s="37"/>
      <c r="K101" s="47">
        <f t="shared" si="146"/>
        <v>62.5185</v>
      </c>
      <c r="L101" s="48">
        <f t="shared" si="147"/>
        <v>519.264</v>
      </c>
      <c r="M101" s="37">
        <f t="shared" si="148"/>
        <v>453.18</v>
      </c>
      <c r="N101" s="34">
        <f t="shared" si="149"/>
        <v>24.31275</v>
      </c>
      <c r="O101" s="37">
        <f t="shared" si="150"/>
        <v>89.5</v>
      </c>
      <c r="P101" s="37">
        <f t="shared" si="151"/>
        <v>0</v>
      </c>
      <c r="Q101" s="37">
        <f t="shared" si="152"/>
        <v>1148.77525</v>
      </c>
      <c r="R101" s="34">
        <f t="shared" si="153"/>
        <v>0</v>
      </c>
      <c r="S101" s="34">
        <f t="shared" si="154"/>
        <v>259.63</v>
      </c>
      <c r="T101" s="37">
        <f t="shared" si="155"/>
        <v>113.3</v>
      </c>
      <c r="U101" s="34">
        <f t="shared" si="156"/>
        <v>10.42</v>
      </c>
      <c r="V101" s="34">
        <v>0</v>
      </c>
      <c r="W101" s="37">
        <f t="shared" si="157"/>
        <v>89.5</v>
      </c>
      <c r="X101" s="37">
        <f t="shared" si="158"/>
        <v>0</v>
      </c>
      <c r="Y101" s="34">
        <f t="shared" si="159"/>
        <v>472.85</v>
      </c>
      <c r="Z101" s="34">
        <f t="shared" si="160"/>
        <v>1621.62525</v>
      </c>
      <c r="AA101" s="34"/>
      <c r="AB101" s="12" t="s">
        <v>29</v>
      </c>
      <c r="AC101" s="11">
        <f t="shared" ref="AC101:AE101" si="228">K101+R101</f>
        <v>62.5185</v>
      </c>
      <c r="AD101" s="11">
        <f t="shared" si="228"/>
        <v>778.894</v>
      </c>
      <c r="AE101" s="11">
        <f t="shared" si="228"/>
        <v>566.48</v>
      </c>
      <c r="AF101" s="11">
        <f t="shared" si="162"/>
        <v>34.73275</v>
      </c>
      <c r="AG101" s="11">
        <f t="shared" ref="AG101:AI101" si="229">O101+W101</f>
        <v>179</v>
      </c>
      <c r="AH101" s="11">
        <f t="shared" si="229"/>
        <v>0</v>
      </c>
      <c r="AI101" s="11">
        <f t="shared" si="229"/>
        <v>1621.62525</v>
      </c>
      <c r="AJ101" s="12" t="s">
        <v>14</v>
      </c>
    </row>
    <row r="102" s="9" customFormat="1" ht="16" customHeight="1" spans="1:36">
      <c r="A102" s="33">
        <f t="shared" si="145"/>
        <v>99</v>
      </c>
      <c r="B102" s="34" t="s">
        <v>277</v>
      </c>
      <c r="C102" s="41" t="s">
        <v>296</v>
      </c>
      <c r="D102" s="42" t="s">
        <v>297</v>
      </c>
      <c r="E102" s="34">
        <v>3473.25</v>
      </c>
      <c r="F102" s="34">
        <v>0</v>
      </c>
      <c r="G102" s="37">
        <v>0</v>
      </c>
      <c r="H102" s="34">
        <v>0</v>
      </c>
      <c r="I102" s="37">
        <v>0</v>
      </c>
      <c r="J102" s="37"/>
      <c r="K102" s="47">
        <f t="shared" si="146"/>
        <v>62.5185</v>
      </c>
      <c r="L102" s="48">
        <f t="shared" si="147"/>
        <v>0</v>
      </c>
      <c r="M102" s="37">
        <f t="shared" si="148"/>
        <v>0</v>
      </c>
      <c r="N102" s="34">
        <f t="shared" si="149"/>
        <v>0</v>
      </c>
      <c r="O102" s="37">
        <f t="shared" si="150"/>
        <v>0</v>
      </c>
      <c r="P102" s="37">
        <f t="shared" si="151"/>
        <v>0</v>
      </c>
      <c r="Q102" s="37">
        <f t="shared" si="152"/>
        <v>62.5185</v>
      </c>
      <c r="R102" s="34">
        <f t="shared" si="153"/>
        <v>0</v>
      </c>
      <c r="S102" s="34">
        <f t="shared" si="154"/>
        <v>0</v>
      </c>
      <c r="T102" s="37">
        <f t="shared" si="155"/>
        <v>0</v>
      </c>
      <c r="U102" s="34">
        <f t="shared" si="156"/>
        <v>0</v>
      </c>
      <c r="V102" s="34">
        <v>0</v>
      </c>
      <c r="W102" s="37">
        <f t="shared" si="157"/>
        <v>0</v>
      </c>
      <c r="X102" s="37">
        <f t="shared" si="158"/>
        <v>0</v>
      </c>
      <c r="Y102" s="34">
        <f t="shared" si="159"/>
        <v>0</v>
      </c>
      <c r="Z102" s="34">
        <f t="shared" si="160"/>
        <v>62.5185</v>
      </c>
      <c r="AA102" s="34"/>
      <c r="AB102" s="12" t="s">
        <v>29</v>
      </c>
      <c r="AC102" s="11">
        <f t="shared" ref="AC102:AE102" si="230">K102+R102</f>
        <v>62.5185</v>
      </c>
      <c r="AD102" s="11">
        <f t="shared" si="230"/>
        <v>0</v>
      </c>
      <c r="AE102" s="11">
        <f t="shared" si="230"/>
        <v>0</v>
      </c>
      <c r="AF102" s="11">
        <f t="shared" si="162"/>
        <v>0</v>
      </c>
      <c r="AG102" s="11">
        <f t="shared" ref="AG102:AI102" si="231">O102+W102</f>
        <v>0</v>
      </c>
      <c r="AH102" s="11">
        <f t="shared" si="231"/>
        <v>0</v>
      </c>
      <c r="AI102" s="11">
        <f t="shared" si="231"/>
        <v>62.5185</v>
      </c>
      <c r="AJ102" s="12" t="s">
        <v>14</v>
      </c>
    </row>
    <row r="103" s="20" customFormat="1" ht="16" customHeight="1" spans="1:36">
      <c r="A103" s="63">
        <f t="shared" si="145"/>
        <v>100</v>
      </c>
      <c r="B103" s="64" t="s">
        <v>262</v>
      </c>
      <c r="C103" s="153" t="s">
        <v>298</v>
      </c>
      <c r="D103" s="64" t="s">
        <v>299</v>
      </c>
      <c r="E103" s="64">
        <v>3473.25</v>
      </c>
      <c r="F103" s="64">
        <f>VLOOKUP(C103,'[1]9月'!$B:$Q,16,0)</f>
        <v>3245.4</v>
      </c>
      <c r="G103" s="67">
        <v>5664.75</v>
      </c>
      <c r="H103" s="64">
        <v>3473.25</v>
      </c>
      <c r="I103" s="67">
        <v>1790</v>
      </c>
      <c r="J103" s="67"/>
      <c r="K103" s="95">
        <f t="shared" si="146"/>
        <v>62.5185</v>
      </c>
      <c r="L103" s="96">
        <f t="shared" si="147"/>
        <v>519.264</v>
      </c>
      <c r="M103" s="67">
        <f t="shared" si="148"/>
        <v>453.18</v>
      </c>
      <c r="N103" s="64">
        <f t="shared" si="149"/>
        <v>24.31275</v>
      </c>
      <c r="O103" s="67">
        <f t="shared" si="150"/>
        <v>89.5</v>
      </c>
      <c r="P103" s="67">
        <f t="shared" si="151"/>
        <v>0</v>
      </c>
      <c r="Q103" s="67">
        <f t="shared" si="152"/>
        <v>1148.77525</v>
      </c>
      <c r="R103" s="64">
        <f t="shared" si="153"/>
        <v>0</v>
      </c>
      <c r="S103" s="64">
        <f t="shared" si="154"/>
        <v>259.63</v>
      </c>
      <c r="T103" s="67">
        <f t="shared" si="155"/>
        <v>113.3</v>
      </c>
      <c r="U103" s="64">
        <f t="shared" si="156"/>
        <v>10.42</v>
      </c>
      <c r="V103" s="64">
        <v>0</v>
      </c>
      <c r="W103" s="67">
        <f t="shared" si="157"/>
        <v>89.5</v>
      </c>
      <c r="X103" s="67">
        <f t="shared" si="158"/>
        <v>0</v>
      </c>
      <c r="Y103" s="64">
        <f t="shared" si="159"/>
        <v>472.85</v>
      </c>
      <c r="Z103" s="64">
        <f t="shared" si="160"/>
        <v>1621.62525</v>
      </c>
      <c r="AA103" s="64"/>
      <c r="AB103" s="16" t="s">
        <v>34</v>
      </c>
      <c r="AC103" s="15">
        <f t="shared" ref="AC103:AE103" si="232">K103+R103</f>
        <v>62.5185</v>
      </c>
      <c r="AD103" s="15">
        <f t="shared" si="232"/>
        <v>778.894</v>
      </c>
      <c r="AE103" s="15">
        <f t="shared" si="232"/>
        <v>566.48</v>
      </c>
      <c r="AF103" s="15">
        <f t="shared" si="162"/>
        <v>34.73275</v>
      </c>
      <c r="AG103" s="15">
        <f t="shared" ref="AG103:AI103" si="233">O103+W103</f>
        <v>179</v>
      </c>
      <c r="AH103" s="15">
        <f t="shared" si="233"/>
        <v>0</v>
      </c>
      <c r="AI103" s="15">
        <f t="shared" si="233"/>
        <v>1621.62525</v>
      </c>
      <c r="AJ103" s="16" t="s">
        <v>14</v>
      </c>
    </row>
    <row r="104" s="9" customFormat="1" ht="16" customHeight="1" spans="1:36">
      <c r="A104" s="33">
        <f t="shared" si="145"/>
        <v>101</v>
      </c>
      <c r="B104" s="34" t="s">
        <v>262</v>
      </c>
      <c r="C104" s="35" t="s">
        <v>300</v>
      </c>
      <c r="D104" s="34" t="s">
        <v>301</v>
      </c>
      <c r="E104" s="34">
        <v>3473.25</v>
      </c>
      <c r="F104" s="34">
        <f>VLOOKUP(C104,'[1]9月'!$B:$Q,16,0)</f>
        <v>3245.4</v>
      </c>
      <c r="G104" s="37">
        <v>5664.75</v>
      </c>
      <c r="H104" s="34">
        <v>3473.25</v>
      </c>
      <c r="I104" s="37">
        <v>2544</v>
      </c>
      <c r="J104" s="37"/>
      <c r="K104" s="47">
        <f t="shared" si="146"/>
        <v>62.5185</v>
      </c>
      <c r="L104" s="48">
        <f t="shared" si="147"/>
        <v>519.264</v>
      </c>
      <c r="M104" s="37">
        <f t="shared" si="148"/>
        <v>453.18</v>
      </c>
      <c r="N104" s="34">
        <f t="shared" si="149"/>
        <v>24.31275</v>
      </c>
      <c r="O104" s="37">
        <f t="shared" si="150"/>
        <v>127.2</v>
      </c>
      <c r="P104" s="37">
        <f t="shared" si="151"/>
        <v>0</v>
      </c>
      <c r="Q104" s="37">
        <f t="shared" si="152"/>
        <v>1186.47525</v>
      </c>
      <c r="R104" s="34">
        <f t="shared" si="153"/>
        <v>0</v>
      </c>
      <c r="S104" s="34">
        <f t="shared" si="154"/>
        <v>259.63</v>
      </c>
      <c r="T104" s="37">
        <f t="shared" si="155"/>
        <v>113.3</v>
      </c>
      <c r="U104" s="34">
        <f t="shared" si="156"/>
        <v>10.42</v>
      </c>
      <c r="V104" s="34">
        <v>0</v>
      </c>
      <c r="W104" s="37">
        <f t="shared" si="157"/>
        <v>127.2</v>
      </c>
      <c r="X104" s="37">
        <f t="shared" si="158"/>
        <v>0</v>
      </c>
      <c r="Y104" s="34">
        <f t="shared" si="159"/>
        <v>510.55</v>
      </c>
      <c r="Z104" s="34">
        <f t="shared" si="160"/>
        <v>1697.02525</v>
      </c>
      <c r="AA104" s="34"/>
      <c r="AB104" s="12" t="s">
        <v>34</v>
      </c>
      <c r="AC104" s="11">
        <f t="shared" ref="AC104:AE104" si="234">K104+R104</f>
        <v>62.5185</v>
      </c>
      <c r="AD104" s="11">
        <f t="shared" si="234"/>
        <v>778.894</v>
      </c>
      <c r="AE104" s="11">
        <f t="shared" si="234"/>
        <v>566.48</v>
      </c>
      <c r="AF104" s="11">
        <f t="shared" si="162"/>
        <v>34.73275</v>
      </c>
      <c r="AG104" s="11">
        <f t="shared" ref="AG104:AI104" si="235">O104+W104</f>
        <v>254.4</v>
      </c>
      <c r="AH104" s="11">
        <f t="shared" si="235"/>
        <v>0</v>
      </c>
      <c r="AI104" s="11">
        <f t="shared" si="235"/>
        <v>1697.02525</v>
      </c>
      <c r="AJ104" s="12" t="s">
        <v>14</v>
      </c>
    </row>
    <row r="105" s="9" customFormat="1" ht="16" customHeight="1" spans="1:36">
      <c r="A105" s="33">
        <f t="shared" si="145"/>
        <v>102</v>
      </c>
      <c r="B105" s="34" t="s">
        <v>277</v>
      </c>
      <c r="C105" s="35" t="s">
        <v>302</v>
      </c>
      <c r="D105" s="34" t="s">
        <v>303</v>
      </c>
      <c r="E105" s="34">
        <v>3473.25</v>
      </c>
      <c r="F105" s="34">
        <f>VLOOKUP(C105,'[1]9月'!$B:$Q,16,0)</f>
        <v>3245.4</v>
      </c>
      <c r="G105" s="37">
        <v>5664.75</v>
      </c>
      <c r="H105" s="34">
        <v>3473.25</v>
      </c>
      <c r="I105" s="37">
        <v>2544</v>
      </c>
      <c r="J105" s="37"/>
      <c r="K105" s="47">
        <f t="shared" si="146"/>
        <v>62.5185</v>
      </c>
      <c r="L105" s="48">
        <f t="shared" si="147"/>
        <v>519.264</v>
      </c>
      <c r="M105" s="37">
        <f t="shared" si="148"/>
        <v>453.18</v>
      </c>
      <c r="N105" s="34">
        <f t="shared" si="149"/>
        <v>24.31275</v>
      </c>
      <c r="O105" s="37">
        <f t="shared" si="150"/>
        <v>127.2</v>
      </c>
      <c r="P105" s="37">
        <f t="shared" si="151"/>
        <v>0</v>
      </c>
      <c r="Q105" s="37">
        <f t="shared" si="152"/>
        <v>1186.47525</v>
      </c>
      <c r="R105" s="34">
        <f t="shared" si="153"/>
        <v>0</v>
      </c>
      <c r="S105" s="34">
        <f t="shared" si="154"/>
        <v>259.63</v>
      </c>
      <c r="T105" s="37">
        <f t="shared" si="155"/>
        <v>113.3</v>
      </c>
      <c r="U105" s="34">
        <f t="shared" si="156"/>
        <v>10.42</v>
      </c>
      <c r="V105" s="34">
        <v>0</v>
      </c>
      <c r="W105" s="37">
        <f t="shared" si="157"/>
        <v>127.2</v>
      </c>
      <c r="X105" s="37">
        <f t="shared" si="158"/>
        <v>0</v>
      </c>
      <c r="Y105" s="34">
        <f t="shared" si="159"/>
        <v>510.55</v>
      </c>
      <c r="Z105" s="34">
        <f t="shared" si="160"/>
        <v>1697.02525</v>
      </c>
      <c r="AA105" s="34"/>
      <c r="AB105" s="12" t="s">
        <v>29</v>
      </c>
      <c r="AC105" s="11">
        <f t="shared" ref="AC105:AE105" si="236">K105+R105</f>
        <v>62.5185</v>
      </c>
      <c r="AD105" s="11">
        <f t="shared" si="236"/>
        <v>778.894</v>
      </c>
      <c r="AE105" s="11">
        <f t="shared" si="236"/>
        <v>566.48</v>
      </c>
      <c r="AF105" s="11">
        <f t="shared" si="162"/>
        <v>34.73275</v>
      </c>
      <c r="AG105" s="11">
        <f t="shared" ref="AG105:AI105" si="237">O105+W105</f>
        <v>254.4</v>
      </c>
      <c r="AH105" s="11">
        <f t="shared" si="237"/>
        <v>0</v>
      </c>
      <c r="AI105" s="11">
        <f t="shared" si="237"/>
        <v>1697.02525</v>
      </c>
      <c r="AJ105" s="12" t="s">
        <v>14</v>
      </c>
    </row>
    <row r="106" s="9" customFormat="1" ht="16" customHeight="1" spans="1:36">
      <c r="A106" s="33">
        <f t="shared" si="145"/>
        <v>103</v>
      </c>
      <c r="B106" s="34" t="s">
        <v>262</v>
      </c>
      <c r="C106" s="35" t="s">
        <v>304</v>
      </c>
      <c r="D106" s="34" t="s">
        <v>305</v>
      </c>
      <c r="E106" s="34">
        <v>3473.25</v>
      </c>
      <c r="F106" s="34">
        <f>VLOOKUP(C106,'[1]9月'!$B:$Q,16,0)</f>
        <v>3245.4</v>
      </c>
      <c r="G106" s="37">
        <v>5664.75</v>
      </c>
      <c r="H106" s="34">
        <v>3473.25</v>
      </c>
      <c r="I106" s="37">
        <v>1790</v>
      </c>
      <c r="J106" s="37"/>
      <c r="K106" s="47">
        <f t="shared" si="146"/>
        <v>62.5185</v>
      </c>
      <c r="L106" s="48">
        <f t="shared" si="147"/>
        <v>519.264</v>
      </c>
      <c r="M106" s="37">
        <f t="shared" si="148"/>
        <v>453.18</v>
      </c>
      <c r="N106" s="34">
        <f t="shared" si="149"/>
        <v>24.31275</v>
      </c>
      <c r="O106" s="37">
        <f t="shared" si="150"/>
        <v>89.5</v>
      </c>
      <c r="P106" s="37">
        <f t="shared" si="151"/>
        <v>0</v>
      </c>
      <c r="Q106" s="37">
        <f t="shared" si="152"/>
        <v>1148.77525</v>
      </c>
      <c r="R106" s="34">
        <f t="shared" si="153"/>
        <v>0</v>
      </c>
      <c r="S106" s="34">
        <f t="shared" si="154"/>
        <v>259.63</v>
      </c>
      <c r="T106" s="37">
        <f t="shared" si="155"/>
        <v>113.3</v>
      </c>
      <c r="U106" s="34">
        <f t="shared" si="156"/>
        <v>10.42</v>
      </c>
      <c r="V106" s="34">
        <v>0</v>
      </c>
      <c r="W106" s="37">
        <f t="shared" si="157"/>
        <v>89.5</v>
      </c>
      <c r="X106" s="37">
        <f t="shared" si="158"/>
        <v>0</v>
      </c>
      <c r="Y106" s="34">
        <f t="shared" si="159"/>
        <v>472.85</v>
      </c>
      <c r="Z106" s="34">
        <f t="shared" si="160"/>
        <v>1621.62525</v>
      </c>
      <c r="AA106" s="34"/>
      <c r="AB106" s="12" t="s">
        <v>34</v>
      </c>
      <c r="AC106" s="11">
        <f t="shared" ref="AC106:AE106" si="238">K106+R106</f>
        <v>62.5185</v>
      </c>
      <c r="AD106" s="11">
        <f t="shared" si="238"/>
        <v>778.894</v>
      </c>
      <c r="AE106" s="11">
        <f t="shared" si="238"/>
        <v>566.48</v>
      </c>
      <c r="AF106" s="11">
        <f t="shared" si="162"/>
        <v>34.73275</v>
      </c>
      <c r="AG106" s="11">
        <f t="shared" ref="AG106:AI106" si="239">O106+W106</f>
        <v>179</v>
      </c>
      <c r="AH106" s="11">
        <f t="shared" si="239"/>
        <v>0</v>
      </c>
      <c r="AI106" s="11">
        <f t="shared" si="239"/>
        <v>1621.62525</v>
      </c>
      <c r="AJ106" s="12" t="s">
        <v>14</v>
      </c>
    </row>
    <row r="107" s="9" customFormat="1" ht="16" customHeight="1" spans="1:36">
      <c r="A107" s="33">
        <f t="shared" si="145"/>
        <v>104</v>
      </c>
      <c r="B107" s="34" t="s">
        <v>262</v>
      </c>
      <c r="C107" s="35" t="s">
        <v>306</v>
      </c>
      <c r="D107" s="34" t="s">
        <v>307</v>
      </c>
      <c r="E107" s="34">
        <v>3473.25</v>
      </c>
      <c r="F107" s="34">
        <f>VLOOKUP(C107,'[1]9月'!$B:$Q,16,0)</f>
        <v>3245.4</v>
      </c>
      <c r="G107" s="37">
        <v>5664.75</v>
      </c>
      <c r="H107" s="34">
        <v>3473.25</v>
      </c>
      <c r="I107" s="37">
        <v>2544</v>
      </c>
      <c r="J107" s="37"/>
      <c r="K107" s="47">
        <f t="shared" si="146"/>
        <v>62.5185</v>
      </c>
      <c r="L107" s="48">
        <f t="shared" si="147"/>
        <v>519.264</v>
      </c>
      <c r="M107" s="37">
        <f t="shared" si="148"/>
        <v>453.18</v>
      </c>
      <c r="N107" s="34">
        <f t="shared" si="149"/>
        <v>24.31275</v>
      </c>
      <c r="O107" s="37">
        <f t="shared" si="150"/>
        <v>127.2</v>
      </c>
      <c r="P107" s="37">
        <f t="shared" si="151"/>
        <v>0</v>
      </c>
      <c r="Q107" s="37">
        <f t="shared" si="152"/>
        <v>1186.47525</v>
      </c>
      <c r="R107" s="34">
        <f t="shared" si="153"/>
        <v>0</v>
      </c>
      <c r="S107" s="34">
        <f t="shared" si="154"/>
        <v>259.63</v>
      </c>
      <c r="T107" s="37">
        <f t="shared" si="155"/>
        <v>113.3</v>
      </c>
      <c r="U107" s="34">
        <f t="shared" si="156"/>
        <v>10.42</v>
      </c>
      <c r="V107" s="34">
        <v>0</v>
      </c>
      <c r="W107" s="37">
        <f t="shared" si="157"/>
        <v>127.2</v>
      </c>
      <c r="X107" s="37">
        <f t="shared" si="158"/>
        <v>0</v>
      </c>
      <c r="Y107" s="34">
        <f t="shared" si="159"/>
        <v>510.55</v>
      </c>
      <c r="Z107" s="34">
        <f t="shared" si="160"/>
        <v>1697.02525</v>
      </c>
      <c r="AA107" s="34"/>
      <c r="AB107" s="12" t="s">
        <v>34</v>
      </c>
      <c r="AC107" s="11">
        <f t="shared" ref="AC107:AE107" si="240">K107+R107</f>
        <v>62.5185</v>
      </c>
      <c r="AD107" s="11">
        <f t="shared" si="240"/>
        <v>778.894</v>
      </c>
      <c r="AE107" s="11">
        <f t="shared" si="240"/>
        <v>566.48</v>
      </c>
      <c r="AF107" s="11">
        <f t="shared" si="162"/>
        <v>34.73275</v>
      </c>
      <c r="AG107" s="11">
        <f t="shared" ref="AG107:AI107" si="241">O107+W107</f>
        <v>254.4</v>
      </c>
      <c r="AH107" s="11">
        <f t="shared" si="241"/>
        <v>0</v>
      </c>
      <c r="AI107" s="11">
        <f t="shared" si="241"/>
        <v>1697.02525</v>
      </c>
      <c r="AJ107" s="12" t="s">
        <v>14</v>
      </c>
    </row>
    <row r="108" s="9" customFormat="1" ht="16" customHeight="1" spans="1:36">
      <c r="A108" s="33">
        <f t="shared" si="145"/>
        <v>105</v>
      </c>
      <c r="B108" s="34" t="s">
        <v>262</v>
      </c>
      <c r="C108" s="35" t="s">
        <v>308</v>
      </c>
      <c r="D108" s="34" t="s">
        <v>309</v>
      </c>
      <c r="E108" s="34">
        <v>3473.25</v>
      </c>
      <c r="F108" s="34">
        <f>VLOOKUP(C108,'[1]9月'!$B:$Q,16,0)</f>
        <v>3245.4</v>
      </c>
      <c r="G108" s="37">
        <v>5664.75</v>
      </c>
      <c r="H108" s="34">
        <v>3473.25</v>
      </c>
      <c r="I108" s="37">
        <v>1790</v>
      </c>
      <c r="J108" s="37"/>
      <c r="K108" s="47">
        <f t="shared" si="146"/>
        <v>62.5185</v>
      </c>
      <c r="L108" s="48">
        <f t="shared" si="147"/>
        <v>519.264</v>
      </c>
      <c r="M108" s="37">
        <f t="shared" si="148"/>
        <v>453.18</v>
      </c>
      <c r="N108" s="34">
        <f t="shared" si="149"/>
        <v>24.31275</v>
      </c>
      <c r="O108" s="37">
        <f t="shared" si="150"/>
        <v>89.5</v>
      </c>
      <c r="P108" s="37">
        <f t="shared" si="151"/>
        <v>0</v>
      </c>
      <c r="Q108" s="37">
        <f t="shared" si="152"/>
        <v>1148.77525</v>
      </c>
      <c r="R108" s="34">
        <f t="shared" si="153"/>
        <v>0</v>
      </c>
      <c r="S108" s="34">
        <f t="shared" si="154"/>
        <v>259.63</v>
      </c>
      <c r="T108" s="37">
        <f t="shared" si="155"/>
        <v>113.3</v>
      </c>
      <c r="U108" s="34">
        <f t="shared" si="156"/>
        <v>10.42</v>
      </c>
      <c r="V108" s="34">
        <v>0</v>
      </c>
      <c r="W108" s="37">
        <f t="shared" si="157"/>
        <v>89.5</v>
      </c>
      <c r="X108" s="37">
        <f t="shared" si="158"/>
        <v>0</v>
      </c>
      <c r="Y108" s="34">
        <f t="shared" si="159"/>
        <v>472.85</v>
      </c>
      <c r="Z108" s="34">
        <f t="shared" si="160"/>
        <v>1621.62525</v>
      </c>
      <c r="AA108" s="34"/>
      <c r="AB108" s="12" t="s">
        <v>34</v>
      </c>
      <c r="AC108" s="11">
        <f t="shared" ref="AC108:AE108" si="242">K108+R108</f>
        <v>62.5185</v>
      </c>
      <c r="AD108" s="11">
        <f t="shared" si="242"/>
        <v>778.894</v>
      </c>
      <c r="AE108" s="11">
        <f t="shared" si="242"/>
        <v>566.48</v>
      </c>
      <c r="AF108" s="11">
        <f t="shared" si="162"/>
        <v>34.73275</v>
      </c>
      <c r="AG108" s="11">
        <f t="shared" ref="AG108:AI108" si="243">O108+W108</f>
        <v>179</v>
      </c>
      <c r="AH108" s="11">
        <f t="shared" si="243"/>
        <v>0</v>
      </c>
      <c r="AI108" s="11">
        <f t="shared" si="243"/>
        <v>1621.62525</v>
      </c>
      <c r="AJ108" s="12" t="s">
        <v>14</v>
      </c>
    </row>
    <row r="109" s="9" customFormat="1" ht="16" customHeight="1" spans="1:36">
      <c r="A109" s="33">
        <f t="shared" si="145"/>
        <v>106</v>
      </c>
      <c r="B109" s="34" t="s">
        <v>262</v>
      </c>
      <c r="C109" s="35" t="s">
        <v>310</v>
      </c>
      <c r="D109" s="34" t="s">
        <v>311</v>
      </c>
      <c r="E109" s="34">
        <v>3473.25</v>
      </c>
      <c r="F109" s="34">
        <f>VLOOKUP(C109,'[1]9月'!$B:$Q,16,0)</f>
        <v>3245.4</v>
      </c>
      <c r="G109" s="37">
        <v>5664.75</v>
      </c>
      <c r="H109" s="34">
        <v>3473.25</v>
      </c>
      <c r="I109" s="37">
        <v>2544</v>
      </c>
      <c r="J109" s="37"/>
      <c r="K109" s="47">
        <f t="shared" si="146"/>
        <v>62.5185</v>
      </c>
      <c r="L109" s="48">
        <f t="shared" si="147"/>
        <v>519.264</v>
      </c>
      <c r="M109" s="37">
        <f t="shared" si="148"/>
        <v>453.18</v>
      </c>
      <c r="N109" s="34">
        <f t="shared" si="149"/>
        <v>24.31275</v>
      </c>
      <c r="O109" s="37">
        <f t="shared" si="150"/>
        <v>127.2</v>
      </c>
      <c r="P109" s="37">
        <f t="shared" si="151"/>
        <v>0</v>
      </c>
      <c r="Q109" s="37">
        <f t="shared" si="152"/>
        <v>1186.47525</v>
      </c>
      <c r="R109" s="34">
        <f t="shared" si="153"/>
        <v>0</v>
      </c>
      <c r="S109" s="34">
        <f t="shared" si="154"/>
        <v>259.63</v>
      </c>
      <c r="T109" s="37">
        <f t="shared" si="155"/>
        <v>113.3</v>
      </c>
      <c r="U109" s="34">
        <f t="shared" si="156"/>
        <v>10.42</v>
      </c>
      <c r="V109" s="34">
        <v>0</v>
      </c>
      <c r="W109" s="37">
        <f t="shared" si="157"/>
        <v>127.2</v>
      </c>
      <c r="X109" s="37">
        <f t="shared" si="158"/>
        <v>0</v>
      </c>
      <c r="Y109" s="34">
        <f t="shared" si="159"/>
        <v>510.55</v>
      </c>
      <c r="Z109" s="34">
        <f t="shared" si="160"/>
        <v>1697.02525</v>
      </c>
      <c r="AA109" s="34"/>
      <c r="AB109" s="12" t="s">
        <v>34</v>
      </c>
      <c r="AC109" s="11">
        <f t="shared" ref="AC109:AE109" si="244">K109+R109</f>
        <v>62.5185</v>
      </c>
      <c r="AD109" s="11">
        <f t="shared" si="244"/>
        <v>778.894</v>
      </c>
      <c r="AE109" s="11">
        <f t="shared" si="244"/>
        <v>566.48</v>
      </c>
      <c r="AF109" s="11">
        <f t="shared" si="162"/>
        <v>34.73275</v>
      </c>
      <c r="AG109" s="11">
        <f t="shared" ref="AG109:AI109" si="245">O109+W109</f>
        <v>254.4</v>
      </c>
      <c r="AH109" s="11">
        <f t="shared" si="245"/>
        <v>0</v>
      </c>
      <c r="AI109" s="11">
        <f t="shared" si="245"/>
        <v>1697.02525</v>
      </c>
      <c r="AJ109" s="12" t="s">
        <v>14</v>
      </c>
    </row>
    <row r="110" s="9" customFormat="1" ht="16" customHeight="1" spans="1:36">
      <c r="A110" s="33">
        <f t="shared" si="145"/>
        <v>107</v>
      </c>
      <c r="B110" s="34" t="s">
        <v>262</v>
      </c>
      <c r="C110" s="35" t="s">
        <v>312</v>
      </c>
      <c r="D110" s="34" t="s">
        <v>313</v>
      </c>
      <c r="E110" s="34">
        <v>3473.25</v>
      </c>
      <c r="F110" s="34">
        <f>VLOOKUP(C110,'[1]9月'!$B:$Q,16,0)</f>
        <v>3245.4</v>
      </c>
      <c r="G110" s="37">
        <v>5664.75</v>
      </c>
      <c r="H110" s="34">
        <v>3473.25</v>
      </c>
      <c r="I110" s="37">
        <v>1790</v>
      </c>
      <c r="J110" s="37"/>
      <c r="K110" s="47">
        <f t="shared" si="146"/>
        <v>62.5185</v>
      </c>
      <c r="L110" s="48">
        <f t="shared" si="147"/>
        <v>519.264</v>
      </c>
      <c r="M110" s="37">
        <f t="shared" si="148"/>
        <v>453.18</v>
      </c>
      <c r="N110" s="34">
        <f t="shared" si="149"/>
        <v>24.31275</v>
      </c>
      <c r="O110" s="37">
        <f t="shared" si="150"/>
        <v>89.5</v>
      </c>
      <c r="P110" s="37">
        <f t="shared" si="151"/>
        <v>0</v>
      </c>
      <c r="Q110" s="37">
        <f t="shared" si="152"/>
        <v>1148.77525</v>
      </c>
      <c r="R110" s="34">
        <f t="shared" si="153"/>
        <v>0</v>
      </c>
      <c r="S110" s="34">
        <f t="shared" si="154"/>
        <v>259.63</v>
      </c>
      <c r="T110" s="37">
        <f t="shared" si="155"/>
        <v>113.3</v>
      </c>
      <c r="U110" s="34">
        <f t="shared" si="156"/>
        <v>10.42</v>
      </c>
      <c r="V110" s="34">
        <v>0</v>
      </c>
      <c r="W110" s="37">
        <f t="shared" si="157"/>
        <v>89.5</v>
      </c>
      <c r="X110" s="37">
        <f t="shared" si="158"/>
        <v>0</v>
      </c>
      <c r="Y110" s="34">
        <f t="shared" si="159"/>
        <v>472.85</v>
      </c>
      <c r="Z110" s="34">
        <f t="shared" si="160"/>
        <v>1621.62525</v>
      </c>
      <c r="AA110" s="34"/>
      <c r="AB110" s="12" t="s">
        <v>34</v>
      </c>
      <c r="AC110" s="11">
        <f t="shared" ref="AC110:AE110" si="246">K110+R110</f>
        <v>62.5185</v>
      </c>
      <c r="AD110" s="11">
        <f t="shared" si="246"/>
        <v>778.894</v>
      </c>
      <c r="AE110" s="11">
        <f t="shared" si="246"/>
        <v>566.48</v>
      </c>
      <c r="AF110" s="11">
        <f t="shared" si="162"/>
        <v>34.73275</v>
      </c>
      <c r="AG110" s="11">
        <f t="shared" ref="AG110:AI110" si="247">O110+W110</f>
        <v>179</v>
      </c>
      <c r="AH110" s="11">
        <f t="shared" si="247"/>
        <v>0</v>
      </c>
      <c r="AI110" s="11">
        <f t="shared" si="247"/>
        <v>1621.62525</v>
      </c>
      <c r="AJ110" s="12" t="s">
        <v>14</v>
      </c>
    </row>
    <row r="111" s="9" customFormat="1" ht="16" customHeight="1" spans="1:36">
      <c r="A111" s="33">
        <f t="shared" si="145"/>
        <v>108</v>
      </c>
      <c r="B111" s="34" t="s">
        <v>262</v>
      </c>
      <c r="C111" s="35" t="s">
        <v>314</v>
      </c>
      <c r="D111" s="34" t="s">
        <v>315</v>
      </c>
      <c r="E111" s="34">
        <v>3473.25</v>
      </c>
      <c r="F111" s="34">
        <f>VLOOKUP(C111,'[1]9月'!$B:$Q,16,0)</f>
        <v>3245.4</v>
      </c>
      <c r="G111" s="37">
        <v>5664.75</v>
      </c>
      <c r="H111" s="34">
        <v>3473.25</v>
      </c>
      <c r="I111" s="37">
        <v>1790</v>
      </c>
      <c r="J111" s="37"/>
      <c r="K111" s="47">
        <f t="shared" si="146"/>
        <v>62.5185</v>
      </c>
      <c r="L111" s="48">
        <f t="shared" si="147"/>
        <v>519.264</v>
      </c>
      <c r="M111" s="37">
        <f t="shared" si="148"/>
        <v>453.18</v>
      </c>
      <c r="N111" s="34">
        <f t="shared" si="149"/>
        <v>24.31275</v>
      </c>
      <c r="O111" s="37">
        <f t="shared" si="150"/>
        <v>89.5</v>
      </c>
      <c r="P111" s="37">
        <f t="shared" si="151"/>
        <v>0</v>
      </c>
      <c r="Q111" s="37">
        <f t="shared" si="152"/>
        <v>1148.77525</v>
      </c>
      <c r="R111" s="34">
        <f t="shared" si="153"/>
        <v>0</v>
      </c>
      <c r="S111" s="34">
        <f t="shared" si="154"/>
        <v>259.63</v>
      </c>
      <c r="T111" s="37">
        <f t="shared" si="155"/>
        <v>113.3</v>
      </c>
      <c r="U111" s="34">
        <f t="shared" si="156"/>
        <v>10.42</v>
      </c>
      <c r="V111" s="34">
        <v>0</v>
      </c>
      <c r="W111" s="37">
        <f t="shared" si="157"/>
        <v>89.5</v>
      </c>
      <c r="X111" s="37">
        <f t="shared" si="158"/>
        <v>0</v>
      </c>
      <c r="Y111" s="34">
        <f t="shared" si="159"/>
        <v>472.85</v>
      </c>
      <c r="Z111" s="34">
        <f t="shared" si="160"/>
        <v>1621.62525</v>
      </c>
      <c r="AA111" s="34"/>
      <c r="AB111" s="12" t="s">
        <v>34</v>
      </c>
      <c r="AC111" s="11">
        <f t="shared" ref="AC111:AE111" si="248">K111+R111</f>
        <v>62.5185</v>
      </c>
      <c r="AD111" s="11">
        <f t="shared" si="248"/>
        <v>778.894</v>
      </c>
      <c r="AE111" s="11">
        <f t="shared" si="248"/>
        <v>566.48</v>
      </c>
      <c r="AF111" s="11">
        <f t="shared" si="162"/>
        <v>34.73275</v>
      </c>
      <c r="AG111" s="11">
        <f t="shared" ref="AG111:AI111" si="249">O111+W111</f>
        <v>179</v>
      </c>
      <c r="AH111" s="11">
        <f t="shared" si="249"/>
        <v>0</v>
      </c>
      <c r="AI111" s="11">
        <f t="shared" si="249"/>
        <v>1621.62525</v>
      </c>
      <c r="AJ111" s="12" t="s">
        <v>14</v>
      </c>
    </row>
    <row r="112" s="9" customFormat="1" ht="16" customHeight="1" spans="1:36">
      <c r="A112" s="33">
        <f t="shared" si="145"/>
        <v>109</v>
      </c>
      <c r="B112" s="34" t="s">
        <v>262</v>
      </c>
      <c r="C112" s="35" t="s">
        <v>316</v>
      </c>
      <c r="D112" s="34" t="s">
        <v>317</v>
      </c>
      <c r="E112" s="34">
        <v>3473.25</v>
      </c>
      <c r="F112" s="34">
        <f>VLOOKUP(C112,'[1]9月'!$B:$Q,16,0)</f>
        <v>3245.4</v>
      </c>
      <c r="G112" s="37">
        <v>5664.75</v>
      </c>
      <c r="H112" s="34">
        <v>3473.25</v>
      </c>
      <c r="I112" s="37">
        <v>2544</v>
      </c>
      <c r="J112" s="37"/>
      <c r="K112" s="47">
        <f t="shared" si="146"/>
        <v>62.5185</v>
      </c>
      <c r="L112" s="48">
        <f t="shared" si="147"/>
        <v>519.264</v>
      </c>
      <c r="M112" s="37">
        <f t="shared" si="148"/>
        <v>453.18</v>
      </c>
      <c r="N112" s="34">
        <f t="shared" si="149"/>
        <v>24.31275</v>
      </c>
      <c r="O112" s="37">
        <f t="shared" si="150"/>
        <v>127.2</v>
      </c>
      <c r="P112" s="37">
        <f t="shared" si="151"/>
        <v>0</v>
      </c>
      <c r="Q112" s="37">
        <f t="shared" si="152"/>
        <v>1186.47525</v>
      </c>
      <c r="R112" s="34">
        <f t="shared" si="153"/>
        <v>0</v>
      </c>
      <c r="S112" s="34">
        <f t="shared" si="154"/>
        <v>259.63</v>
      </c>
      <c r="T112" s="37">
        <f t="shared" si="155"/>
        <v>113.3</v>
      </c>
      <c r="U112" s="34">
        <f t="shared" si="156"/>
        <v>10.42</v>
      </c>
      <c r="V112" s="34">
        <v>0</v>
      </c>
      <c r="W112" s="37">
        <f t="shared" si="157"/>
        <v>127.2</v>
      </c>
      <c r="X112" s="37">
        <f t="shared" si="158"/>
        <v>0</v>
      </c>
      <c r="Y112" s="34">
        <f t="shared" si="159"/>
        <v>510.55</v>
      </c>
      <c r="Z112" s="34">
        <f t="shared" si="160"/>
        <v>1697.02525</v>
      </c>
      <c r="AA112" s="34"/>
      <c r="AB112" s="12" t="s">
        <v>34</v>
      </c>
      <c r="AC112" s="11">
        <f t="shared" ref="AC112:AE112" si="250">K112+R112</f>
        <v>62.5185</v>
      </c>
      <c r="AD112" s="11">
        <f t="shared" si="250"/>
        <v>778.894</v>
      </c>
      <c r="AE112" s="11">
        <f t="shared" si="250"/>
        <v>566.48</v>
      </c>
      <c r="AF112" s="11">
        <f t="shared" si="162"/>
        <v>34.73275</v>
      </c>
      <c r="AG112" s="11">
        <f t="shared" ref="AG112:AI112" si="251">O112+W112</f>
        <v>254.4</v>
      </c>
      <c r="AH112" s="11">
        <f t="shared" si="251"/>
        <v>0</v>
      </c>
      <c r="AI112" s="11">
        <f t="shared" si="251"/>
        <v>1697.02525</v>
      </c>
      <c r="AJ112" s="12" t="s">
        <v>14</v>
      </c>
    </row>
    <row r="113" s="9" customFormat="1" ht="16" customHeight="1" spans="1:36">
      <c r="A113" s="33">
        <f t="shared" si="145"/>
        <v>110</v>
      </c>
      <c r="B113" s="34" t="s">
        <v>262</v>
      </c>
      <c r="C113" s="35" t="s">
        <v>318</v>
      </c>
      <c r="D113" s="34" t="s">
        <v>319</v>
      </c>
      <c r="E113" s="34">
        <v>3473.25</v>
      </c>
      <c r="F113" s="34">
        <f>VLOOKUP(C113,'[1]9月'!$B:$Q,16,0)</f>
        <v>3245.4</v>
      </c>
      <c r="G113" s="37">
        <v>5664.75</v>
      </c>
      <c r="H113" s="34">
        <v>3473.25</v>
      </c>
      <c r="I113" s="37">
        <v>1790</v>
      </c>
      <c r="J113" s="37"/>
      <c r="K113" s="47">
        <f t="shared" si="146"/>
        <v>62.5185</v>
      </c>
      <c r="L113" s="48">
        <f t="shared" si="147"/>
        <v>519.264</v>
      </c>
      <c r="M113" s="37">
        <f t="shared" si="148"/>
        <v>453.18</v>
      </c>
      <c r="N113" s="34">
        <f t="shared" si="149"/>
        <v>24.31275</v>
      </c>
      <c r="O113" s="37">
        <f t="shared" si="150"/>
        <v>89.5</v>
      </c>
      <c r="P113" s="37">
        <f t="shared" si="151"/>
        <v>0</v>
      </c>
      <c r="Q113" s="37">
        <f t="shared" si="152"/>
        <v>1148.77525</v>
      </c>
      <c r="R113" s="34">
        <f t="shared" si="153"/>
        <v>0</v>
      </c>
      <c r="S113" s="34">
        <f t="shared" si="154"/>
        <v>259.63</v>
      </c>
      <c r="T113" s="37">
        <f t="shared" si="155"/>
        <v>113.3</v>
      </c>
      <c r="U113" s="34">
        <f t="shared" si="156"/>
        <v>10.42</v>
      </c>
      <c r="V113" s="34">
        <v>0</v>
      </c>
      <c r="W113" s="37">
        <f t="shared" si="157"/>
        <v>89.5</v>
      </c>
      <c r="X113" s="37">
        <f t="shared" si="158"/>
        <v>0</v>
      </c>
      <c r="Y113" s="34">
        <f t="shared" si="159"/>
        <v>472.85</v>
      </c>
      <c r="Z113" s="34">
        <f t="shared" si="160"/>
        <v>1621.62525</v>
      </c>
      <c r="AA113" s="34"/>
      <c r="AB113" s="12" t="s">
        <v>34</v>
      </c>
      <c r="AC113" s="11">
        <f t="shared" ref="AC113:AE113" si="252">K113+R113</f>
        <v>62.5185</v>
      </c>
      <c r="AD113" s="11">
        <f t="shared" si="252"/>
        <v>778.894</v>
      </c>
      <c r="AE113" s="11">
        <f t="shared" si="252"/>
        <v>566.48</v>
      </c>
      <c r="AF113" s="11">
        <f t="shared" si="162"/>
        <v>34.73275</v>
      </c>
      <c r="AG113" s="11">
        <f t="shared" ref="AG113:AI113" si="253">O113+W113</f>
        <v>179</v>
      </c>
      <c r="AH113" s="11">
        <f t="shared" si="253"/>
        <v>0</v>
      </c>
      <c r="AI113" s="11">
        <f t="shared" si="253"/>
        <v>1621.62525</v>
      </c>
      <c r="AJ113" s="12" t="s">
        <v>14</v>
      </c>
    </row>
    <row r="114" s="9" customFormat="1" ht="16" customHeight="1" spans="1:36">
      <c r="A114" s="33">
        <f t="shared" si="145"/>
        <v>111</v>
      </c>
      <c r="B114" s="34" t="s">
        <v>262</v>
      </c>
      <c r="C114" s="35" t="s">
        <v>320</v>
      </c>
      <c r="D114" s="34" t="s">
        <v>321</v>
      </c>
      <c r="E114" s="34">
        <v>3473.25</v>
      </c>
      <c r="F114" s="34">
        <f>VLOOKUP(C114,'[1]9月'!$B:$Q,16,0)</f>
        <v>3245.4</v>
      </c>
      <c r="G114" s="37">
        <v>5664.75</v>
      </c>
      <c r="H114" s="34">
        <v>3473.25</v>
      </c>
      <c r="I114" s="37">
        <v>1790</v>
      </c>
      <c r="J114" s="37"/>
      <c r="K114" s="47">
        <f t="shared" si="146"/>
        <v>62.5185</v>
      </c>
      <c r="L114" s="48">
        <f t="shared" si="147"/>
        <v>519.264</v>
      </c>
      <c r="M114" s="37">
        <f t="shared" si="148"/>
        <v>453.18</v>
      </c>
      <c r="N114" s="34">
        <f t="shared" si="149"/>
        <v>24.31275</v>
      </c>
      <c r="O114" s="37">
        <f t="shared" si="150"/>
        <v>89.5</v>
      </c>
      <c r="P114" s="37">
        <f t="shared" si="151"/>
        <v>0</v>
      </c>
      <c r="Q114" s="37">
        <f t="shared" si="152"/>
        <v>1148.77525</v>
      </c>
      <c r="R114" s="34">
        <f t="shared" si="153"/>
        <v>0</v>
      </c>
      <c r="S114" s="34">
        <f t="shared" si="154"/>
        <v>259.63</v>
      </c>
      <c r="T114" s="37">
        <f t="shared" si="155"/>
        <v>113.3</v>
      </c>
      <c r="U114" s="34">
        <f t="shared" si="156"/>
        <v>10.42</v>
      </c>
      <c r="V114" s="34">
        <v>0</v>
      </c>
      <c r="W114" s="37">
        <f t="shared" si="157"/>
        <v>89.5</v>
      </c>
      <c r="X114" s="37">
        <f t="shared" si="158"/>
        <v>0</v>
      </c>
      <c r="Y114" s="34">
        <f t="shared" si="159"/>
        <v>472.85</v>
      </c>
      <c r="Z114" s="34">
        <f t="shared" si="160"/>
        <v>1621.62525</v>
      </c>
      <c r="AA114" s="34"/>
      <c r="AB114" s="12" t="s">
        <v>34</v>
      </c>
      <c r="AC114" s="11">
        <f t="shared" ref="AC114:AE114" si="254">K114+R114</f>
        <v>62.5185</v>
      </c>
      <c r="AD114" s="11">
        <f t="shared" si="254"/>
        <v>778.894</v>
      </c>
      <c r="AE114" s="11">
        <f t="shared" si="254"/>
        <v>566.48</v>
      </c>
      <c r="AF114" s="11">
        <f t="shared" si="162"/>
        <v>34.73275</v>
      </c>
      <c r="AG114" s="11">
        <f t="shared" ref="AG114:AI114" si="255">O114+W114</f>
        <v>179</v>
      </c>
      <c r="AH114" s="11">
        <f t="shared" si="255"/>
        <v>0</v>
      </c>
      <c r="AI114" s="11">
        <f t="shared" si="255"/>
        <v>1621.62525</v>
      </c>
      <c r="AJ114" s="12" t="s">
        <v>14</v>
      </c>
    </row>
    <row r="115" s="9" customFormat="1" ht="16" customHeight="1" spans="1:36">
      <c r="A115" s="33">
        <f t="shared" si="145"/>
        <v>112</v>
      </c>
      <c r="B115" s="34" t="s">
        <v>262</v>
      </c>
      <c r="C115" s="35" t="s">
        <v>322</v>
      </c>
      <c r="D115" s="34" t="s">
        <v>323</v>
      </c>
      <c r="E115" s="34">
        <v>3473.25</v>
      </c>
      <c r="F115" s="34">
        <f>VLOOKUP(C115,'[1]9月'!$B:$Q,16,0)</f>
        <v>3245.4</v>
      </c>
      <c r="G115" s="37">
        <v>5664.75</v>
      </c>
      <c r="H115" s="34">
        <v>3473.25</v>
      </c>
      <c r="I115" s="37">
        <v>1790</v>
      </c>
      <c r="J115" s="37"/>
      <c r="K115" s="47">
        <f t="shared" si="146"/>
        <v>62.5185</v>
      </c>
      <c r="L115" s="48">
        <f t="shared" si="147"/>
        <v>519.264</v>
      </c>
      <c r="M115" s="37">
        <f t="shared" si="148"/>
        <v>453.18</v>
      </c>
      <c r="N115" s="34">
        <f t="shared" si="149"/>
        <v>24.31275</v>
      </c>
      <c r="O115" s="37">
        <f t="shared" si="150"/>
        <v>89.5</v>
      </c>
      <c r="P115" s="37">
        <f t="shared" si="151"/>
        <v>0</v>
      </c>
      <c r="Q115" s="37">
        <f t="shared" si="152"/>
        <v>1148.77525</v>
      </c>
      <c r="R115" s="34">
        <f t="shared" si="153"/>
        <v>0</v>
      </c>
      <c r="S115" s="34">
        <f t="shared" si="154"/>
        <v>259.63</v>
      </c>
      <c r="T115" s="37">
        <f t="shared" si="155"/>
        <v>113.3</v>
      </c>
      <c r="U115" s="34">
        <f t="shared" si="156"/>
        <v>10.42</v>
      </c>
      <c r="V115" s="34">
        <v>0</v>
      </c>
      <c r="W115" s="37">
        <f t="shared" si="157"/>
        <v>89.5</v>
      </c>
      <c r="X115" s="37">
        <f t="shared" si="158"/>
        <v>0</v>
      </c>
      <c r="Y115" s="34">
        <f t="shared" si="159"/>
        <v>472.85</v>
      </c>
      <c r="Z115" s="34">
        <f t="shared" si="160"/>
        <v>1621.62525</v>
      </c>
      <c r="AA115" s="34"/>
      <c r="AB115" s="12" t="s">
        <v>34</v>
      </c>
      <c r="AC115" s="11">
        <f t="shared" ref="AC115:AE115" si="256">K115+R115</f>
        <v>62.5185</v>
      </c>
      <c r="AD115" s="11">
        <f t="shared" si="256"/>
        <v>778.894</v>
      </c>
      <c r="AE115" s="11">
        <f t="shared" si="256"/>
        <v>566.48</v>
      </c>
      <c r="AF115" s="11">
        <f t="shared" si="162"/>
        <v>34.73275</v>
      </c>
      <c r="AG115" s="11">
        <f t="shared" ref="AG115:AI115" si="257">O115+W115</f>
        <v>179</v>
      </c>
      <c r="AH115" s="11">
        <f t="shared" si="257"/>
        <v>0</v>
      </c>
      <c r="AI115" s="11">
        <f t="shared" si="257"/>
        <v>1621.62525</v>
      </c>
      <c r="AJ115" s="12" t="s">
        <v>14</v>
      </c>
    </row>
    <row r="116" s="9" customFormat="1" ht="16" customHeight="1" spans="1:36">
      <c r="A116" s="33">
        <f t="shared" si="145"/>
        <v>113</v>
      </c>
      <c r="B116" s="34" t="s">
        <v>262</v>
      </c>
      <c r="C116" s="35" t="s">
        <v>324</v>
      </c>
      <c r="D116" s="34" t="s">
        <v>325</v>
      </c>
      <c r="E116" s="34">
        <v>3473.25</v>
      </c>
      <c r="F116" s="34">
        <f>VLOOKUP(C116,'[1]9月'!$B:$Q,16,0)</f>
        <v>3245.4</v>
      </c>
      <c r="G116" s="37">
        <v>5664.75</v>
      </c>
      <c r="H116" s="34">
        <v>3473.25</v>
      </c>
      <c r="I116" s="37">
        <v>1790</v>
      </c>
      <c r="J116" s="37"/>
      <c r="K116" s="47">
        <f t="shared" si="146"/>
        <v>62.5185</v>
      </c>
      <c r="L116" s="48">
        <f t="shared" si="147"/>
        <v>519.264</v>
      </c>
      <c r="M116" s="37">
        <f t="shared" si="148"/>
        <v>453.18</v>
      </c>
      <c r="N116" s="34">
        <f t="shared" si="149"/>
        <v>24.31275</v>
      </c>
      <c r="O116" s="37">
        <f t="shared" si="150"/>
        <v>89.5</v>
      </c>
      <c r="P116" s="37">
        <f t="shared" si="151"/>
        <v>0</v>
      </c>
      <c r="Q116" s="37">
        <f t="shared" si="152"/>
        <v>1148.77525</v>
      </c>
      <c r="R116" s="34">
        <f t="shared" si="153"/>
        <v>0</v>
      </c>
      <c r="S116" s="34">
        <f t="shared" si="154"/>
        <v>259.63</v>
      </c>
      <c r="T116" s="37">
        <f t="shared" si="155"/>
        <v>113.3</v>
      </c>
      <c r="U116" s="34">
        <f t="shared" si="156"/>
        <v>10.42</v>
      </c>
      <c r="V116" s="34">
        <v>0</v>
      </c>
      <c r="W116" s="37">
        <f t="shared" si="157"/>
        <v>89.5</v>
      </c>
      <c r="X116" s="37">
        <f t="shared" si="158"/>
        <v>0</v>
      </c>
      <c r="Y116" s="34">
        <f t="shared" si="159"/>
        <v>472.85</v>
      </c>
      <c r="Z116" s="34">
        <f t="shared" si="160"/>
        <v>1621.62525</v>
      </c>
      <c r="AA116" s="34"/>
      <c r="AB116" s="12" t="s">
        <v>34</v>
      </c>
      <c r="AC116" s="11">
        <f t="shared" ref="AC116:AE116" si="258">K116+R116</f>
        <v>62.5185</v>
      </c>
      <c r="AD116" s="11">
        <f t="shared" si="258"/>
        <v>778.894</v>
      </c>
      <c r="AE116" s="11">
        <f t="shared" si="258"/>
        <v>566.48</v>
      </c>
      <c r="AF116" s="11">
        <f t="shared" si="162"/>
        <v>34.73275</v>
      </c>
      <c r="AG116" s="11">
        <f t="shared" ref="AG116:AI116" si="259">O116+W116</f>
        <v>179</v>
      </c>
      <c r="AH116" s="11">
        <f t="shared" si="259"/>
        <v>0</v>
      </c>
      <c r="AI116" s="11">
        <f t="shared" si="259"/>
        <v>1621.62525</v>
      </c>
      <c r="AJ116" s="12" t="s">
        <v>14</v>
      </c>
    </row>
    <row r="117" s="9" customFormat="1" ht="16" customHeight="1" spans="1:36">
      <c r="A117" s="33">
        <f t="shared" si="145"/>
        <v>114</v>
      </c>
      <c r="B117" s="34" t="s">
        <v>262</v>
      </c>
      <c r="C117" s="35" t="s">
        <v>326</v>
      </c>
      <c r="D117" s="34" t="s">
        <v>327</v>
      </c>
      <c r="E117" s="34">
        <v>3473.25</v>
      </c>
      <c r="F117" s="34">
        <f>VLOOKUP(C117,'[1]9月'!$B:$Q,16,0)</f>
        <v>3245.4</v>
      </c>
      <c r="G117" s="37">
        <v>5664.75</v>
      </c>
      <c r="H117" s="34">
        <v>3473.25</v>
      </c>
      <c r="I117" s="37">
        <v>1790</v>
      </c>
      <c r="J117" s="37"/>
      <c r="K117" s="47">
        <f t="shared" si="146"/>
        <v>62.5185</v>
      </c>
      <c r="L117" s="48">
        <f t="shared" si="147"/>
        <v>519.264</v>
      </c>
      <c r="M117" s="37">
        <f t="shared" si="148"/>
        <v>453.18</v>
      </c>
      <c r="N117" s="34">
        <f t="shared" si="149"/>
        <v>24.31275</v>
      </c>
      <c r="O117" s="37">
        <f t="shared" si="150"/>
        <v>89.5</v>
      </c>
      <c r="P117" s="37">
        <f t="shared" si="151"/>
        <v>0</v>
      </c>
      <c r="Q117" s="37">
        <f t="shared" si="152"/>
        <v>1148.77525</v>
      </c>
      <c r="R117" s="34">
        <f t="shared" si="153"/>
        <v>0</v>
      </c>
      <c r="S117" s="34">
        <f t="shared" si="154"/>
        <v>259.63</v>
      </c>
      <c r="T117" s="37">
        <f t="shared" si="155"/>
        <v>113.3</v>
      </c>
      <c r="U117" s="34">
        <f t="shared" si="156"/>
        <v>10.42</v>
      </c>
      <c r="V117" s="34">
        <v>0</v>
      </c>
      <c r="W117" s="37">
        <f t="shared" si="157"/>
        <v>89.5</v>
      </c>
      <c r="X117" s="37">
        <f t="shared" si="158"/>
        <v>0</v>
      </c>
      <c r="Y117" s="34">
        <f t="shared" si="159"/>
        <v>472.85</v>
      </c>
      <c r="Z117" s="34">
        <f t="shared" si="160"/>
        <v>1621.62525</v>
      </c>
      <c r="AA117" s="34"/>
      <c r="AB117" s="12" t="s">
        <v>34</v>
      </c>
      <c r="AC117" s="11">
        <f t="shared" ref="AC117:AE117" si="260">K117+R117</f>
        <v>62.5185</v>
      </c>
      <c r="AD117" s="11">
        <f t="shared" si="260"/>
        <v>778.894</v>
      </c>
      <c r="AE117" s="11">
        <f t="shared" si="260"/>
        <v>566.48</v>
      </c>
      <c r="AF117" s="11">
        <f t="shared" si="162"/>
        <v>34.73275</v>
      </c>
      <c r="AG117" s="11">
        <f t="shared" ref="AG117:AI117" si="261">O117+W117</f>
        <v>179</v>
      </c>
      <c r="AH117" s="11">
        <f t="shared" si="261"/>
        <v>0</v>
      </c>
      <c r="AI117" s="11">
        <f t="shared" si="261"/>
        <v>1621.62525</v>
      </c>
      <c r="AJ117" s="12" t="s">
        <v>14</v>
      </c>
    </row>
    <row r="118" s="9" customFormat="1" ht="16" customHeight="1" spans="1:36">
      <c r="A118" s="33">
        <f t="shared" si="145"/>
        <v>115</v>
      </c>
      <c r="B118" s="34" t="s">
        <v>262</v>
      </c>
      <c r="C118" s="35" t="s">
        <v>328</v>
      </c>
      <c r="D118" s="34" t="s">
        <v>329</v>
      </c>
      <c r="E118" s="34">
        <v>3473.25</v>
      </c>
      <c r="F118" s="34">
        <f>VLOOKUP(C118,'[1]9月'!$B:$Q,16,0)</f>
        <v>3245.4</v>
      </c>
      <c r="G118" s="37">
        <v>5664.75</v>
      </c>
      <c r="H118" s="34">
        <v>3473.25</v>
      </c>
      <c r="I118" s="37">
        <v>1790</v>
      </c>
      <c r="J118" s="37"/>
      <c r="K118" s="47">
        <f t="shared" si="146"/>
        <v>62.5185</v>
      </c>
      <c r="L118" s="48">
        <f t="shared" si="147"/>
        <v>519.264</v>
      </c>
      <c r="M118" s="37">
        <f t="shared" si="148"/>
        <v>453.18</v>
      </c>
      <c r="N118" s="34">
        <f t="shared" si="149"/>
        <v>24.31275</v>
      </c>
      <c r="O118" s="37">
        <f t="shared" si="150"/>
        <v>89.5</v>
      </c>
      <c r="P118" s="37">
        <f t="shared" si="151"/>
        <v>0</v>
      </c>
      <c r="Q118" s="37">
        <f t="shared" si="152"/>
        <v>1148.77525</v>
      </c>
      <c r="R118" s="34">
        <f t="shared" si="153"/>
        <v>0</v>
      </c>
      <c r="S118" s="34">
        <f t="shared" si="154"/>
        <v>259.63</v>
      </c>
      <c r="T118" s="37">
        <f t="shared" si="155"/>
        <v>113.3</v>
      </c>
      <c r="U118" s="34">
        <f t="shared" si="156"/>
        <v>10.42</v>
      </c>
      <c r="V118" s="34">
        <v>0</v>
      </c>
      <c r="W118" s="37">
        <f t="shared" si="157"/>
        <v>89.5</v>
      </c>
      <c r="X118" s="37">
        <f t="shared" si="158"/>
        <v>0</v>
      </c>
      <c r="Y118" s="34">
        <f t="shared" si="159"/>
        <v>472.85</v>
      </c>
      <c r="Z118" s="34">
        <f t="shared" si="160"/>
        <v>1621.62525</v>
      </c>
      <c r="AA118" s="34"/>
      <c r="AB118" s="12" t="s">
        <v>34</v>
      </c>
      <c r="AC118" s="11">
        <f t="shared" ref="AC118:AE118" si="262">K118+R118</f>
        <v>62.5185</v>
      </c>
      <c r="AD118" s="11">
        <f t="shared" si="262"/>
        <v>778.894</v>
      </c>
      <c r="AE118" s="11">
        <f t="shared" si="262"/>
        <v>566.48</v>
      </c>
      <c r="AF118" s="11">
        <f t="shared" si="162"/>
        <v>34.73275</v>
      </c>
      <c r="AG118" s="11">
        <f t="shared" ref="AG118:AI118" si="263">O118+W118</f>
        <v>179</v>
      </c>
      <c r="AH118" s="11">
        <f t="shared" si="263"/>
        <v>0</v>
      </c>
      <c r="AI118" s="11">
        <f t="shared" si="263"/>
        <v>1621.62525</v>
      </c>
      <c r="AJ118" s="12" t="s">
        <v>14</v>
      </c>
    </row>
    <row r="119" s="9" customFormat="1" ht="16" customHeight="1" spans="1:36">
      <c r="A119" s="33">
        <f t="shared" si="145"/>
        <v>116</v>
      </c>
      <c r="B119" s="34" t="s">
        <v>262</v>
      </c>
      <c r="C119" s="35" t="s">
        <v>330</v>
      </c>
      <c r="D119" s="34" t="s">
        <v>331</v>
      </c>
      <c r="E119" s="34">
        <v>3473.25</v>
      </c>
      <c r="F119" s="34">
        <f>VLOOKUP(C119,'[1]9月'!$B:$Q,16,0)</f>
        <v>3245.4</v>
      </c>
      <c r="G119" s="37">
        <v>5664.75</v>
      </c>
      <c r="H119" s="34">
        <v>3473.25</v>
      </c>
      <c r="I119" s="37">
        <v>1790</v>
      </c>
      <c r="J119" s="37"/>
      <c r="K119" s="47">
        <f t="shared" si="146"/>
        <v>62.5185</v>
      </c>
      <c r="L119" s="48">
        <f t="shared" si="147"/>
        <v>519.264</v>
      </c>
      <c r="M119" s="37">
        <f t="shared" si="148"/>
        <v>453.18</v>
      </c>
      <c r="N119" s="34">
        <f t="shared" si="149"/>
        <v>24.31275</v>
      </c>
      <c r="O119" s="37">
        <f t="shared" si="150"/>
        <v>89.5</v>
      </c>
      <c r="P119" s="37">
        <f t="shared" si="151"/>
        <v>0</v>
      </c>
      <c r="Q119" s="37">
        <f t="shared" si="152"/>
        <v>1148.77525</v>
      </c>
      <c r="R119" s="34">
        <f t="shared" si="153"/>
        <v>0</v>
      </c>
      <c r="S119" s="34">
        <f t="shared" si="154"/>
        <v>259.63</v>
      </c>
      <c r="T119" s="37">
        <f t="shared" si="155"/>
        <v>113.3</v>
      </c>
      <c r="U119" s="34">
        <f t="shared" si="156"/>
        <v>10.42</v>
      </c>
      <c r="V119" s="34">
        <v>0</v>
      </c>
      <c r="W119" s="37">
        <f t="shared" si="157"/>
        <v>89.5</v>
      </c>
      <c r="X119" s="37">
        <f t="shared" si="158"/>
        <v>0</v>
      </c>
      <c r="Y119" s="34">
        <f t="shared" si="159"/>
        <v>472.85</v>
      </c>
      <c r="Z119" s="34">
        <f t="shared" si="160"/>
        <v>1621.62525</v>
      </c>
      <c r="AA119" s="34"/>
      <c r="AB119" s="12" t="s">
        <v>34</v>
      </c>
      <c r="AC119" s="11">
        <f t="shared" ref="AC119:AE119" si="264">K119+R119</f>
        <v>62.5185</v>
      </c>
      <c r="AD119" s="11">
        <f t="shared" si="264"/>
        <v>778.894</v>
      </c>
      <c r="AE119" s="11">
        <f t="shared" si="264"/>
        <v>566.48</v>
      </c>
      <c r="AF119" s="11">
        <f t="shared" si="162"/>
        <v>34.73275</v>
      </c>
      <c r="AG119" s="11">
        <f t="shared" ref="AG119:AI119" si="265">O119+W119</f>
        <v>179</v>
      </c>
      <c r="AH119" s="11">
        <f t="shared" si="265"/>
        <v>0</v>
      </c>
      <c r="AI119" s="11">
        <f t="shared" si="265"/>
        <v>1621.62525</v>
      </c>
      <c r="AJ119" s="12" t="s">
        <v>14</v>
      </c>
    </row>
    <row r="120" s="9" customFormat="1" ht="16" customHeight="1" spans="1:36">
      <c r="A120" s="33">
        <f t="shared" si="145"/>
        <v>117</v>
      </c>
      <c r="B120" s="34" t="s">
        <v>262</v>
      </c>
      <c r="C120" s="35" t="s">
        <v>332</v>
      </c>
      <c r="D120" s="34" t="s">
        <v>333</v>
      </c>
      <c r="E120" s="34">
        <v>3473.25</v>
      </c>
      <c r="F120" s="34">
        <f>VLOOKUP(C120,'[1]9月'!$B:$Q,16,0)</f>
        <v>3245.4</v>
      </c>
      <c r="G120" s="37">
        <v>5664.75</v>
      </c>
      <c r="H120" s="34">
        <v>3473.25</v>
      </c>
      <c r="I120" s="37">
        <v>1790</v>
      </c>
      <c r="J120" s="37"/>
      <c r="K120" s="47">
        <f t="shared" si="146"/>
        <v>62.5185</v>
      </c>
      <c r="L120" s="48">
        <f t="shared" si="147"/>
        <v>519.264</v>
      </c>
      <c r="M120" s="37">
        <f t="shared" si="148"/>
        <v>453.18</v>
      </c>
      <c r="N120" s="34">
        <f t="shared" si="149"/>
        <v>24.31275</v>
      </c>
      <c r="O120" s="37">
        <f t="shared" si="150"/>
        <v>89.5</v>
      </c>
      <c r="P120" s="37">
        <f t="shared" si="151"/>
        <v>0</v>
      </c>
      <c r="Q120" s="37">
        <f t="shared" si="152"/>
        <v>1148.77525</v>
      </c>
      <c r="R120" s="34">
        <f t="shared" si="153"/>
        <v>0</v>
      </c>
      <c r="S120" s="34">
        <f t="shared" si="154"/>
        <v>259.63</v>
      </c>
      <c r="T120" s="37">
        <f t="shared" si="155"/>
        <v>113.3</v>
      </c>
      <c r="U120" s="34">
        <f t="shared" si="156"/>
        <v>10.42</v>
      </c>
      <c r="V120" s="34">
        <v>0</v>
      </c>
      <c r="W120" s="37">
        <f t="shared" si="157"/>
        <v>89.5</v>
      </c>
      <c r="X120" s="37">
        <f t="shared" si="158"/>
        <v>0</v>
      </c>
      <c r="Y120" s="34">
        <f t="shared" si="159"/>
        <v>472.85</v>
      </c>
      <c r="Z120" s="34">
        <f t="shared" si="160"/>
        <v>1621.62525</v>
      </c>
      <c r="AA120" s="34"/>
      <c r="AB120" s="12" t="s">
        <v>34</v>
      </c>
      <c r="AC120" s="11">
        <f t="shared" ref="AC120:AE120" si="266">K120+R120</f>
        <v>62.5185</v>
      </c>
      <c r="AD120" s="11">
        <f t="shared" si="266"/>
        <v>778.894</v>
      </c>
      <c r="AE120" s="11">
        <f t="shared" si="266"/>
        <v>566.48</v>
      </c>
      <c r="AF120" s="11">
        <f t="shared" si="162"/>
        <v>34.73275</v>
      </c>
      <c r="AG120" s="11">
        <f t="shared" ref="AG120:AI120" si="267">O120+W120</f>
        <v>179</v>
      </c>
      <c r="AH120" s="11">
        <f t="shared" si="267"/>
        <v>0</v>
      </c>
      <c r="AI120" s="11">
        <f t="shared" si="267"/>
        <v>1621.62525</v>
      </c>
      <c r="AJ120" s="12" t="s">
        <v>14</v>
      </c>
    </row>
    <row r="121" s="9" customFormat="1" ht="16" customHeight="1" spans="1:36">
      <c r="A121" s="33">
        <f t="shared" si="145"/>
        <v>118</v>
      </c>
      <c r="B121" s="34" t="s">
        <v>262</v>
      </c>
      <c r="C121" s="35" t="s">
        <v>334</v>
      </c>
      <c r="D121" s="34" t="s">
        <v>335</v>
      </c>
      <c r="E121" s="34">
        <v>3473.25</v>
      </c>
      <c r="F121" s="34">
        <f>VLOOKUP(C121,'[1]9月'!$B:$Q,16,0)</f>
        <v>3245.4</v>
      </c>
      <c r="G121" s="37">
        <v>5664.75</v>
      </c>
      <c r="H121" s="34">
        <v>3473.25</v>
      </c>
      <c r="I121" s="37">
        <v>1790</v>
      </c>
      <c r="J121" s="37"/>
      <c r="K121" s="47">
        <f t="shared" si="146"/>
        <v>62.5185</v>
      </c>
      <c r="L121" s="48">
        <f t="shared" si="147"/>
        <v>519.264</v>
      </c>
      <c r="M121" s="37">
        <f t="shared" si="148"/>
        <v>453.18</v>
      </c>
      <c r="N121" s="34">
        <f t="shared" si="149"/>
        <v>24.31275</v>
      </c>
      <c r="O121" s="37">
        <f t="shared" si="150"/>
        <v>89.5</v>
      </c>
      <c r="P121" s="37">
        <f t="shared" si="151"/>
        <v>0</v>
      </c>
      <c r="Q121" s="37">
        <f t="shared" si="152"/>
        <v>1148.77525</v>
      </c>
      <c r="R121" s="34">
        <f t="shared" si="153"/>
        <v>0</v>
      </c>
      <c r="S121" s="34">
        <f t="shared" si="154"/>
        <v>259.63</v>
      </c>
      <c r="T121" s="37">
        <f t="shared" si="155"/>
        <v>113.3</v>
      </c>
      <c r="U121" s="34">
        <f t="shared" si="156"/>
        <v>10.42</v>
      </c>
      <c r="V121" s="34">
        <v>0</v>
      </c>
      <c r="W121" s="37">
        <f t="shared" si="157"/>
        <v>89.5</v>
      </c>
      <c r="X121" s="37">
        <f t="shared" si="158"/>
        <v>0</v>
      </c>
      <c r="Y121" s="34">
        <f t="shared" si="159"/>
        <v>472.85</v>
      </c>
      <c r="Z121" s="34">
        <f t="shared" si="160"/>
        <v>1621.62525</v>
      </c>
      <c r="AA121" s="34"/>
      <c r="AB121" s="12" t="s">
        <v>34</v>
      </c>
      <c r="AC121" s="11">
        <f t="shared" ref="AC121:AE121" si="268">K121+R121</f>
        <v>62.5185</v>
      </c>
      <c r="AD121" s="11">
        <f t="shared" si="268"/>
        <v>778.894</v>
      </c>
      <c r="AE121" s="11">
        <f t="shared" si="268"/>
        <v>566.48</v>
      </c>
      <c r="AF121" s="11">
        <f t="shared" si="162"/>
        <v>34.73275</v>
      </c>
      <c r="AG121" s="11">
        <f t="shared" ref="AG121:AI121" si="269">O121+W121</f>
        <v>179</v>
      </c>
      <c r="AH121" s="11">
        <f t="shared" si="269"/>
        <v>0</v>
      </c>
      <c r="AI121" s="11">
        <f t="shared" si="269"/>
        <v>1621.62525</v>
      </c>
      <c r="AJ121" s="12" t="s">
        <v>14</v>
      </c>
    </row>
    <row r="122" s="9" customFormat="1" ht="16" customHeight="1" spans="1:36">
      <c r="A122" s="33">
        <f t="shared" si="145"/>
        <v>119</v>
      </c>
      <c r="B122" s="34" t="s">
        <v>262</v>
      </c>
      <c r="C122" s="35" t="s">
        <v>336</v>
      </c>
      <c r="D122" s="34" t="s">
        <v>337</v>
      </c>
      <c r="E122" s="34">
        <v>3473.25</v>
      </c>
      <c r="F122" s="34">
        <f>VLOOKUP(C122,'[1]9月'!$B:$Q,16,0)</f>
        <v>3245.4</v>
      </c>
      <c r="G122" s="37">
        <v>5664.75</v>
      </c>
      <c r="H122" s="34">
        <v>3473.25</v>
      </c>
      <c r="I122" s="37">
        <v>1790</v>
      </c>
      <c r="J122" s="37"/>
      <c r="K122" s="47">
        <f t="shared" si="146"/>
        <v>62.5185</v>
      </c>
      <c r="L122" s="48">
        <f t="shared" si="147"/>
        <v>519.264</v>
      </c>
      <c r="M122" s="37">
        <f t="shared" si="148"/>
        <v>453.18</v>
      </c>
      <c r="N122" s="34">
        <f t="shared" si="149"/>
        <v>24.31275</v>
      </c>
      <c r="O122" s="37">
        <f t="shared" si="150"/>
        <v>89.5</v>
      </c>
      <c r="P122" s="37">
        <f t="shared" si="151"/>
        <v>0</v>
      </c>
      <c r="Q122" s="37">
        <f t="shared" si="152"/>
        <v>1148.77525</v>
      </c>
      <c r="R122" s="34">
        <f t="shared" si="153"/>
        <v>0</v>
      </c>
      <c r="S122" s="34">
        <f t="shared" si="154"/>
        <v>259.63</v>
      </c>
      <c r="T122" s="37">
        <f t="shared" si="155"/>
        <v>113.3</v>
      </c>
      <c r="U122" s="34">
        <f t="shared" si="156"/>
        <v>10.42</v>
      </c>
      <c r="V122" s="34">
        <v>0</v>
      </c>
      <c r="W122" s="37">
        <f t="shared" si="157"/>
        <v>89.5</v>
      </c>
      <c r="X122" s="37">
        <f t="shared" si="158"/>
        <v>0</v>
      </c>
      <c r="Y122" s="34">
        <f t="shared" si="159"/>
        <v>472.85</v>
      </c>
      <c r="Z122" s="34">
        <f t="shared" si="160"/>
        <v>1621.62525</v>
      </c>
      <c r="AA122" s="34"/>
      <c r="AB122" s="12" t="s">
        <v>34</v>
      </c>
      <c r="AC122" s="11">
        <f t="shared" ref="AC122:AE122" si="270">K122+R122</f>
        <v>62.5185</v>
      </c>
      <c r="AD122" s="11">
        <f t="shared" si="270"/>
        <v>778.894</v>
      </c>
      <c r="AE122" s="11">
        <f t="shared" si="270"/>
        <v>566.48</v>
      </c>
      <c r="AF122" s="11">
        <f t="shared" si="162"/>
        <v>34.73275</v>
      </c>
      <c r="AG122" s="11">
        <f t="shared" ref="AG122:AI122" si="271">O122+W122</f>
        <v>179</v>
      </c>
      <c r="AH122" s="11">
        <f t="shared" si="271"/>
        <v>0</v>
      </c>
      <c r="AI122" s="11">
        <f t="shared" si="271"/>
        <v>1621.62525</v>
      </c>
      <c r="AJ122" s="12" t="s">
        <v>14</v>
      </c>
    </row>
    <row r="123" s="9" customFormat="1" ht="16" customHeight="1" spans="1:36">
      <c r="A123" s="33">
        <f t="shared" si="145"/>
        <v>120</v>
      </c>
      <c r="B123" s="34" t="s">
        <v>262</v>
      </c>
      <c r="C123" s="35" t="s">
        <v>338</v>
      </c>
      <c r="D123" s="179" t="s">
        <v>339</v>
      </c>
      <c r="E123" s="34">
        <v>3473.25</v>
      </c>
      <c r="F123" s="34">
        <f>VLOOKUP(C123,'[1]9月'!$B:$Q,16,0)</f>
        <v>3245.4</v>
      </c>
      <c r="G123" s="37">
        <v>5664.75</v>
      </c>
      <c r="H123" s="34">
        <v>3473.25</v>
      </c>
      <c r="I123" s="37">
        <v>1790</v>
      </c>
      <c r="J123" s="37"/>
      <c r="K123" s="47">
        <f t="shared" si="146"/>
        <v>62.5185</v>
      </c>
      <c r="L123" s="48">
        <f t="shared" si="147"/>
        <v>519.264</v>
      </c>
      <c r="M123" s="37">
        <f t="shared" si="148"/>
        <v>453.18</v>
      </c>
      <c r="N123" s="34">
        <f t="shared" si="149"/>
        <v>24.31275</v>
      </c>
      <c r="O123" s="37">
        <f t="shared" si="150"/>
        <v>89.5</v>
      </c>
      <c r="P123" s="37">
        <f t="shared" si="151"/>
        <v>0</v>
      </c>
      <c r="Q123" s="37">
        <f t="shared" si="152"/>
        <v>1148.77525</v>
      </c>
      <c r="R123" s="34">
        <f t="shared" si="153"/>
        <v>0</v>
      </c>
      <c r="S123" s="34">
        <f t="shared" si="154"/>
        <v>259.63</v>
      </c>
      <c r="T123" s="37">
        <f t="shared" si="155"/>
        <v>113.3</v>
      </c>
      <c r="U123" s="34">
        <f t="shared" si="156"/>
        <v>10.42</v>
      </c>
      <c r="V123" s="34">
        <v>0</v>
      </c>
      <c r="W123" s="37">
        <f t="shared" si="157"/>
        <v>89.5</v>
      </c>
      <c r="X123" s="37">
        <f t="shared" si="158"/>
        <v>0</v>
      </c>
      <c r="Y123" s="34">
        <f t="shared" si="159"/>
        <v>472.85</v>
      </c>
      <c r="Z123" s="34">
        <f t="shared" si="160"/>
        <v>1621.62525</v>
      </c>
      <c r="AA123" s="34"/>
      <c r="AB123" s="12" t="s">
        <v>34</v>
      </c>
      <c r="AC123" s="11">
        <f t="shared" ref="AC123:AE123" si="272">K123+R123</f>
        <v>62.5185</v>
      </c>
      <c r="AD123" s="11">
        <f t="shared" si="272"/>
        <v>778.894</v>
      </c>
      <c r="AE123" s="11">
        <f t="shared" si="272"/>
        <v>566.48</v>
      </c>
      <c r="AF123" s="11">
        <f t="shared" si="162"/>
        <v>34.73275</v>
      </c>
      <c r="AG123" s="11">
        <f t="shared" ref="AG123:AI123" si="273">O123+W123</f>
        <v>179</v>
      </c>
      <c r="AH123" s="11">
        <f t="shared" si="273"/>
        <v>0</v>
      </c>
      <c r="AI123" s="11">
        <f t="shared" si="273"/>
        <v>1621.62525</v>
      </c>
      <c r="AJ123" s="12" t="s">
        <v>14</v>
      </c>
    </row>
    <row r="124" s="9" customFormat="1" ht="16" customHeight="1" spans="1:36">
      <c r="A124" s="33">
        <f t="shared" si="145"/>
        <v>121</v>
      </c>
      <c r="B124" s="34" t="s">
        <v>262</v>
      </c>
      <c r="C124" s="35" t="s">
        <v>340</v>
      </c>
      <c r="D124" s="34" t="s">
        <v>341</v>
      </c>
      <c r="E124" s="34">
        <v>3473.25</v>
      </c>
      <c r="F124" s="34">
        <f>VLOOKUP(C124,'[1]9月'!$B:$Q,16,0)</f>
        <v>3245.4</v>
      </c>
      <c r="G124" s="37">
        <v>5664.75</v>
      </c>
      <c r="H124" s="34">
        <v>3473.25</v>
      </c>
      <c r="I124" s="37">
        <v>2544</v>
      </c>
      <c r="J124" s="37"/>
      <c r="K124" s="47">
        <f t="shared" si="146"/>
        <v>62.5185</v>
      </c>
      <c r="L124" s="48">
        <f t="shared" si="147"/>
        <v>519.264</v>
      </c>
      <c r="M124" s="37">
        <f t="shared" si="148"/>
        <v>453.18</v>
      </c>
      <c r="N124" s="34">
        <f t="shared" si="149"/>
        <v>24.31275</v>
      </c>
      <c r="O124" s="37">
        <f t="shared" si="150"/>
        <v>127.2</v>
      </c>
      <c r="P124" s="37">
        <f t="shared" si="151"/>
        <v>0</v>
      </c>
      <c r="Q124" s="37">
        <f t="shared" si="152"/>
        <v>1186.47525</v>
      </c>
      <c r="R124" s="34">
        <f t="shared" si="153"/>
        <v>0</v>
      </c>
      <c r="S124" s="34">
        <f t="shared" si="154"/>
        <v>259.63</v>
      </c>
      <c r="T124" s="37">
        <f t="shared" si="155"/>
        <v>113.3</v>
      </c>
      <c r="U124" s="34">
        <f t="shared" si="156"/>
        <v>10.42</v>
      </c>
      <c r="V124" s="34">
        <v>0</v>
      </c>
      <c r="W124" s="37">
        <f t="shared" si="157"/>
        <v>127.2</v>
      </c>
      <c r="X124" s="37">
        <f t="shared" si="158"/>
        <v>0</v>
      </c>
      <c r="Y124" s="34">
        <f t="shared" si="159"/>
        <v>510.55</v>
      </c>
      <c r="Z124" s="34">
        <f t="shared" si="160"/>
        <v>1697.02525</v>
      </c>
      <c r="AA124" s="34"/>
      <c r="AB124" s="12" t="s">
        <v>34</v>
      </c>
      <c r="AC124" s="11">
        <f t="shared" ref="AC124:AE124" si="274">K124+R124</f>
        <v>62.5185</v>
      </c>
      <c r="AD124" s="11">
        <f t="shared" si="274"/>
        <v>778.894</v>
      </c>
      <c r="AE124" s="11">
        <f t="shared" si="274"/>
        <v>566.48</v>
      </c>
      <c r="AF124" s="11">
        <f t="shared" si="162"/>
        <v>34.73275</v>
      </c>
      <c r="AG124" s="11">
        <f t="shared" ref="AG124:AI124" si="275">O124+W124</f>
        <v>254.4</v>
      </c>
      <c r="AH124" s="11">
        <f t="shared" si="275"/>
        <v>0</v>
      </c>
      <c r="AI124" s="11">
        <f t="shared" si="275"/>
        <v>1697.02525</v>
      </c>
      <c r="AJ124" s="12" t="s">
        <v>14</v>
      </c>
    </row>
    <row r="125" s="9" customFormat="1" ht="16" customHeight="1" spans="1:36">
      <c r="A125" s="33">
        <f t="shared" si="145"/>
        <v>122</v>
      </c>
      <c r="B125" s="34" t="s">
        <v>262</v>
      </c>
      <c r="C125" s="35" t="s">
        <v>342</v>
      </c>
      <c r="D125" s="34" t="s">
        <v>343</v>
      </c>
      <c r="E125" s="34">
        <v>3473.25</v>
      </c>
      <c r="F125" s="34">
        <f>VLOOKUP(C125,'[1]9月'!$B:$Q,16,0)</f>
        <v>3245.4</v>
      </c>
      <c r="G125" s="37">
        <v>5664.75</v>
      </c>
      <c r="H125" s="34">
        <v>3473.25</v>
      </c>
      <c r="I125" s="37">
        <v>1790</v>
      </c>
      <c r="J125" s="37"/>
      <c r="K125" s="47">
        <f t="shared" si="146"/>
        <v>62.5185</v>
      </c>
      <c r="L125" s="48">
        <f t="shared" si="147"/>
        <v>519.264</v>
      </c>
      <c r="M125" s="37">
        <f t="shared" si="148"/>
        <v>453.18</v>
      </c>
      <c r="N125" s="34">
        <f t="shared" si="149"/>
        <v>24.31275</v>
      </c>
      <c r="O125" s="37">
        <f t="shared" si="150"/>
        <v>89.5</v>
      </c>
      <c r="P125" s="37">
        <f t="shared" si="151"/>
        <v>0</v>
      </c>
      <c r="Q125" s="37">
        <f t="shared" si="152"/>
        <v>1148.77525</v>
      </c>
      <c r="R125" s="34">
        <f t="shared" si="153"/>
        <v>0</v>
      </c>
      <c r="S125" s="34">
        <f t="shared" si="154"/>
        <v>259.63</v>
      </c>
      <c r="T125" s="37">
        <f t="shared" si="155"/>
        <v>113.3</v>
      </c>
      <c r="U125" s="34">
        <f t="shared" si="156"/>
        <v>10.42</v>
      </c>
      <c r="V125" s="34">
        <v>0</v>
      </c>
      <c r="W125" s="37">
        <f t="shared" si="157"/>
        <v>89.5</v>
      </c>
      <c r="X125" s="37">
        <f t="shared" si="158"/>
        <v>0</v>
      </c>
      <c r="Y125" s="34">
        <f t="shared" si="159"/>
        <v>472.85</v>
      </c>
      <c r="Z125" s="34">
        <f t="shared" si="160"/>
        <v>1621.62525</v>
      </c>
      <c r="AA125" s="34"/>
      <c r="AB125" s="12" t="s">
        <v>34</v>
      </c>
      <c r="AC125" s="11">
        <f t="shared" ref="AC125:AE125" si="276">K125+R125</f>
        <v>62.5185</v>
      </c>
      <c r="AD125" s="11">
        <f t="shared" si="276"/>
        <v>778.894</v>
      </c>
      <c r="AE125" s="11">
        <f t="shared" si="276"/>
        <v>566.48</v>
      </c>
      <c r="AF125" s="11">
        <f t="shared" si="162"/>
        <v>34.73275</v>
      </c>
      <c r="AG125" s="11">
        <f t="shared" ref="AG125:AI125" si="277">O125+W125</f>
        <v>179</v>
      </c>
      <c r="AH125" s="11">
        <f t="shared" si="277"/>
        <v>0</v>
      </c>
      <c r="AI125" s="11">
        <f t="shared" si="277"/>
        <v>1621.62525</v>
      </c>
      <c r="AJ125" s="12" t="s">
        <v>14</v>
      </c>
    </row>
    <row r="126" s="9" customFormat="1" ht="16" customHeight="1" spans="1:36">
      <c r="A126" s="33">
        <f t="shared" si="145"/>
        <v>123</v>
      </c>
      <c r="B126" s="34" t="s">
        <v>262</v>
      </c>
      <c r="C126" s="35" t="s">
        <v>344</v>
      </c>
      <c r="D126" s="34" t="s">
        <v>345</v>
      </c>
      <c r="E126" s="34">
        <v>3473.25</v>
      </c>
      <c r="F126" s="34">
        <f>VLOOKUP(C126,'[1]9月'!$B:$Q,16,0)</f>
        <v>3245.4</v>
      </c>
      <c r="G126" s="37">
        <v>5664.75</v>
      </c>
      <c r="H126" s="34">
        <v>3473.25</v>
      </c>
      <c r="I126" s="37">
        <v>2544</v>
      </c>
      <c r="J126" s="37"/>
      <c r="K126" s="47">
        <f t="shared" si="146"/>
        <v>62.5185</v>
      </c>
      <c r="L126" s="48">
        <f t="shared" si="147"/>
        <v>519.264</v>
      </c>
      <c r="M126" s="37">
        <f t="shared" si="148"/>
        <v>453.18</v>
      </c>
      <c r="N126" s="34">
        <f t="shared" si="149"/>
        <v>24.31275</v>
      </c>
      <c r="O126" s="37">
        <f t="shared" si="150"/>
        <v>127.2</v>
      </c>
      <c r="P126" s="37">
        <f t="shared" si="151"/>
        <v>0</v>
      </c>
      <c r="Q126" s="37">
        <f t="shared" si="152"/>
        <v>1186.47525</v>
      </c>
      <c r="R126" s="34">
        <f t="shared" si="153"/>
        <v>0</v>
      </c>
      <c r="S126" s="34">
        <f t="shared" si="154"/>
        <v>259.63</v>
      </c>
      <c r="T126" s="37">
        <f t="shared" si="155"/>
        <v>113.3</v>
      </c>
      <c r="U126" s="34">
        <f t="shared" si="156"/>
        <v>10.42</v>
      </c>
      <c r="V126" s="34">
        <v>0</v>
      </c>
      <c r="W126" s="37">
        <f t="shared" si="157"/>
        <v>127.2</v>
      </c>
      <c r="X126" s="37">
        <f t="shared" si="158"/>
        <v>0</v>
      </c>
      <c r="Y126" s="34">
        <f t="shared" si="159"/>
        <v>510.55</v>
      </c>
      <c r="Z126" s="34">
        <f t="shared" si="160"/>
        <v>1697.02525</v>
      </c>
      <c r="AA126" s="34"/>
      <c r="AB126" s="12" t="s">
        <v>34</v>
      </c>
      <c r="AC126" s="11">
        <f t="shared" ref="AC126:AE126" si="278">K126+R126</f>
        <v>62.5185</v>
      </c>
      <c r="AD126" s="11">
        <f t="shared" si="278"/>
        <v>778.894</v>
      </c>
      <c r="AE126" s="11">
        <f t="shared" si="278"/>
        <v>566.48</v>
      </c>
      <c r="AF126" s="11">
        <f t="shared" si="162"/>
        <v>34.73275</v>
      </c>
      <c r="AG126" s="11">
        <f t="shared" ref="AG126:AI126" si="279">O126+W126</f>
        <v>254.4</v>
      </c>
      <c r="AH126" s="11">
        <f t="shared" si="279"/>
        <v>0</v>
      </c>
      <c r="AI126" s="11">
        <f t="shared" si="279"/>
        <v>1697.02525</v>
      </c>
      <c r="AJ126" s="12" t="s">
        <v>14</v>
      </c>
    </row>
    <row r="127" s="9" customFormat="1" ht="16" customHeight="1" spans="1:36">
      <c r="A127" s="33">
        <f t="shared" si="145"/>
        <v>124</v>
      </c>
      <c r="B127" s="34" t="s">
        <v>262</v>
      </c>
      <c r="C127" s="35" t="s">
        <v>346</v>
      </c>
      <c r="D127" s="34" t="s">
        <v>347</v>
      </c>
      <c r="E127" s="34">
        <v>3473.25</v>
      </c>
      <c r="F127" s="34">
        <f>VLOOKUP(C127,'[1]9月'!$B:$Q,16,0)</f>
        <v>3245.4</v>
      </c>
      <c r="G127" s="37">
        <v>5664.75</v>
      </c>
      <c r="H127" s="34">
        <v>3473.25</v>
      </c>
      <c r="I127" s="37">
        <v>2544</v>
      </c>
      <c r="J127" s="37"/>
      <c r="K127" s="47">
        <f t="shared" si="146"/>
        <v>62.5185</v>
      </c>
      <c r="L127" s="48">
        <f t="shared" si="147"/>
        <v>519.264</v>
      </c>
      <c r="M127" s="37">
        <f t="shared" si="148"/>
        <v>453.18</v>
      </c>
      <c r="N127" s="34">
        <f t="shared" si="149"/>
        <v>24.31275</v>
      </c>
      <c r="O127" s="37">
        <f t="shared" si="150"/>
        <v>127.2</v>
      </c>
      <c r="P127" s="37">
        <f t="shared" si="151"/>
        <v>0</v>
      </c>
      <c r="Q127" s="37">
        <f t="shared" si="152"/>
        <v>1186.47525</v>
      </c>
      <c r="R127" s="34">
        <f t="shared" si="153"/>
        <v>0</v>
      </c>
      <c r="S127" s="34">
        <f t="shared" si="154"/>
        <v>259.63</v>
      </c>
      <c r="T127" s="37">
        <f t="shared" si="155"/>
        <v>113.3</v>
      </c>
      <c r="U127" s="34">
        <f t="shared" si="156"/>
        <v>10.42</v>
      </c>
      <c r="V127" s="34">
        <v>0</v>
      </c>
      <c r="W127" s="37">
        <f t="shared" si="157"/>
        <v>127.2</v>
      </c>
      <c r="X127" s="37">
        <f t="shared" si="158"/>
        <v>0</v>
      </c>
      <c r="Y127" s="34">
        <f t="shared" si="159"/>
        <v>510.55</v>
      </c>
      <c r="Z127" s="34">
        <f t="shared" si="160"/>
        <v>1697.02525</v>
      </c>
      <c r="AA127" s="34"/>
      <c r="AB127" s="12" t="s">
        <v>34</v>
      </c>
      <c r="AC127" s="11">
        <f t="shared" ref="AC127:AE127" si="280">K127+R127</f>
        <v>62.5185</v>
      </c>
      <c r="AD127" s="11">
        <f t="shared" si="280"/>
        <v>778.894</v>
      </c>
      <c r="AE127" s="11">
        <f t="shared" si="280"/>
        <v>566.48</v>
      </c>
      <c r="AF127" s="11">
        <f t="shared" si="162"/>
        <v>34.73275</v>
      </c>
      <c r="AG127" s="11">
        <f t="shared" ref="AG127:AI127" si="281">O127+W127</f>
        <v>254.4</v>
      </c>
      <c r="AH127" s="11">
        <f t="shared" si="281"/>
        <v>0</v>
      </c>
      <c r="AI127" s="11">
        <f t="shared" si="281"/>
        <v>1697.02525</v>
      </c>
      <c r="AJ127" s="12" t="s">
        <v>14</v>
      </c>
    </row>
    <row r="128" s="9" customFormat="1" ht="16" customHeight="1" spans="1:36">
      <c r="A128" s="33">
        <f t="shared" si="145"/>
        <v>125</v>
      </c>
      <c r="B128" s="34" t="s">
        <v>262</v>
      </c>
      <c r="C128" s="35" t="s">
        <v>348</v>
      </c>
      <c r="D128" s="34" t="s">
        <v>349</v>
      </c>
      <c r="E128" s="34">
        <v>3473.25</v>
      </c>
      <c r="F128" s="34">
        <f>VLOOKUP(C128,'[1]9月'!$B:$Q,16,0)</f>
        <v>3245.4</v>
      </c>
      <c r="G128" s="37">
        <v>5664.75</v>
      </c>
      <c r="H128" s="34">
        <v>3473.25</v>
      </c>
      <c r="I128" s="37">
        <v>2544</v>
      </c>
      <c r="J128" s="37"/>
      <c r="K128" s="47">
        <f t="shared" si="146"/>
        <v>62.5185</v>
      </c>
      <c r="L128" s="48">
        <f t="shared" si="147"/>
        <v>519.264</v>
      </c>
      <c r="M128" s="37">
        <f t="shared" si="148"/>
        <v>453.18</v>
      </c>
      <c r="N128" s="34">
        <f t="shared" si="149"/>
        <v>24.31275</v>
      </c>
      <c r="O128" s="37">
        <f t="shared" si="150"/>
        <v>127.2</v>
      </c>
      <c r="P128" s="37">
        <f t="shared" si="151"/>
        <v>0</v>
      </c>
      <c r="Q128" s="37">
        <f t="shared" si="152"/>
        <v>1186.47525</v>
      </c>
      <c r="R128" s="34">
        <f t="shared" si="153"/>
        <v>0</v>
      </c>
      <c r="S128" s="34">
        <f t="shared" si="154"/>
        <v>259.63</v>
      </c>
      <c r="T128" s="37">
        <f t="shared" si="155"/>
        <v>113.3</v>
      </c>
      <c r="U128" s="34">
        <f t="shared" si="156"/>
        <v>10.42</v>
      </c>
      <c r="V128" s="34">
        <v>0</v>
      </c>
      <c r="W128" s="37">
        <f t="shared" si="157"/>
        <v>127.2</v>
      </c>
      <c r="X128" s="37">
        <f t="shared" si="158"/>
        <v>0</v>
      </c>
      <c r="Y128" s="34">
        <f t="shared" si="159"/>
        <v>510.55</v>
      </c>
      <c r="Z128" s="34">
        <f t="shared" si="160"/>
        <v>1697.02525</v>
      </c>
      <c r="AA128" s="34"/>
      <c r="AB128" s="12" t="s">
        <v>34</v>
      </c>
      <c r="AC128" s="11">
        <f t="shared" ref="AC128:AE128" si="282">K128+R128</f>
        <v>62.5185</v>
      </c>
      <c r="AD128" s="11">
        <f t="shared" si="282"/>
        <v>778.894</v>
      </c>
      <c r="AE128" s="11">
        <f t="shared" si="282"/>
        <v>566.48</v>
      </c>
      <c r="AF128" s="11">
        <f t="shared" si="162"/>
        <v>34.73275</v>
      </c>
      <c r="AG128" s="11">
        <f t="shared" ref="AG128:AI128" si="283">O128+W128</f>
        <v>254.4</v>
      </c>
      <c r="AH128" s="11">
        <f t="shared" si="283"/>
        <v>0</v>
      </c>
      <c r="AI128" s="11">
        <f t="shared" si="283"/>
        <v>1697.02525</v>
      </c>
      <c r="AJ128" s="12" t="s">
        <v>14</v>
      </c>
    </row>
    <row r="129" s="9" customFormat="1" ht="16" customHeight="1" spans="1:36">
      <c r="A129" s="33">
        <f t="shared" si="145"/>
        <v>126</v>
      </c>
      <c r="B129" s="34" t="s">
        <v>262</v>
      </c>
      <c r="C129" s="35" t="s">
        <v>350</v>
      </c>
      <c r="D129" s="34" t="s">
        <v>351</v>
      </c>
      <c r="E129" s="34">
        <v>3473.25</v>
      </c>
      <c r="F129" s="34">
        <f>VLOOKUP(C129,'[1]9月'!$B:$Q,16,0)</f>
        <v>3245.4</v>
      </c>
      <c r="G129" s="37">
        <v>5664.75</v>
      </c>
      <c r="H129" s="34">
        <v>3473.25</v>
      </c>
      <c r="I129" s="37">
        <v>3180</v>
      </c>
      <c r="J129" s="37"/>
      <c r="K129" s="47">
        <f t="shared" si="146"/>
        <v>62.5185</v>
      </c>
      <c r="L129" s="48">
        <f t="shared" si="147"/>
        <v>519.264</v>
      </c>
      <c r="M129" s="37">
        <f t="shared" si="148"/>
        <v>453.18</v>
      </c>
      <c r="N129" s="34">
        <f t="shared" si="149"/>
        <v>24.31275</v>
      </c>
      <c r="O129" s="37">
        <f t="shared" si="150"/>
        <v>159</v>
      </c>
      <c r="P129" s="37">
        <f t="shared" si="151"/>
        <v>0</v>
      </c>
      <c r="Q129" s="37">
        <f t="shared" si="152"/>
        <v>1218.27525</v>
      </c>
      <c r="R129" s="34">
        <f t="shared" si="153"/>
        <v>0</v>
      </c>
      <c r="S129" s="34">
        <f t="shared" si="154"/>
        <v>259.63</v>
      </c>
      <c r="T129" s="37">
        <f t="shared" si="155"/>
        <v>113.3</v>
      </c>
      <c r="U129" s="34">
        <f t="shared" si="156"/>
        <v>10.42</v>
      </c>
      <c r="V129" s="34">
        <v>0</v>
      </c>
      <c r="W129" s="37">
        <f t="shared" si="157"/>
        <v>159</v>
      </c>
      <c r="X129" s="37">
        <f t="shared" si="158"/>
        <v>0</v>
      </c>
      <c r="Y129" s="34">
        <f t="shared" si="159"/>
        <v>542.35</v>
      </c>
      <c r="Z129" s="34">
        <f t="shared" si="160"/>
        <v>1760.62525</v>
      </c>
      <c r="AA129" s="34"/>
      <c r="AB129" s="12" t="s">
        <v>34</v>
      </c>
      <c r="AC129" s="11">
        <f t="shared" ref="AC129:AE129" si="284">K129+R129</f>
        <v>62.5185</v>
      </c>
      <c r="AD129" s="11">
        <f t="shared" si="284"/>
        <v>778.894</v>
      </c>
      <c r="AE129" s="11">
        <f t="shared" si="284"/>
        <v>566.48</v>
      </c>
      <c r="AF129" s="11">
        <f t="shared" si="162"/>
        <v>34.73275</v>
      </c>
      <c r="AG129" s="11">
        <f t="shared" ref="AG129:AI129" si="285">O129+W129</f>
        <v>318</v>
      </c>
      <c r="AH129" s="11">
        <f t="shared" si="285"/>
        <v>0</v>
      </c>
      <c r="AI129" s="11">
        <f t="shared" si="285"/>
        <v>1760.62525</v>
      </c>
      <c r="AJ129" s="12" t="s">
        <v>14</v>
      </c>
    </row>
    <row r="130" s="9" customFormat="1" ht="16" customHeight="1" spans="1:36">
      <c r="A130" s="33">
        <f t="shared" si="145"/>
        <v>127</v>
      </c>
      <c r="B130" s="34" t="s">
        <v>262</v>
      </c>
      <c r="C130" s="35" t="s">
        <v>352</v>
      </c>
      <c r="D130" s="34" t="s">
        <v>353</v>
      </c>
      <c r="E130" s="34">
        <v>3473.25</v>
      </c>
      <c r="F130" s="34">
        <f>VLOOKUP(C130,'[1]9月'!$B:$Q,16,0)</f>
        <v>3245.4</v>
      </c>
      <c r="G130" s="37">
        <v>5664.75</v>
      </c>
      <c r="H130" s="34">
        <v>3473.25</v>
      </c>
      <c r="I130" s="37">
        <v>1790</v>
      </c>
      <c r="J130" s="37"/>
      <c r="K130" s="47">
        <f t="shared" si="146"/>
        <v>62.5185</v>
      </c>
      <c r="L130" s="48">
        <f t="shared" si="147"/>
        <v>519.264</v>
      </c>
      <c r="M130" s="37">
        <f t="shared" si="148"/>
        <v>453.18</v>
      </c>
      <c r="N130" s="34">
        <f t="shared" si="149"/>
        <v>24.31275</v>
      </c>
      <c r="O130" s="37">
        <f t="shared" si="150"/>
        <v>89.5</v>
      </c>
      <c r="P130" s="37">
        <f t="shared" si="151"/>
        <v>0</v>
      </c>
      <c r="Q130" s="37">
        <f t="shared" si="152"/>
        <v>1148.77525</v>
      </c>
      <c r="R130" s="34">
        <f t="shared" si="153"/>
        <v>0</v>
      </c>
      <c r="S130" s="34">
        <f t="shared" si="154"/>
        <v>259.63</v>
      </c>
      <c r="T130" s="37">
        <f t="shared" si="155"/>
        <v>113.3</v>
      </c>
      <c r="U130" s="34">
        <f t="shared" si="156"/>
        <v>10.42</v>
      </c>
      <c r="V130" s="34">
        <v>0</v>
      </c>
      <c r="W130" s="37">
        <f t="shared" si="157"/>
        <v>89.5</v>
      </c>
      <c r="X130" s="37">
        <f t="shared" si="158"/>
        <v>0</v>
      </c>
      <c r="Y130" s="34">
        <f t="shared" si="159"/>
        <v>472.85</v>
      </c>
      <c r="Z130" s="34">
        <f t="shared" si="160"/>
        <v>1621.62525</v>
      </c>
      <c r="AA130" s="34"/>
      <c r="AB130" s="12" t="s">
        <v>34</v>
      </c>
      <c r="AC130" s="11">
        <f t="shared" ref="AC130:AE130" si="286">K130+R130</f>
        <v>62.5185</v>
      </c>
      <c r="AD130" s="11">
        <f t="shared" si="286"/>
        <v>778.894</v>
      </c>
      <c r="AE130" s="11">
        <f t="shared" si="286"/>
        <v>566.48</v>
      </c>
      <c r="AF130" s="11">
        <f t="shared" si="162"/>
        <v>34.73275</v>
      </c>
      <c r="AG130" s="11">
        <f t="shared" ref="AG130:AI130" si="287">O130+W130</f>
        <v>179</v>
      </c>
      <c r="AH130" s="11">
        <f t="shared" si="287"/>
        <v>0</v>
      </c>
      <c r="AI130" s="11">
        <f t="shared" si="287"/>
        <v>1621.62525</v>
      </c>
      <c r="AJ130" s="12" t="s">
        <v>14</v>
      </c>
    </row>
    <row r="131" s="9" customFormat="1" ht="16" customHeight="1" spans="1:36">
      <c r="A131" s="33">
        <f t="shared" si="145"/>
        <v>128</v>
      </c>
      <c r="B131" s="34" t="s">
        <v>262</v>
      </c>
      <c r="C131" s="35" t="s">
        <v>354</v>
      </c>
      <c r="D131" s="40" t="s">
        <v>355</v>
      </c>
      <c r="E131" s="34">
        <v>3473.25</v>
      </c>
      <c r="F131" s="34">
        <f>VLOOKUP(C131,'[1]9月'!$B:$Q,16,0)</f>
        <v>3245.4</v>
      </c>
      <c r="G131" s="37">
        <v>5664.75</v>
      </c>
      <c r="H131" s="34">
        <v>3473.25</v>
      </c>
      <c r="I131" s="37">
        <v>0</v>
      </c>
      <c r="J131" s="37"/>
      <c r="K131" s="47">
        <f t="shared" si="146"/>
        <v>62.5185</v>
      </c>
      <c r="L131" s="48">
        <f t="shared" si="147"/>
        <v>519.264</v>
      </c>
      <c r="M131" s="37">
        <f t="shared" si="148"/>
        <v>453.18</v>
      </c>
      <c r="N131" s="34">
        <f t="shared" si="149"/>
        <v>24.31275</v>
      </c>
      <c r="O131" s="37">
        <f t="shared" si="150"/>
        <v>0</v>
      </c>
      <c r="P131" s="37">
        <f t="shared" si="151"/>
        <v>0</v>
      </c>
      <c r="Q131" s="37">
        <f t="shared" si="152"/>
        <v>1059.27525</v>
      </c>
      <c r="R131" s="34">
        <f t="shared" si="153"/>
        <v>0</v>
      </c>
      <c r="S131" s="34">
        <f t="shared" si="154"/>
        <v>259.63</v>
      </c>
      <c r="T131" s="37">
        <f t="shared" si="155"/>
        <v>113.3</v>
      </c>
      <c r="U131" s="34">
        <f t="shared" si="156"/>
        <v>10.42</v>
      </c>
      <c r="V131" s="34">
        <v>0</v>
      </c>
      <c r="W131" s="37">
        <f t="shared" si="157"/>
        <v>0</v>
      </c>
      <c r="X131" s="37">
        <f t="shared" si="158"/>
        <v>0</v>
      </c>
      <c r="Y131" s="34">
        <f t="shared" si="159"/>
        <v>383.35</v>
      </c>
      <c r="Z131" s="34">
        <f t="shared" si="160"/>
        <v>1442.62525</v>
      </c>
      <c r="AA131" s="34"/>
      <c r="AB131" s="12" t="s">
        <v>34</v>
      </c>
      <c r="AC131" s="11">
        <f t="shared" ref="AC131:AE131" si="288">K131+R131</f>
        <v>62.5185</v>
      </c>
      <c r="AD131" s="11">
        <f t="shared" si="288"/>
        <v>778.894</v>
      </c>
      <c r="AE131" s="11">
        <f t="shared" si="288"/>
        <v>566.48</v>
      </c>
      <c r="AF131" s="11">
        <f t="shared" si="162"/>
        <v>34.73275</v>
      </c>
      <c r="AG131" s="11">
        <f t="shared" ref="AG131:AI131" si="289">O131+W131</f>
        <v>0</v>
      </c>
      <c r="AH131" s="11">
        <f t="shared" si="289"/>
        <v>0</v>
      </c>
      <c r="AI131" s="11">
        <f t="shared" si="289"/>
        <v>1442.62525</v>
      </c>
      <c r="AJ131" s="12" t="s">
        <v>14</v>
      </c>
    </row>
    <row r="132" s="9" customFormat="1" ht="16" customHeight="1" spans="1:36">
      <c r="A132" s="33">
        <f t="shared" ref="A132:A195" si="290">ROW()-3</f>
        <v>129</v>
      </c>
      <c r="B132" s="34" t="s">
        <v>262</v>
      </c>
      <c r="C132" s="35" t="s">
        <v>356</v>
      </c>
      <c r="D132" s="181" t="s">
        <v>357</v>
      </c>
      <c r="E132" s="34">
        <v>3473.25</v>
      </c>
      <c r="F132" s="34">
        <f>VLOOKUP(C132,'[1]9月'!$B:$Q,16,0)</f>
        <v>3245.4</v>
      </c>
      <c r="G132" s="37">
        <v>5664.75</v>
      </c>
      <c r="H132" s="34">
        <v>3473.25</v>
      </c>
      <c r="I132" s="37">
        <v>1790</v>
      </c>
      <c r="J132" s="37"/>
      <c r="K132" s="47">
        <f t="shared" ref="K132:K195" si="291">E132*0.018</f>
        <v>62.5185</v>
      </c>
      <c r="L132" s="48">
        <f t="shared" ref="L132:L195" si="292">F132*0.16</f>
        <v>519.264</v>
      </c>
      <c r="M132" s="37">
        <f t="shared" ref="M132:M195" si="293">ROUND(G132*0.08,2)</f>
        <v>453.18</v>
      </c>
      <c r="N132" s="34">
        <f t="shared" ref="N132:N195" si="294">H132*0.007</f>
        <v>24.31275</v>
      </c>
      <c r="O132" s="37">
        <f t="shared" ref="O132:O195" si="295">I132*5%</f>
        <v>89.5</v>
      </c>
      <c r="P132" s="37">
        <f t="shared" ref="P132:P195" si="296">J132*50%</f>
        <v>0</v>
      </c>
      <c r="Q132" s="37">
        <f t="shared" ref="Q132:Q195" si="297">SUM(K132:P132)</f>
        <v>1148.77525</v>
      </c>
      <c r="R132" s="34">
        <f t="shared" ref="R132:R195" si="298">E132*0</f>
        <v>0</v>
      </c>
      <c r="S132" s="34">
        <f t="shared" ref="S132:S195" si="299">ROUND(F132*0.08,2)</f>
        <v>259.63</v>
      </c>
      <c r="T132" s="37">
        <f t="shared" ref="T132:T195" si="300">ROUND(G132*0.02,2)</f>
        <v>113.3</v>
      </c>
      <c r="U132" s="34">
        <f t="shared" ref="U132:U195" si="301">ROUND(H132*0.003,2)</f>
        <v>10.42</v>
      </c>
      <c r="V132" s="34">
        <v>0</v>
      </c>
      <c r="W132" s="37">
        <f t="shared" ref="W132:W195" si="302">I132*5%</f>
        <v>89.5</v>
      </c>
      <c r="X132" s="37">
        <f t="shared" ref="X132:X195" si="303">J132*50%</f>
        <v>0</v>
      </c>
      <c r="Y132" s="34">
        <f t="shared" ref="Y132:Y195" si="304">SUM(R132:X132)</f>
        <v>472.85</v>
      </c>
      <c r="Z132" s="34">
        <f t="shared" ref="Z132:Z195" si="305">Q132+Y132</f>
        <v>1621.62525</v>
      </c>
      <c r="AA132" s="34"/>
      <c r="AB132" s="12" t="s">
        <v>34</v>
      </c>
      <c r="AC132" s="11">
        <f t="shared" ref="AC132:AE132" si="306">K132+R132</f>
        <v>62.5185</v>
      </c>
      <c r="AD132" s="11">
        <f t="shared" si="306"/>
        <v>778.894</v>
      </c>
      <c r="AE132" s="11">
        <f t="shared" si="306"/>
        <v>566.48</v>
      </c>
      <c r="AF132" s="11">
        <f t="shared" ref="AF132:AF195" si="307">N132+U132+V132</f>
        <v>34.73275</v>
      </c>
      <c r="AG132" s="11">
        <f t="shared" ref="AG132:AI132" si="308">O132+W132</f>
        <v>179</v>
      </c>
      <c r="AH132" s="11">
        <f t="shared" si="308"/>
        <v>0</v>
      </c>
      <c r="AI132" s="11">
        <f t="shared" si="308"/>
        <v>1621.62525</v>
      </c>
      <c r="AJ132" s="12" t="s">
        <v>14</v>
      </c>
    </row>
    <row r="133" s="9" customFormat="1" ht="16" customHeight="1" spans="1:36">
      <c r="A133" s="33">
        <f t="shared" si="290"/>
        <v>130</v>
      </c>
      <c r="B133" s="34" t="s">
        <v>262</v>
      </c>
      <c r="C133" s="35" t="s">
        <v>358</v>
      </c>
      <c r="D133" s="181" t="s">
        <v>359</v>
      </c>
      <c r="E133" s="34">
        <v>3473.25</v>
      </c>
      <c r="F133" s="34">
        <f>VLOOKUP(C133,'[1]9月'!$B:$Q,16,0)</f>
        <v>3245.4</v>
      </c>
      <c r="G133" s="37">
        <v>0</v>
      </c>
      <c r="H133" s="34">
        <v>3473.25</v>
      </c>
      <c r="I133" s="37">
        <v>0</v>
      </c>
      <c r="J133" s="37"/>
      <c r="K133" s="47">
        <f t="shared" si="291"/>
        <v>62.5185</v>
      </c>
      <c r="L133" s="48">
        <f t="shared" si="292"/>
        <v>519.264</v>
      </c>
      <c r="M133" s="37">
        <f t="shared" si="293"/>
        <v>0</v>
      </c>
      <c r="N133" s="34">
        <f t="shared" si="294"/>
        <v>24.31275</v>
      </c>
      <c r="O133" s="37">
        <f t="shared" si="295"/>
        <v>0</v>
      </c>
      <c r="P133" s="37">
        <f t="shared" si="296"/>
        <v>0</v>
      </c>
      <c r="Q133" s="37">
        <f t="shared" si="297"/>
        <v>606.09525</v>
      </c>
      <c r="R133" s="34">
        <f t="shared" si="298"/>
        <v>0</v>
      </c>
      <c r="S133" s="34">
        <f t="shared" si="299"/>
        <v>259.63</v>
      </c>
      <c r="T133" s="37">
        <f t="shared" si="300"/>
        <v>0</v>
      </c>
      <c r="U133" s="34">
        <f t="shared" si="301"/>
        <v>10.42</v>
      </c>
      <c r="V133" s="34">
        <v>0</v>
      </c>
      <c r="W133" s="37">
        <f t="shared" si="302"/>
        <v>0</v>
      </c>
      <c r="X133" s="37">
        <f t="shared" si="303"/>
        <v>0</v>
      </c>
      <c r="Y133" s="34">
        <f t="shared" si="304"/>
        <v>270.05</v>
      </c>
      <c r="Z133" s="34">
        <f t="shared" si="305"/>
        <v>876.14525</v>
      </c>
      <c r="AA133" s="34"/>
      <c r="AB133" s="12" t="s">
        <v>34</v>
      </c>
      <c r="AC133" s="11">
        <f t="shared" ref="AC133:AE133" si="309">K133+R133</f>
        <v>62.5185</v>
      </c>
      <c r="AD133" s="11">
        <f t="shared" si="309"/>
        <v>778.894</v>
      </c>
      <c r="AE133" s="11">
        <f t="shared" si="309"/>
        <v>0</v>
      </c>
      <c r="AF133" s="11">
        <f t="shared" si="307"/>
        <v>34.73275</v>
      </c>
      <c r="AG133" s="11">
        <f t="shared" ref="AG133:AI133" si="310">O133+W133</f>
        <v>0</v>
      </c>
      <c r="AH133" s="11">
        <f t="shared" si="310"/>
        <v>0</v>
      </c>
      <c r="AI133" s="11">
        <f t="shared" si="310"/>
        <v>876.14525</v>
      </c>
      <c r="AJ133" s="12" t="s">
        <v>14</v>
      </c>
    </row>
    <row r="134" s="9" customFormat="1" ht="16" customHeight="1" spans="1:36">
      <c r="A134" s="33">
        <f t="shared" si="290"/>
        <v>131</v>
      </c>
      <c r="B134" s="34" t="s">
        <v>262</v>
      </c>
      <c r="C134" s="35" t="s">
        <v>360</v>
      </c>
      <c r="D134" s="56" t="s">
        <v>361</v>
      </c>
      <c r="E134" s="34">
        <v>3473.25</v>
      </c>
      <c r="F134" s="34">
        <f>VLOOKUP(C134,'[1]9月'!$B:$Q,16,0)</f>
        <v>3245.4</v>
      </c>
      <c r="G134" s="37">
        <v>5664.75</v>
      </c>
      <c r="H134" s="34">
        <v>3473.25</v>
      </c>
      <c r="I134" s="37">
        <v>1790</v>
      </c>
      <c r="J134" s="37"/>
      <c r="K134" s="47">
        <f t="shared" si="291"/>
        <v>62.5185</v>
      </c>
      <c r="L134" s="48">
        <f t="shared" si="292"/>
        <v>519.264</v>
      </c>
      <c r="M134" s="37">
        <f t="shared" si="293"/>
        <v>453.18</v>
      </c>
      <c r="N134" s="34">
        <f t="shared" si="294"/>
        <v>24.31275</v>
      </c>
      <c r="O134" s="37">
        <f t="shared" si="295"/>
        <v>89.5</v>
      </c>
      <c r="P134" s="37">
        <f t="shared" si="296"/>
        <v>0</v>
      </c>
      <c r="Q134" s="37">
        <f t="shared" si="297"/>
        <v>1148.77525</v>
      </c>
      <c r="R134" s="34">
        <f t="shared" si="298"/>
        <v>0</v>
      </c>
      <c r="S134" s="34">
        <f t="shared" si="299"/>
        <v>259.63</v>
      </c>
      <c r="T134" s="37">
        <f t="shared" si="300"/>
        <v>113.3</v>
      </c>
      <c r="U134" s="34">
        <f t="shared" si="301"/>
        <v>10.42</v>
      </c>
      <c r="V134" s="34">
        <v>0</v>
      </c>
      <c r="W134" s="37">
        <f t="shared" si="302"/>
        <v>89.5</v>
      </c>
      <c r="X134" s="37">
        <f t="shared" si="303"/>
        <v>0</v>
      </c>
      <c r="Y134" s="34">
        <f t="shared" si="304"/>
        <v>472.85</v>
      </c>
      <c r="Z134" s="34">
        <f t="shared" si="305"/>
        <v>1621.62525</v>
      </c>
      <c r="AA134" s="34"/>
      <c r="AB134" s="12" t="s">
        <v>34</v>
      </c>
      <c r="AC134" s="11">
        <f t="shared" ref="AC134:AE134" si="311">K134+R134</f>
        <v>62.5185</v>
      </c>
      <c r="AD134" s="11">
        <f t="shared" si="311"/>
        <v>778.894</v>
      </c>
      <c r="AE134" s="11">
        <f t="shared" si="311"/>
        <v>566.48</v>
      </c>
      <c r="AF134" s="11">
        <f t="shared" si="307"/>
        <v>34.73275</v>
      </c>
      <c r="AG134" s="11">
        <f t="shared" ref="AG134:AI134" si="312">O134+W134</f>
        <v>179</v>
      </c>
      <c r="AH134" s="11">
        <f t="shared" si="312"/>
        <v>0</v>
      </c>
      <c r="AI134" s="11">
        <f t="shared" si="312"/>
        <v>1621.62525</v>
      </c>
      <c r="AJ134" s="12" t="s">
        <v>14</v>
      </c>
    </row>
    <row r="135" s="9" customFormat="1" ht="16" customHeight="1" spans="1:36">
      <c r="A135" s="33">
        <f t="shared" si="290"/>
        <v>132</v>
      </c>
      <c r="B135" s="34" t="s">
        <v>277</v>
      </c>
      <c r="C135" s="35" t="s">
        <v>362</v>
      </c>
      <c r="D135" s="56" t="s">
        <v>363</v>
      </c>
      <c r="E135" s="34">
        <v>3473.25</v>
      </c>
      <c r="F135" s="34">
        <f>VLOOKUP(C135,'[1]9月'!$B:$Q,16,0)</f>
        <v>3245.4</v>
      </c>
      <c r="G135" s="37">
        <v>5664.75</v>
      </c>
      <c r="H135" s="34">
        <v>3473.25</v>
      </c>
      <c r="I135" s="37">
        <v>2544</v>
      </c>
      <c r="J135" s="37"/>
      <c r="K135" s="47">
        <f t="shared" si="291"/>
        <v>62.5185</v>
      </c>
      <c r="L135" s="48">
        <f t="shared" si="292"/>
        <v>519.264</v>
      </c>
      <c r="M135" s="37">
        <f t="shared" si="293"/>
        <v>453.18</v>
      </c>
      <c r="N135" s="34">
        <f t="shared" si="294"/>
        <v>24.31275</v>
      </c>
      <c r="O135" s="37">
        <f t="shared" si="295"/>
        <v>127.2</v>
      </c>
      <c r="P135" s="37">
        <f t="shared" si="296"/>
        <v>0</v>
      </c>
      <c r="Q135" s="37">
        <f t="shared" si="297"/>
        <v>1186.47525</v>
      </c>
      <c r="R135" s="34">
        <f t="shared" si="298"/>
        <v>0</v>
      </c>
      <c r="S135" s="34">
        <f t="shared" si="299"/>
        <v>259.63</v>
      </c>
      <c r="T135" s="37">
        <f t="shared" si="300"/>
        <v>113.3</v>
      </c>
      <c r="U135" s="34">
        <f t="shared" si="301"/>
        <v>10.42</v>
      </c>
      <c r="V135" s="34">
        <v>0</v>
      </c>
      <c r="W135" s="37">
        <f t="shared" si="302"/>
        <v>127.2</v>
      </c>
      <c r="X135" s="37">
        <f t="shared" si="303"/>
        <v>0</v>
      </c>
      <c r="Y135" s="34">
        <f t="shared" si="304"/>
        <v>510.55</v>
      </c>
      <c r="Z135" s="34">
        <f t="shared" si="305"/>
        <v>1697.02525</v>
      </c>
      <c r="AA135" s="34"/>
      <c r="AB135" s="12" t="s">
        <v>29</v>
      </c>
      <c r="AC135" s="11">
        <f t="shared" ref="AC135:AE135" si="313">K135+R135</f>
        <v>62.5185</v>
      </c>
      <c r="AD135" s="11">
        <f t="shared" si="313"/>
        <v>778.894</v>
      </c>
      <c r="AE135" s="11">
        <f t="shared" si="313"/>
        <v>566.48</v>
      </c>
      <c r="AF135" s="11">
        <f t="shared" si="307"/>
        <v>34.73275</v>
      </c>
      <c r="AG135" s="11">
        <f t="shared" ref="AG135:AI135" si="314">O135+W135</f>
        <v>254.4</v>
      </c>
      <c r="AH135" s="11">
        <f t="shared" si="314"/>
        <v>0</v>
      </c>
      <c r="AI135" s="11">
        <f t="shared" si="314"/>
        <v>1697.02525</v>
      </c>
      <c r="AJ135" s="12" t="s">
        <v>14</v>
      </c>
    </row>
    <row r="136" s="9" customFormat="1" ht="16" customHeight="1" spans="1:36">
      <c r="A136" s="33">
        <f t="shared" si="290"/>
        <v>133</v>
      </c>
      <c r="B136" s="34" t="s">
        <v>262</v>
      </c>
      <c r="C136" s="35" t="s">
        <v>364</v>
      </c>
      <c r="D136" s="56" t="s">
        <v>365</v>
      </c>
      <c r="E136" s="34">
        <v>3473.25</v>
      </c>
      <c r="F136" s="34">
        <f>VLOOKUP(C136,'[1]9月'!$B:$Q,16,0)</f>
        <v>3245.4</v>
      </c>
      <c r="G136" s="37">
        <v>5664.75</v>
      </c>
      <c r="H136" s="34">
        <v>3473.25</v>
      </c>
      <c r="I136" s="37">
        <v>2544</v>
      </c>
      <c r="J136" s="37"/>
      <c r="K136" s="47">
        <f t="shared" si="291"/>
        <v>62.5185</v>
      </c>
      <c r="L136" s="48">
        <f t="shared" si="292"/>
        <v>519.264</v>
      </c>
      <c r="M136" s="37">
        <f t="shared" si="293"/>
        <v>453.18</v>
      </c>
      <c r="N136" s="34">
        <f t="shared" si="294"/>
        <v>24.31275</v>
      </c>
      <c r="O136" s="37">
        <f t="shared" si="295"/>
        <v>127.2</v>
      </c>
      <c r="P136" s="37">
        <f t="shared" si="296"/>
        <v>0</v>
      </c>
      <c r="Q136" s="37">
        <f t="shared" si="297"/>
        <v>1186.47525</v>
      </c>
      <c r="R136" s="34">
        <f t="shared" si="298"/>
        <v>0</v>
      </c>
      <c r="S136" s="34">
        <f t="shared" si="299"/>
        <v>259.63</v>
      </c>
      <c r="T136" s="37">
        <f t="shared" si="300"/>
        <v>113.3</v>
      </c>
      <c r="U136" s="34">
        <f t="shared" si="301"/>
        <v>10.42</v>
      </c>
      <c r="V136" s="34">
        <v>0</v>
      </c>
      <c r="W136" s="37">
        <f t="shared" si="302"/>
        <v>127.2</v>
      </c>
      <c r="X136" s="37">
        <f t="shared" si="303"/>
        <v>0</v>
      </c>
      <c r="Y136" s="34">
        <f t="shared" si="304"/>
        <v>510.55</v>
      </c>
      <c r="Z136" s="34">
        <f t="shared" si="305"/>
        <v>1697.02525</v>
      </c>
      <c r="AA136" s="34"/>
      <c r="AB136" s="12" t="s">
        <v>34</v>
      </c>
      <c r="AC136" s="11">
        <f t="shared" ref="AC136:AE136" si="315">K136+R136</f>
        <v>62.5185</v>
      </c>
      <c r="AD136" s="11">
        <f t="shared" si="315"/>
        <v>778.894</v>
      </c>
      <c r="AE136" s="11">
        <f t="shared" si="315"/>
        <v>566.48</v>
      </c>
      <c r="AF136" s="11">
        <f t="shared" si="307"/>
        <v>34.73275</v>
      </c>
      <c r="AG136" s="11">
        <f t="shared" ref="AG136:AI136" si="316">O136+W136</f>
        <v>254.4</v>
      </c>
      <c r="AH136" s="11">
        <f t="shared" si="316"/>
        <v>0</v>
      </c>
      <c r="AI136" s="11">
        <f t="shared" si="316"/>
        <v>1697.02525</v>
      </c>
      <c r="AJ136" s="12" t="s">
        <v>14</v>
      </c>
    </row>
    <row r="137" s="9" customFormat="1" ht="16" customHeight="1" spans="1:36">
      <c r="A137" s="33">
        <f t="shared" si="290"/>
        <v>134</v>
      </c>
      <c r="B137" s="34" t="s">
        <v>86</v>
      </c>
      <c r="C137" s="41" t="s">
        <v>366</v>
      </c>
      <c r="D137" s="42" t="s">
        <v>367</v>
      </c>
      <c r="E137" s="34">
        <v>3473.25</v>
      </c>
      <c r="F137" s="34">
        <f>VLOOKUP(C137,'[1]9月'!$B:$Q,16,0)</f>
        <v>3245.4</v>
      </c>
      <c r="G137" s="37">
        <v>5664.75</v>
      </c>
      <c r="H137" s="34">
        <v>3473.25</v>
      </c>
      <c r="I137" s="37">
        <v>1790</v>
      </c>
      <c r="J137" s="37"/>
      <c r="K137" s="47">
        <f t="shared" si="291"/>
        <v>62.5185</v>
      </c>
      <c r="L137" s="48">
        <f t="shared" si="292"/>
        <v>519.264</v>
      </c>
      <c r="M137" s="37">
        <f t="shared" si="293"/>
        <v>453.18</v>
      </c>
      <c r="N137" s="34">
        <f t="shared" si="294"/>
        <v>24.31275</v>
      </c>
      <c r="O137" s="37">
        <f t="shared" si="295"/>
        <v>89.5</v>
      </c>
      <c r="P137" s="37">
        <f t="shared" si="296"/>
        <v>0</v>
      </c>
      <c r="Q137" s="37">
        <f t="shared" si="297"/>
        <v>1148.77525</v>
      </c>
      <c r="R137" s="34">
        <f t="shared" si="298"/>
        <v>0</v>
      </c>
      <c r="S137" s="34">
        <f t="shared" si="299"/>
        <v>259.63</v>
      </c>
      <c r="T137" s="37">
        <f t="shared" si="300"/>
        <v>113.3</v>
      </c>
      <c r="U137" s="34">
        <f t="shared" si="301"/>
        <v>10.42</v>
      </c>
      <c r="V137" s="34">
        <v>0</v>
      </c>
      <c r="W137" s="37">
        <f t="shared" si="302"/>
        <v>89.5</v>
      </c>
      <c r="X137" s="37">
        <f t="shared" si="303"/>
        <v>0</v>
      </c>
      <c r="Y137" s="34">
        <f t="shared" si="304"/>
        <v>472.85</v>
      </c>
      <c r="Z137" s="34">
        <f t="shared" si="305"/>
        <v>1621.62525</v>
      </c>
      <c r="AA137" s="34"/>
      <c r="AB137" s="12" t="s">
        <v>40</v>
      </c>
      <c r="AC137" s="11">
        <f t="shared" ref="AC137:AE137" si="317">K137+R137</f>
        <v>62.5185</v>
      </c>
      <c r="AD137" s="11">
        <f t="shared" si="317"/>
        <v>778.894</v>
      </c>
      <c r="AE137" s="11">
        <f t="shared" si="317"/>
        <v>566.48</v>
      </c>
      <c r="AF137" s="11">
        <f t="shared" si="307"/>
        <v>34.73275</v>
      </c>
      <c r="AG137" s="11">
        <f t="shared" ref="AG137:AI137" si="318">O137+W137</f>
        <v>179</v>
      </c>
      <c r="AH137" s="11">
        <f t="shared" si="318"/>
        <v>0</v>
      </c>
      <c r="AI137" s="11">
        <f t="shared" si="318"/>
        <v>1621.62525</v>
      </c>
      <c r="AJ137" s="12" t="s">
        <v>16</v>
      </c>
    </row>
    <row r="138" s="9" customFormat="1" ht="16" customHeight="1" spans="1:36">
      <c r="A138" s="33">
        <f t="shared" si="290"/>
        <v>135</v>
      </c>
      <c r="B138" s="34" t="s">
        <v>262</v>
      </c>
      <c r="C138" s="41" t="s">
        <v>368</v>
      </c>
      <c r="D138" s="42" t="s">
        <v>369</v>
      </c>
      <c r="E138" s="34">
        <v>3473.25</v>
      </c>
      <c r="F138" s="34">
        <f>VLOOKUP(C138,'[1]9月'!$B:$Q,16,0)</f>
        <v>3245.4</v>
      </c>
      <c r="G138" s="37">
        <v>5664.75</v>
      </c>
      <c r="H138" s="34">
        <v>3473.25</v>
      </c>
      <c r="I138" s="37">
        <v>1790</v>
      </c>
      <c r="J138" s="37"/>
      <c r="K138" s="47">
        <f t="shared" si="291"/>
        <v>62.5185</v>
      </c>
      <c r="L138" s="48">
        <f t="shared" si="292"/>
        <v>519.264</v>
      </c>
      <c r="M138" s="37">
        <f t="shared" si="293"/>
        <v>453.18</v>
      </c>
      <c r="N138" s="34">
        <f t="shared" si="294"/>
        <v>24.31275</v>
      </c>
      <c r="O138" s="37">
        <f t="shared" si="295"/>
        <v>89.5</v>
      </c>
      <c r="P138" s="37">
        <f t="shared" si="296"/>
        <v>0</v>
      </c>
      <c r="Q138" s="37">
        <f t="shared" si="297"/>
        <v>1148.77525</v>
      </c>
      <c r="R138" s="34">
        <f t="shared" si="298"/>
        <v>0</v>
      </c>
      <c r="S138" s="34">
        <f t="shared" si="299"/>
        <v>259.63</v>
      </c>
      <c r="T138" s="37">
        <f t="shared" si="300"/>
        <v>113.3</v>
      </c>
      <c r="U138" s="34">
        <f t="shared" si="301"/>
        <v>10.42</v>
      </c>
      <c r="V138" s="34">
        <v>0</v>
      </c>
      <c r="W138" s="37">
        <f t="shared" si="302"/>
        <v>89.5</v>
      </c>
      <c r="X138" s="37">
        <f t="shared" si="303"/>
        <v>0</v>
      </c>
      <c r="Y138" s="34">
        <f t="shared" si="304"/>
        <v>472.85</v>
      </c>
      <c r="Z138" s="34">
        <f t="shared" si="305"/>
        <v>1621.62525</v>
      </c>
      <c r="AA138" s="34"/>
      <c r="AB138" s="12" t="s">
        <v>34</v>
      </c>
      <c r="AC138" s="11">
        <f t="shared" ref="AC138:AE138" si="319">K138+R138</f>
        <v>62.5185</v>
      </c>
      <c r="AD138" s="11">
        <f t="shared" si="319"/>
        <v>778.894</v>
      </c>
      <c r="AE138" s="11">
        <f t="shared" si="319"/>
        <v>566.48</v>
      </c>
      <c r="AF138" s="11">
        <f t="shared" si="307"/>
        <v>34.73275</v>
      </c>
      <c r="AG138" s="11">
        <f t="shared" ref="AG138:AI138" si="320">O138+W138</f>
        <v>179</v>
      </c>
      <c r="AH138" s="11">
        <f t="shared" si="320"/>
        <v>0</v>
      </c>
      <c r="AI138" s="11">
        <f t="shared" si="320"/>
        <v>1621.62525</v>
      </c>
      <c r="AJ138" s="12" t="s">
        <v>14</v>
      </c>
    </row>
    <row r="139" s="9" customFormat="1" ht="16" customHeight="1" spans="1:36">
      <c r="A139" s="33">
        <f t="shared" si="290"/>
        <v>136</v>
      </c>
      <c r="B139" s="34" t="s">
        <v>277</v>
      </c>
      <c r="C139" s="41" t="s">
        <v>370</v>
      </c>
      <c r="D139" s="42" t="s">
        <v>371</v>
      </c>
      <c r="E139" s="34">
        <v>3473.25</v>
      </c>
      <c r="F139" s="34">
        <f>VLOOKUP(C139,'[1]9月'!$B:$Q,16,0)</f>
        <v>3245.4</v>
      </c>
      <c r="G139" s="37">
        <v>5664.75</v>
      </c>
      <c r="H139" s="34">
        <v>3473.25</v>
      </c>
      <c r="I139" s="37">
        <v>1790</v>
      </c>
      <c r="J139" s="37"/>
      <c r="K139" s="47">
        <f t="shared" si="291"/>
        <v>62.5185</v>
      </c>
      <c r="L139" s="48">
        <f t="shared" si="292"/>
        <v>519.264</v>
      </c>
      <c r="M139" s="37">
        <f t="shared" si="293"/>
        <v>453.18</v>
      </c>
      <c r="N139" s="34">
        <f t="shared" si="294"/>
        <v>24.31275</v>
      </c>
      <c r="O139" s="37">
        <f t="shared" si="295"/>
        <v>89.5</v>
      </c>
      <c r="P139" s="37">
        <f t="shared" si="296"/>
        <v>0</v>
      </c>
      <c r="Q139" s="37">
        <f t="shared" si="297"/>
        <v>1148.77525</v>
      </c>
      <c r="R139" s="34">
        <f t="shared" si="298"/>
        <v>0</v>
      </c>
      <c r="S139" s="34">
        <f t="shared" si="299"/>
        <v>259.63</v>
      </c>
      <c r="T139" s="37">
        <f t="shared" si="300"/>
        <v>113.3</v>
      </c>
      <c r="U139" s="34">
        <f t="shared" si="301"/>
        <v>10.42</v>
      </c>
      <c r="V139" s="34">
        <v>0</v>
      </c>
      <c r="W139" s="37">
        <f t="shared" si="302"/>
        <v>89.5</v>
      </c>
      <c r="X139" s="37">
        <f t="shared" si="303"/>
        <v>0</v>
      </c>
      <c r="Y139" s="34">
        <f t="shared" si="304"/>
        <v>472.85</v>
      </c>
      <c r="Z139" s="34">
        <f t="shared" si="305"/>
        <v>1621.62525</v>
      </c>
      <c r="AA139" s="34"/>
      <c r="AB139" s="12" t="s">
        <v>29</v>
      </c>
      <c r="AC139" s="11">
        <f t="shared" ref="AC139:AE139" si="321">K139+R139</f>
        <v>62.5185</v>
      </c>
      <c r="AD139" s="11">
        <f t="shared" si="321"/>
        <v>778.894</v>
      </c>
      <c r="AE139" s="11">
        <f t="shared" si="321"/>
        <v>566.48</v>
      </c>
      <c r="AF139" s="11">
        <f t="shared" si="307"/>
        <v>34.73275</v>
      </c>
      <c r="AG139" s="11">
        <f t="shared" ref="AG139:AI139" si="322">O139+W139</f>
        <v>179</v>
      </c>
      <c r="AH139" s="11">
        <f t="shared" si="322"/>
        <v>0</v>
      </c>
      <c r="AI139" s="11">
        <f t="shared" si="322"/>
        <v>1621.62525</v>
      </c>
      <c r="AJ139" s="12" t="s">
        <v>14</v>
      </c>
    </row>
    <row r="140" s="9" customFormat="1" ht="16" customHeight="1" spans="1:36">
      <c r="A140" s="33">
        <f t="shared" si="290"/>
        <v>137</v>
      </c>
      <c r="B140" s="34" t="s">
        <v>262</v>
      </c>
      <c r="C140" s="41" t="s">
        <v>372</v>
      </c>
      <c r="D140" s="42" t="s">
        <v>373</v>
      </c>
      <c r="E140" s="34">
        <v>3473.25</v>
      </c>
      <c r="F140" s="34">
        <f>VLOOKUP(C140,'[1]9月'!$B:$Q,16,0)</f>
        <v>3245.4</v>
      </c>
      <c r="G140" s="37">
        <v>5664.75</v>
      </c>
      <c r="H140" s="34">
        <v>3473.25</v>
      </c>
      <c r="I140" s="37">
        <v>1790</v>
      </c>
      <c r="J140" s="37"/>
      <c r="K140" s="47">
        <f t="shared" si="291"/>
        <v>62.5185</v>
      </c>
      <c r="L140" s="48">
        <f t="shared" si="292"/>
        <v>519.264</v>
      </c>
      <c r="M140" s="37">
        <f t="shared" si="293"/>
        <v>453.18</v>
      </c>
      <c r="N140" s="34">
        <f t="shared" si="294"/>
        <v>24.31275</v>
      </c>
      <c r="O140" s="37">
        <f t="shared" si="295"/>
        <v>89.5</v>
      </c>
      <c r="P140" s="37">
        <f t="shared" si="296"/>
        <v>0</v>
      </c>
      <c r="Q140" s="37">
        <f t="shared" si="297"/>
        <v>1148.77525</v>
      </c>
      <c r="R140" s="34">
        <f t="shared" si="298"/>
        <v>0</v>
      </c>
      <c r="S140" s="34">
        <f t="shared" si="299"/>
        <v>259.63</v>
      </c>
      <c r="T140" s="37">
        <f t="shared" si="300"/>
        <v>113.3</v>
      </c>
      <c r="U140" s="34">
        <f t="shared" si="301"/>
        <v>10.42</v>
      </c>
      <c r="V140" s="34">
        <v>0</v>
      </c>
      <c r="W140" s="37">
        <f t="shared" si="302"/>
        <v>89.5</v>
      </c>
      <c r="X140" s="37">
        <f t="shared" si="303"/>
        <v>0</v>
      </c>
      <c r="Y140" s="34">
        <f t="shared" si="304"/>
        <v>472.85</v>
      </c>
      <c r="Z140" s="34">
        <f t="shared" si="305"/>
        <v>1621.62525</v>
      </c>
      <c r="AA140" s="34"/>
      <c r="AB140" s="12" t="s">
        <v>34</v>
      </c>
      <c r="AC140" s="11">
        <f t="shared" ref="AC140:AE140" si="323">K140+R140</f>
        <v>62.5185</v>
      </c>
      <c r="AD140" s="11">
        <f t="shared" si="323"/>
        <v>778.894</v>
      </c>
      <c r="AE140" s="11">
        <f t="shared" si="323"/>
        <v>566.48</v>
      </c>
      <c r="AF140" s="11">
        <f t="shared" si="307"/>
        <v>34.73275</v>
      </c>
      <c r="AG140" s="11">
        <f t="shared" ref="AG140:AI140" si="324">O140+W140</f>
        <v>179</v>
      </c>
      <c r="AH140" s="11">
        <f t="shared" si="324"/>
        <v>0</v>
      </c>
      <c r="AI140" s="11">
        <f t="shared" si="324"/>
        <v>1621.62525</v>
      </c>
      <c r="AJ140" s="12" t="s">
        <v>14</v>
      </c>
    </row>
    <row r="141" s="9" customFormat="1" ht="16" customHeight="1" spans="1:36">
      <c r="A141" s="33">
        <f t="shared" si="290"/>
        <v>138</v>
      </c>
      <c r="B141" s="34" t="s">
        <v>277</v>
      </c>
      <c r="C141" s="35" t="s">
        <v>374</v>
      </c>
      <c r="D141" s="34" t="s">
        <v>375</v>
      </c>
      <c r="E141" s="34">
        <v>3473.25</v>
      </c>
      <c r="F141" s="34">
        <f>VLOOKUP(C141,'[1]9月'!$B:$Q,16,0)</f>
        <v>3245.4</v>
      </c>
      <c r="G141" s="37">
        <v>5664.75</v>
      </c>
      <c r="H141" s="34">
        <v>3473.25</v>
      </c>
      <c r="I141" s="37">
        <v>1790</v>
      </c>
      <c r="J141" s="37"/>
      <c r="K141" s="47">
        <f t="shared" si="291"/>
        <v>62.5185</v>
      </c>
      <c r="L141" s="48">
        <f t="shared" si="292"/>
        <v>519.264</v>
      </c>
      <c r="M141" s="37">
        <f t="shared" si="293"/>
        <v>453.18</v>
      </c>
      <c r="N141" s="34">
        <f t="shared" si="294"/>
        <v>24.31275</v>
      </c>
      <c r="O141" s="37">
        <f t="shared" si="295"/>
        <v>89.5</v>
      </c>
      <c r="P141" s="37">
        <f t="shared" si="296"/>
        <v>0</v>
      </c>
      <c r="Q141" s="37">
        <f t="shared" si="297"/>
        <v>1148.77525</v>
      </c>
      <c r="R141" s="34">
        <f t="shared" si="298"/>
        <v>0</v>
      </c>
      <c r="S141" s="34">
        <f t="shared" si="299"/>
        <v>259.63</v>
      </c>
      <c r="T141" s="37">
        <f t="shared" si="300"/>
        <v>113.3</v>
      </c>
      <c r="U141" s="34">
        <f t="shared" si="301"/>
        <v>10.42</v>
      </c>
      <c r="V141" s="34">
        <v>0</v>
      </c>
      <c r="W141" s="37">
        <f t="shared" si="302"/>
        <v>89.5</v>
      </c>
      <c r="X141" s="37">
        <f t="shared" si="303"/>
        <v>0</v>
      </c>
      <c r="Y141" s="34">
        <f t="shared" si="304"/>
        <v>472.85</v>
      </c>
      <c r="Z141" s="34">
        <f t="shared" si="305"/>
        <v>1621.62525</v>
      </c>
      <c r="AA141" s="34"/>
      <c r="AB141" s="12" t="s">
        <v>29</v>
      </c>
      <c r="AC141" s="11">
        <f t="shared" ref="AC141:AE141" si="325">K141+R141</f>
        <v>62.5185</v>
      </c>
      <c r="AD141" s="11">
        <f t="shared" si="325"/>
        <v>778.894</v>
      </c>
      <c r="AE141" s="11">
        <f t="shared" si="325"/>
        <v>566.48</v>
      </c>
      <c r="AF141" s="11">
        <f t="shared" si="307"/>
        <v>34.73275</v>
      </c>
      <c r="AG141" s="11">
        <f t="shared" ref="AG141:AI141" si="326">O141+W141</f>
        <v>179</v>
      </c>
      <c r="AH141" s="11">
        <f t="shared" si="326"/>
        <v>0</v>
      </c>
      <c r="AI141" s="11">
        <f t="shared" si="326"/>
        <v>1621.62525</v>
      </c>
      <c r="AJ141" s="12" t="s">
        <v>14</v>
      </c>
    </row>
    <row r="142" s="9" customFormat="1" ht="16" customHeight="1" spans="1:36">
      <c r="A142" s="33">
        <f t="shared" si="290"/>
        <v>139</v>
      </c>
      <c r="B142" s="34" t="s">
        <v>251</v>
      </c>
      <c r="C142" s="35" t="s">
        <v>376</v>
      </c>
      <c r="D142" s="34" t="s">
        <v>377</v>
      </c>
      <c r="E142" s="34">
        <v>3473.25</v>
      </c>
      <c r="F142" s="34">
        <f>VLOOKUP(C142,'[1]9月'!$B:$Q,16,0)</f>
        <v>3245.4</v>
      </c>
      <c r="G142" s="37">
        <v>5664.75</v>
      </c>
      <c r="H142" s="34">
        <v>3473.25</v>
      </c>
      <c r="I142" s="37">
        <v>1790</v>
      </c>
      <c r="J142" s="37"/>
      <c r="K142" s="47">
        <f t="shared" si="291"/>
        <v>62.5185</v>
      </c>
      <c r="L142" s="48">
        <f t="shared" si="292"/>
        <v>519.264</v>
      </c>
      <c r="M142" s="37">
        <f t="shared" si="293"/>
        <v>453.18</v>
      </c>
      <c r="N142" s="34">
        <f t="shared" si="294"/>
        <v>24.31275</v>
      </c>
      <c r="O142" s="37">
        <f t="shared" si="295"/>
        <v>89.5</v>
      </c>
      <c r="P142" s="37">
        <f t="shared" si="296"/>
        <v>0</v>
      </c>
      <c r="Q142" s="37">
        <f t="shared" si="297"/>
        <v>1148.77525</v>
      </c>
      <c r="R142" s="34">
        <f t="shared" si="298"/>
        <v>0</v>
      </c>
      <c r="S142" s="34">
        <f t="shared" si="299"/>
        <v>259.63</v>
      </c>
      <c r="T142" s="37">
        <f t="shared" si="300"/>
        <v>113.3</v>
      </c>
      <c r="U142" s="34">
        <f t="shared" si="301"/>
        <v>10.42</v>
      </c>
      <c r="V142" s="34">
        <v>0</v>
      </c>
      <c r="W142" s="37">
        <f t="shared" si="302"/>
        <v>89.5</v>
      </c>
      <c r="X142" s="37">
        <f t="shared" si="303"/>
        <v>0</v>
      </c>
      <c r="Y142" s="34">
        <f t="shared" si="304"/>
        <v>472.85</v>
      </c>
      <c r="Z142" s="34">
        <f t="shared" si="305"/>
        <v>1621.62525</v>
      </c>
      <c r="AA142" s="34"/>
      <c r="AB142" s="12" t="s">
        <v>30</v>
      </c>
      <c r="AC142" s="11">
        <f t="shared" ref="AC142:AE142" si="327">K142+R142</f>
        <v>62.5185</v>
      </c>
      <c r="AD142" s="11">
        <f t="shared" si="327"/>
        <v>778.894</v>
      </c>
      <c r="AE142" s="11">
        <f t="shared" si="327"/>
        <v>566.48</v>
      </c>
      <c r="AF142" s="11">
        <f t="shared" si="307"/>
        <v>34.73275</v>
      </c>
      <c r="AG142" s="11">
        <f t="shared" ref="AG142:AI142" si="328">O142+W142</f>
        <v>179</v>
      </c>
      <c r="AH142" s="11">
        <f t="shared" si="328"/>
        <v>0</v>
      </c>
      <c r="AI142" s="11">
        <f t="shared" si="328"/>
        <v>1621.62525</v>
      </c>
      <c r="AJ142" s="12" t="s">
        <v>14</v>
      </c>
    </row>
    <row r="143" s="9" customFormat="1" ht="16" customHeight="1" spans="1:36">
      <c r="A143" s="33">
        <f t="shared" si="290"/>
        <v>140</v>
      </c>
      <c r="B143" s="34" t="s">
        <v>251</v>
      </c>
      <c r="C143" s="35" t="s">
        <v>378</v>
      </c>
      <c r="D143" s="34" t="s">
        <v>379</v>
      </c>
      <c r="E143" s="34">
        <v>3473.25</v>
      </c>
      <c r="F143" s="34">
        <f>VLOOKUP(C143,'[1]9月'!$B:$Q,16,0)</f>
        <v>3245.4</v>
      </c>
      <c r="G143" s="37">
        <v>5664.75</v>
      </c>
      <c r="H143" s="34">
        <v>3473.25</v>
      </c>
      <c r="I143" s="37">
        <v>1790</v>
      </c>
      <c r="J143" s="37"/>
      <c r="K143" s="47">
        <f t="shared" si="291"/>
        <v>62.5185</v>
      </c>
      <c r="L143" s="48">
        <f t="shared" si="292"/>
        <v>519.264</v>
      </c>
      <c r="M143" s="37">
        <f t="shared" si="293"/>
        <v>453.18</v>
      </c>
      <c r="N143" s="34">
        <f t="shared" si="294"/>
        <v>24.31275</v>
      </c>
      <c r="O143" s="37">
        <f t="shared" si="295"/>
        <v>89.5</v>
      </c>
      <c r="P143" s="37">
        <f t="shared" si="296"/>
        <v>0</v>
      </c>
      <c r="Q143" s="37">
        <f t="shared" si="297"/>
        <v>1148.77525</v>
      </c>
      <c r="R143" s="34">
        <f t="shared" si="298"/>
        <v>0</v>
      </c>
      <c r="S143" s="34">
        <f t="shared" si="299"/>
        <v>259.63</v>
      </c>
      <c r="T143" s="37">
        <f t="shared" si="300"/>
        <v>113.3</v>
      </c>
      <c r="U143" s="34">
        <f t="shared" si="301"/>
        <v>10.42</v>
      </c>
      <c r="V143" s="34">
        <v>0</v>
      </c>
      <c r="W143" s="37">
        <f t="shared" si="302"/>
        <v>89.5</v>
      </c>
      <c r="X143" s="37">
        <f t="shared" si="303"/>
        <v>0</v>
      </c>
      <c r="Y143" s="34">
        <f t="shared" si="304"/>
        <v>472.85</v>
      </c>
      <c r="Z143" s="34">
        <f t="shared" si="305"/>
        <v>1621.62525</v>
      </c>
      <c r="AA143" s="34"/>
      <c r="AB143" s="12" t="s">
        <v>30</v>
      </c>
      <c r="AC143" s="11">
        <f t="shared" ref="AC143:AE143" si="329">K143+R143</f>
        <v>62.5185</v>
      </c>
      <c r="AD143" s="11">
        <f t="shared" si="329"/>
        <v>778.894</v>
      </c>
      <c r="AE143" s="11">
        <f t="shared" si="329"/>
        <v>566.48</v>
      </c>
      <c r="AF143" s="11">
        <f t="shared" si="307"/>
        <v>34.73275</v>
      </c>
      <c r="AG143" s="11">
        <f t="shared" ref="AG143:AI143" si="330">O143+W143</f>
        <v>179</v>
      </c>
      <c r="AH143" s="11">
        <f t="shared" si="330"/>
        <v>0</v>
      </c>
      <c r="AI143" s="11">
        <f t="shared" si="330"/>
        <v>1621.62525</v>
      </c>
      <c r="AJ143" s="12" t="s">
        <v>14</v>
      </c>
    </row>
    <row r="144" s="9" customFormat="1" ht="16" customHeight="1" spans="1:36">
      <c r="A144" s="33">
        <f t="shared" si="290"/>
        <v>141</v>
      </c>
      <c r="B144" s="34" t="s">
        <v>251</v>
      </c>
      <c r="C144" s="35" t="s">
        <v>380</v>
      </c>
      <c r="D144" s="34" t="s">
        <v>381</v>
      </c>
      <c r="E144" s="34">
        <v>3473.25</v>
      </c>
      <c r="F144" s="34">
        <f>VLOOKUP(C144,'[1]9月'!$B:$Q,16,0)</f>
        <v>3245.4</v>
      </c>
      <c r="G144" s="37">
        <v>5664.75</v>
      </c>
      <c r="H144" s="34">
        <v>3473.25</v>
      </c>
      <c r="I144" s="37">
        <v>1790</v>
      </c>
      <c r="J144" s="37"/>
      <c r="K144" s="47">
        <f t="shared" si="291"/>
        <v>62.5185</v>
      </c>
      <c r="L144" s="48">
        <f t="shared" si="292"/>
        <v>519.264</v>
      </c>
      <c r="M144" s="37">
        <f t="shared" si="293"/>
        <v>453.18</v>
      </c>
      <c r="N144" s="34">
        <f t="shared" si="294"/>
        <v>24.31275</v>
      </c>
      <c r="O144" s="37">
        <f t="shared" si="295"/>
        <v>89.5</v>
      </c>
      <c r="P144" s="37">
        <f t="shared" si="296"/>
        <v>0</v>
      </c>
      <c r="Q144" s="37">
        <f t="shared" si="297"/>
        <v>1148.77525</v>
      </c>
      <c r="R144" s="34">
        <f t="shared" si="298"/>
        <v>0</v>
      </c>
      <c r="S144" s="34">
        <f t="shared" si="299"/>
        <v>259.63</v>
      </c>
      <c r="T144" s="37">
        <f t="shared" si="300"/>
        <v>113.3</v>
      </c>
      <c r="U144" s="34">
        <f t="shared" si="301"/>
        <v>10.42</v>
      </c>
      <c r="V144" s="34">
        <v>0</v>
      </c>
      <c r="W144" s="37">
        <f t="shared" si="302"/>
        <v>89.5</v>
      </c>
      <c r="X144" s="37">
        <f t="shared" si="303"/>
        <v>0</v>
      </c>
      <c r="Y144" s="34">
        <f t="shared" si="304"/>
        <v>472.85</v>
      </c>
      <c r="Z144" s="34">
        <f t="shared" si="305"/>
        <v>1621.62525</v>
      </c>
      <c r="AA144" s="34"/>
      <c r="AB144" s="12" t="s">
        <v>30</v>
      </c>
      <c r="AC144" s="11">
        <f t="shared" ref="AC144:AE144" si="331">K144+R144</f>
        <v>62.5185</v>
      </c>
      <c r="AD144" s="11">
        <f t="shared" si="331"/>
        <v>778.894</v>
      </c>
      <c r="AE144" s="11">
        <f t="shared" si="331"/>
        <v>566.48</v>
      </c>
      <c r="AF144" s="11">
        <f t="shared" si="307"/>
        <v>34.73275</v>
      </c>
      <c r="AG144" s="11">
        <f t="shared" ref="AG144:AI144" si="332">O144+W144</f>
        <v>179</v>
      </c>
      <c r="AH144" s="11">
        <f t="shared" si="332"/>
        <v>0</v>
      </c>
      <c r="AI144" s="11">
        <f t="shared" si="332"/>
        <v>1621.62525</v>
      </c>
      <c r="AJ144" s="12" t="s">
        <v>14</v>
      </c>
    </row>
    <row r="145" s="9" customFormat="1" ht="16" customHeight="1" spans="1:36">
      <c r="A145" s="33">
        <f t="shared" si="290"/>
        <v>142</v>
      </c>
      <c r="B145" s="34" t="s">
        <v>251</v>
      </c>
      <c r="C145" s="35" t="s">
        <v>382</v>
      </c>
      <c r="D145" s="34" t="s">
        <v>383</v>
      </c>
      <c r="E145" s="34">
        <v>3473.25</v>
      </c>
      <c r="F145" s="34">
        <f>VLOOKUP(C145,'[1]9月'!$B:$Q,16,0)</f>
        <v>3245.4</v>
      </c>
      <c r="G145" s="37">
        <v>5664.75</v>
      </c>
      <c r="H145" s="34">
        <v>3473.25</v>
      </c>
      <c r="I145" s="37">
        <v>1790</v>
      </c>
      <c r="J145" s="37"/>
      <c r="K145" s="47">
        <f t="shared" si="291"/>
        <v>62.5185</v>
      </c>
      <c r="L145" s="48">
        <f t="shared" si="292"/>
        <v>519.264</v>
      </c>
      <c r="M145" s="37">
        <f t="shared" si="293"/>
        <v>453.18</v>
      </c>
      <c r="N145" s="34">
        <f t="shared" si="294"/>
        <v>24.31275</v>
      </c>
      <c r="O145" s="37">
        <f t="shared" si="295"/>
        <v>89.5</v>
      </c>
      <c r="P145" s="37">
        <f t="shared" si="296"/>
        <v>0</v>
      </c>
      <c r="Q145" s="37">
        <f t="shared" si="297"/>
        <v>1148.77525</v>
      </c>
      <c r="R145" s="34">
        <f t="shared" si="298"/>
        <v>0</v>
      </c>
      <c r="S145" s="34">
        <f t="shared" si="299"/>
        <v>259.63</v>
      </c>
      <c r="T145" s="37">
        <f t="shared" si="300"/>
        <v>113.3</v>
      </c>
      <c r="U145" s="34">
        <f t="shared" si="301"/>
        <v>10.42</v>
      </c>
      <c r="V145" s="34">
        <v>0</v>
      </c>
      <c r="W145" s="37">
        <f t="shared" si="302"/>
        <v>89.5</v>
      </c>
      <c r="X145" s="37">
        <f t="shared" si="303"/>
        <v>0</v>
      </c>
      <c r="Y145" s="34">
        <f t="shared" si="304"/>
        <v>472.85</v>
      </c>
      <c r="Z145" s="34">
        <f t="shared" si="305"/>
        <v>1621.62525</v>
      </c>
      <c r="AA145" s="34"/>
      <c r="AB145" s="12" t="s">
        <v>30</v>
      </c>
      <c r="AC145" s="11">
        <f t="shared" ref="AC145:AE145" si="333">K145+R145</f>
        <v>62.5185</v>
      </c>
      <c r="AD145" s="11">
        <f t="shared" si="333"/>
        <v>778.894</v>
      </c>
      <c r="AE145" s="11">
        <f t="shared" si="333"/>
        <v>566.48</v>
      </c>
      <c r="AF145" s="11">
        <f t="shared" si="307"/>
        <v>34.73275</v>
      </c>
      <c r="AG145" s="11">
        <f t="shared" ref="AG145:AI145" si="334">O145+W145</f>
        <v>179</v>
      </c>
      <c r="AH145" s="11">
        <f t="shared" si="334"/>
        <v>0</v>
      </c>
      <c r="AI145" s="11">
        <f t="shared" si="334"/>
        <v>1621.62525</v>
      </c>
      <c r="AJ145" s="12" t="s">
        <v>14</v>
      </c>
    </row>
    <row r="146" s="9" customFormat="1" ht="16" customHeight="1" spans="1:36">
      <c r="A146" s="33">
        <f t="shared" si="290"/>
        <v>143</v>
      </c>
      <c r="B146" s="34" t="s">
        <v>251</v>
      </c>
      <c r="C146" s="35" t="s">
        <v>384</v>
      </c>
      <c r="D146" s="34" t="s">
        <v>385</v>
      </c>
      <c r="E146" s="34">
        <v>3473.25</v>
      </c>
      <c r="F146" s="34">
        <f>VLOOKUP(C146,'[1]9月'!$B:$Q,16,0)</f>
        <v>3245.4</v>
      </c>
      <c r="G146" s="37">
        <v>5664.75</v>
      </c>
      <c r="H146" s="34">
        <v>3473.25</v>
      </c>
      <c r="I146" s="37">
        <v>1790</v>
      </c>
      <c r="J146" s="37"/>
      <c r="K146" s="47">
        <f t="shared" si="291"/>
        <v>62.5185</v>
      </c>
      <c r="L146" s="48">
        <f t="shared" si="292"/>
        <v>519.264</v>
      </c>
      <c r="M146" s="37">
        <f t="shared" si="293"/>
        <v>453.18</v>
      </c>
      <c r="N146" s="34">
        <f t="shared" si="294"/>
        <v>24.31275</v>
      </c>
      <c r="O146" s="37">
        <f t="shared" si="295"/>
        <v>89.5</v>
      </c>
      <c r="P146" s="37">
        <f t="shared" si="296"/>
        <v>0</v>
      </c>
      <c r="Q146" s="37">
        <f t="shared" si="297"/>
        <v>1148.77525</v>
      </c>
      <c r="R146" s="34">
        <f t="shared" si="298"/>
        <v>0</v>
      </c>
      <c r="S146" s="34">
        <f t="shared" si="299"/>
        <v>259.63</v>
      </c>
      <c r="T146" s="37">
        <f t="shared" si="300"/>
        <v>113.3</v>
      </c>
      <c r="U146" s="34">
        <f t="shared" si="301"/>
        <v>10.42</v>
      </c>
      <c r="V146" s="34">
        <v>0</v>
      </c>
      <c r="W146" s="37">
        <f t="shared" si="302"/>
        <v>89.5</v>
      </c>
      <c r="X146" s="37">
        <f t="shared" si="303"/>
        <v>0</v>
      </c>
      <c r="Y146" s="34">
        <f t="shared" si="304"/>
        <v>472.85</v>
      </c>
      <c r="Z146" s="34">
        <f t="shared" si="305"/>
        <v>1621.62525</v>
      </c>
      <c r="AA146" s="34"/>
      <c r="AB146" s="12" t="s">
        <v>30</v>
      </c>
      <c r="AC146" s="11">
        <f t="shared" ref="AC146:AE146" si="335">K146+R146</f>
        <v>62.5185</v>
      </c>
      <c r="AD146" s="11">
        <f t="shared" si="335"/>
        <v>778.894</v>
      </c>
      <c r="AE146" s="11">
        <f t="shared" si="335"/>
        <v>566.48</v>
      </c>
      <c r="AF146" s="11">
        <f t="shared" si="307"/>
        <v>34.73275</v>
      </c>
      <c r="AG146" s="11">
        <f t="shared" ref="AG146:AI146" si="336">O146+W146</f>
        <v>179</v>
      </c>
      <c r="AH146" s="11">
        <f t="shared" si="336"/>
        <v>0</v>
      </c>
      <c r="AI146" s="11">
        <f t="shared" si="336"/>
        <v>1621.62525</v>
      </c>
      <c r="AJ146" s="12" t="s">
        <v>14</v>
      </c>
    </row>
    <row r="147" s="9" customFormat="1" ht="16" customHeight="1" spans="1:36">
      <c r="A147" s="33">
        <f t="shared" si="290"/>
        <v>144</v>
      </c>
      <c r="B147" s="34" t="s">
        <v>251</v>
      </c>
      <c r="C147" s="35" t="s">
        <v>386</v>
      </c>
      <c r="D147" s="34" t="s">
        <v>387</v>
      </c>
      <c r="E147" s="34">
        <v>3473.25</v>
      </c>
      <c r="F147" s="34">
        <f>VLOOKUP(C147,'[1]9月'!$B:$Q,16,0)</f>
        <v>3245.4</v>
      </c>
      <c r="G147" s="37">
        <v>5664.75</v>
      </c>
      <c r="H147" s="34">
        <v>3473.25</v>
      </c>
      <c r="I147" s="37">
        <v>1790</v>
      </c>
      <c r="J147" s="37"/>
      <c r="K147" s="47">
        <f t="shared" si="291"/>
        <v>62.5185</v>
      </c>
      <c r="L147" s="48">
        <f t="shared" si="292"/>
        <v>519.264</v>
      </c>
      <c r="M147" s="37">
        <f t="shared" si="293"/>
        <v>453.18</v>
      </c>
      <c r="N147" s="34">
        <f t="shared" si="294"/>
        <v>24.31275</v>
      </c>
      <c r="O147" s="37">
        <f t="shared" si="295"/>
        <v>89.5</v>
      </c>
      <c r="P147" s="37">
        <f t="shared" si="296"/>
        <v>0</v>
      </c>
      <c r="Q147" s="37">
        <f t="shared" si="297"/>
        <v>1148.77525</v>
      </c>
      <c r="R147" s="34">
        <f t="shared" si="298"/>
        <v>0</v>
      </c>
      <c r="S147" s="34">
        <f t="shared" si="299"/>
        <v>259.63</v>
      </c>
      <c r="T147" s="37">
        <f t="shared" si="300"/>
        <v>113.3</v>
      </c>
      <c r="U147" s="34">
        <f t="shared" si="301"/>
        <v>10.42</v>
      </c>
      <c r="V147" s="34">
        <v>0</v>
      </c>
      <c r="W147" s="37">
        <f t="shared" si="302"/>
        <v>89.5</v>
      </c>
      <c r="X147" s="37">
        <f t="shared" si="303"/>
        <v>0</v>
      </c>
      <c r="Y147" s="34">
        <f t="shared" si="304"/>
        <v>472.85</v>
      </c>
      <c r="Z147" s="34">
        <f t="shared" si="305"/>
        <v>1621.62525</v>
      </c>
      <c r="AA147" s="34"/>
      <c r="AB147" s="12" t="s">
        <v>30</v>
      </c>
      <c r="AC147" s="11">
        <f t="shared" ref="AC147:AE147" si="337">K147+R147</f>
        <v>62.5185</v>
      </c>
      <c r="AD147" s="11">
        <f t="shared" si="337"/>
        <v>778.894</v>
      </c>
      <c r="AE147" s="11">
        <f t="shared" si="337"/>
        <v>566.48</v>
      </c>
      <c r="AF147" s="11">
        <f t="shared" si="307"/>
        <v>34.73275</v>
      </c>
      <c r="AG147" s="11">
        <f t="shared" ref="AG147:AI147" si="338">O147+W147</f>
        <v>179</v>
      </c>
      <c r="AH147" s="11">
        <f t="shared" si="338"/>
        <v>0</v>
      </c>
      <c r="AI147" s="11">
        <f t="shared" si="338"/>
        <v>1621.62525</v>
      </c>
      <c r="AJ147" s="12" t="s">
        <v>14</v>
      </c>
    </row>
    <row r="148" s="9" customFormat="1" ht="16" customHeight="1" spans="1:36">
      <c r="A148" s="33">
        <f t="shared" si="290"/>
        <v>145</v>
      </c>
      <c r="B148" s="34" t="s">
        <v>251</v>
      </c>
      <c r="C148" s="35" t="s">
        <v>388</v>
      </c>
      <c r="D148" s="34" t="s">
        <v>389</v>
      </c>
      <c r="E148" s="34">
        <v>3473.25</v>
      </c>
      <c r="F148" s="34">
        <f>VLOOKUP(C148,'[1]9月'!$B:$Q,16,0)</f>
        <v>3245.4</v>
      </c>
      <c r="G148" s="37">
        <v>5664.75</v>
      </c>
      <c r="H148" s="34">
        <v>3473.25</v>
      </c>
      <c r="I148" s="37">
        <v>1790</v>
      </c>
      <c r="J148" s="37"/>
      <c r="K148" s="47">
        <f t="shared" si="291"/>
        <v>62.5185</v>
      </c>
      <c r="L148" s="48">
        <f t="shared" si="292"/>
        <v>519.264</v>
      </c>
      <c r="M148" s="37">
        <f t="shared" si="293"/>
        <v>453.18</v>
      </c>
      <c r="N148" s="34">
        <f t="shared" si="294"/>
        <v>24.31275</v>
      </c>
      <c r="O148" s="37">
        <f t="shared" si="295"/>
        <v>89.5</v>
      </c>
      <c r="P148" s="37">
        <f t="shared" si="296"/>
        <v>0</v>
      </c>
      <c r="Q148" s="37">
        <f t="shared" si="297"/>
        <v>1148.77525</v>
      </c>
      <c r="R148" s="34">
        <f t="shared" si="298"/>
        <v>0</v>
      </c>
      <c r="S148" s="34">
        <f t="shared" si="299"/>
        <v>259.63</v>
      </c>
      <c r="T148" s="37">
        <f t="shared" si="300"/>
        <v>113.3</v>
      </c>
      <c r="U148" s="34">
        <f t="shared" si="301"/>
        <v>10.42</v>
      </c>
      <c r="V148" s="34">
        <v>0</v>
      </c>
      <c r="W148" s="37">
        <f t="shared" si="302"/>
        <v>89.5</v>
      </c>
      <c r="X148" s="37">
        <f t="shared" si="303"/>
        <v>0</v>
      </c>
      <c r="Y148" s="34">
        <f t="shared" si="304"/>
        <v>472.85</v>
      </c>
      <c r="Z148" s="34">
        <f t="shared" si="305"/>
        <v>1621.62525</v>
      </c>
      <c r="AA148" s="34"/>
      <c r="AB148" s="12" t="s">
        <v>30</v>
      </c>
      <c r="AC148" s="11">
        <f t="shared" ref="AC148:AE148" si="339">K148+R148</f>
        <v>62.5185</v>
      </c>
      <c r="AD148" s="11">
        <f t="shared" si="339"/>
        <v>778.894</v>
      </c>
      <c r="AE148" s="11">
        <f t="shared" si="339"/>
        <v>566.48</v>
      </c>
      <c r="AF148" s="11">
        <f t="shared" si="307"/>
        <v>34.73275</v>
      </c>
      <c r="AG148" s="11">
        <f t="shared" ref="AG148:AI148" si="340">O148+W148</f>
        <v>179</v>
      </c>
      <c r="AH148" s="11">
        <f t="shared" si="340"/>
        <v>0</v>
      </c>
      <c r="AI148" s="11">
        <f t="shared" si="340"/>
        <v>1621.62525</v>
      </c>
      <c r="AJ148" s="12" t="s">
        <v>14</v>
      </c>
    </row>
    <row r="149" s="9" customFormat="1" ht="16" customHeight="1" spans="1:36">
      <c r="A149" s="33">
        <f t="shared" si="290"/>
        <v>146</v>
      </c>
      <c r="B149" s="34" t="s">
        <v>251</v>
      </c>
      <c r="C149" s="35" t="s">
        <v>390</v>
      </c>
      <c r="D149" s="34" t="s">
        <v>391</v>
      </c>
      <c r="E149" s="34">
        <v>3473.25</v>
      </c>
      <c r="F149" s="34">
        <f>VLOOKUP(C149,'[1]9月'!$B:$Q,16,0)</f>
        <v>3245.4</v>
      </c>
      <c r="G149" s="37">
        <v>5664.75</v>
      </c>
      <c r="H149" s="34">
        <v>3473.25</v>
      </c>
      <c r="I149" s="37">
        <v>1790</v>
      </c>
      <c r="J149" s="37"/>
      <c r="K149" s="47">
        <f t="shared" si="291"/>
        <v>62.5185</v>
      </c>
      <c r="L149" s="48">
        <f t="shared" si="292"/>
        <v>519.264</v>
      </c>
      <c r="M149" s="37">
        <f t="shared" si="293"/>
        <v>453.18</v>
      </c>
      <c r="N149" s="34">
        <f t="shared" si="294"/>
        <v>24.31275</v>
      </c>
      <c r="O149" s="37">
        <f t="shared" si="295"/>
        <v>89.5</v>
      </c>
      <c r="P149" s="37">
        <f t="shared" si="296"/>
        <v>0</v>
      </c>
      <c r="Q149" s="37">
        <f t="shared" si="297"/>
        <v>1148.77525</v>
      </c>
      <c r="R149" s="34">
        <f t="shared" si="298"/>
        <v>0</v>
      </c>
      <c r="S149" s="34">
        <f t="shared" si="299"/>
        <v>259.63</v>
      </c>
      <c r="T149" s="37">
        <f t="shared" si="300"/>
        <v>113.3</v>
      </c>
      <c r="U149" s="34">
        <f t="shared" si="301"/>
        <v>10.42</v>
      </c>
      <c r="V149" s="34">
        <v>0</v>
      </c>
      <c r="W149" s="37">
        <f t="shared" si="302"/>
        <v>89.5</v>
      </c>
      <c r="X149" s="37">
        <f t="shared" si="303"/>
        <v>0</v>
      </c>
      <c r="Y149" s="34">
        <f t="shared" si="304"/>
        <v>472.85</v>
      </c>
      <c r="Z149" s="34">
        <f t="shared" si="305"/>
        <v>1621.62525</v>
      </c>
      <c r="AA149" s="34"/>
      <c r="AB149" s="12" t="s">
        <v>30</v>
      </c>
      <c r="AC149" s="11">
        <f t="shared" ref="AC149:AE149" si="341">K149+R149</f>
        <v>62.5185</v>
      </c>
      <c r="AD149" s="11">
        <f t="shared" si="341"/>
        <v>778.894</v>
      </c>
      <c r="AE149" s="11">
        <f t="shared" si="341"/>
        <v>566.48</v>
      </c>
      <c r="AF149" s="11">
        <f t="shared" si="307"/>
        <v>34.73275</v>
      </c>
      <c r="AG149" s="11">
        <f t="shared" ref="AG149:AI149" si="342">O149+W149</f>
        <v>179</v>
      </c>
      <c r="AH149" s="11">
        <f t="shared" si="342"/>
        <v>0</v>
      </c>
      <c r="AI149" s="11">
        <f t="shared" si="342"/>
        <v>1621.62525</v>
      </c>
      <c r="AJ149" s="12" t="s">
        <v>14</v>
      </c>
    </row>
    <row r="150" s="9" customFormat="1" ht="16" customHeight="1" spans="1:36">
      <c r="A150" s="33">
        <f t="shared" si="290"/>
        <v>147</v>
      </c>
      <c r="B150" s="34" t="s">
        <v>251</v>
      </c>
      <c r="C150" s="35" t="s">
        <v>392</v>
      </c>
      <c r="D150" s="34" t="s">
        <v>393</v>
      </c>
      <c r="E150" s="34">
        <v>3473.25</v>
      </c>
      <c r="F150" s="34">
        <f>VLOOKUP(C150,'[1]9月'!$B:$Q,16,0)</f>
        <v>3245.4</v>
      </c>
      <c r="G150" s="37">
        <v>5664.75</v>
      </c>
      <c r="H150" s="34">
        <v>3473.25</v>
      </c>
      <c r="I150" s="37">
        <v>1790</v>
      </c>
      <c r="J150" s="37"/>
      <c r="K150" s="47">
        <f t="shared" si="291"/>
        <v>62.5185</v>
      </c>
      <c r="L150" s="48">
        <f t="shared" si="292"/>
        <v>519.264</v>
      </c>
      <c r="M150" s="37">
        <f t="shared" si="293"/>
        <v>453.18</v>
      </c>
      <c r="N150" s="34">
        <f t="shared" si="294"/>
        <v>24.31275</v>
      </c>
      <c r="O150" s="37">
        <f t="shared" si="295"/>
        <v>89.5</v>
      </c>
      <c r="P150" s="37">
        <f t="shared" si="296"/>
        <v>0</v>
      </c>
      <c r="Q150" s="37">
        <f t="shared" si="297"/>
        <v>1148.77525</v>
      </c>
      <c r="R150" s="34">
        <f t="shared" si="298"/>
        <v>0</v>
      </c>
      <c r="S150" s="34">
        <f t="shared" si="299"/>
        <v>259.63</v>
      </c>
      <c r="T150" s="37">
        <f t="shared" si="300"/>
        <v>113.3</v>
      </c>
      <c r="U150" s="34">
        <f t="shared" si="301"/>
        <v>10.42</v>
      </c>
      <c r="V150" s="34">
        <v>0</v>
      </c>
      <c r="W150" s="37">
        <f t="shared" si="302"/>
        <v>89.5</v>
      </c>
      <c r="X150" s="37">
        <f t="shared" si="303"/>
        <v>0</v>
      </c>
      <c r="Y150" s="34">
        <f t="shared" si="304"/>
        <v>472.85</v>
      </c>
      <c r="Z150" s="34">
        <f t="shared" si="305"/>
        <v>1621.62525</v>
      </c>
      <c r="AA150" s="34"/>
      <c r="AB150" s="12" t="s">
        <v>30</v>
      </c>
      <c r="AC150" s="11">
        <f t="shared" ref="AC150:AE150" si="343">K150+R150</f>
        <v>62.5185</v>
      </c>
      <c r="AD150" s="11">
        <f t="shared" si="343"/>
        <v>778.894</v>
      </c>
      <c r="AE150" s="11">
        <f t="shared" si="343"/>
        <v>566.48</v>
      </c>
      <c r="AF150" s="11">
        <f t="shared" si="307"/>
        <v>34.73275</v>
      </c>
      <c r="AG150" s="11">
        <f t="shared" ref="AG150:AI150" si="344">O150+W150</f>
        <v>179</v>
      </c>
      <c r="AH150" s="11">
        <f t="shared" si="344"/>
        <v>0</v>
      </c>
      <c r="AI150" s="11">
        <f t="shared" si="344"/>
        <v>1621.62525</v>
      </c>
      <c r="AJ150" s="12" t="s">
        <v>14</v>
      </c>
    </row>
    <row r="151" s="9" customFormat="1" ht="16" customHeight="1" spans="1:36">
      <c r="A151" s="33">
        <f t="shared" si="290"/>
        <v>148</v>
      </c>
      <c r="B151" s="34" t="s">
        <v>251</v>
      </c>
      <c r="C151" s="35" t="s">
        <v>394</v>
      </c>
      <c r="D151" s="34" t="s">
        <v>395</v>
      </c>
      <c r="E151" s="34">
        <v>3473.25</v>
      </c>
      <c r="F151" s="34">
        <f>VLOOKUP(C151,'[1]9月'!$B:$Q,16,0)</f>
        <v>3245.4</v>
      </c>
      <c r="G151" s="37">
        <v>5664.75</v>
      </c>
      <c r="H151" s="34">
        <v>3473.25</v>
      </c>
      <c r="I151" s="37">
        <v>1790</v>
      </c>
      <c r="J151" s="37"/>
      <c r="K151" s="47">
        <f t="shared" si="291"/>
        <v>62.5185</v>
      </c>
      <c r="L151" s="48">
        <f t="shared" si="292"/>
        <v>519.264</v>
      </c>
      <c r="M151" s="37">
        <f t="shared" si="293"/>
        <v>453.18</v>
      </c>
      <c r="N151" s="34">
        <f t="shared" si="294"/>
        <v>24.31275</v>
      </c>
      <c r="O151" s="37">
        <f t="shared" si="295"/>
        <v>89.5</v>
      </c>
      <c r="P151" s="37">
        <f t="shared" si="296"/>
        <v>0</v>
      </c>
      <c r="Q151" s="37">
        <f t="shared" si="297"/>
        <v>1148.77525</v>
      </c>
      <c r="R151" s="34">
        <f t="shared" si="298"/>
        <v>0</v>
      </c>
      <c r="S151" s="34">
        <f t="shared" si="299"/>
        <v>259.63</v>
      </c>
      <c r="T151" s="37">
        <f t="shared" si="300"/>
        <v>113.3</v>
      </c>
      <c r="U151" s="34">
        <f t="shared" si="301"/>
        <v>10.42</v>
      </c>
      <c r="V151" s="34">
        <v>0</v>
      </c>
      <c r="W151" s="37">
        <f t="shared" si="302"/>
        <v>89.5</v>
      </c>
      <c r="X151" s="37">
        <f t="shared" si="303"/>
        <v>0</v>
      </c>
      <c r="Y151" s="34">
        <f t="shared" si="304"/>
        <v>472.85</v>
      </c>
      <c r="Z151" s="34">
        <f t="shared" si="305"/>
        <v>1621.62525</v>
      </c>
      <c r="AA151" s="34"/>
      <c r="AB151" s="12" t="s">
        <v>30</v>
      </c>
      <c r="AC151" s="11">
        <f t="shared" ref="AC151:AE151" si="345">K151+R151</f>
        <v>62.5185</v>
      </c>
      <c r="AD151" s="11">
        <f t="shared" si="345"/>
        <v>778.894</v>
      </c>
      <c r="AE151" s="11">
        <f t="shared" si="345"/>
        <v>566.48</v>
      </c>
      <c r="AF151" s="11">
        <f t="shared" si="307"/>
        <v>34.73275</v>
      </c>
      <c r="AG151" s="11">
        <f t="shared" ref="AG151:AI151" si="346">O151+W151</f>
        <v>179</v>
      </c>
      <c r="AH151" s="11">
        <f t="shared" si="346"/>
        <v>0</v>
      </c>
      <c r="AI151" s="11">
        <f t="shared" si="346"/>
        <v>1621.62525</v>
      </c>
      <c r="AJ151" s="12" t="s">
        <v>14</v>
      </c>
    </row>
    <row r="152" s="9" customFormat="1" ht="16" customHeight="1" spans="1:36">
      <c r="A152" s="33">
        <f t="shared" si="290"/>
        <v>149</v>
      </c>
      <c r="B152" s="34" t="s">
        <v>251</v>
      </c>
      <c r="C152" s="35" t="s">
        <v>396</v>
      </c>
      <c r="D152" s="179" t="s">
        <v>397</v>
      </c>
      <c r="E152" s="34">
        <v>3473.25</v>
      </c>
      <c r="F152" s="34">
        <f>VLOOKUP(C152,'[1]9月'!$B:$Q,16,0)</f>
        <v>3245.4</v>
      </c>
      <c r="G152" s="37">
        <v>5664.75</v>
      </c>
      <c r="H152" s="34">
        <v>3473.25</v>
      </c>
      <c r="I152" s="37">
        <v>1790</v>
      </c>
      <c r="J152" s="37"/>
      <c r="K152" s="47">
        <f t="shared" si="291"/>
        <v>62.5185</v>
      </c>
      <c r="L152" s="48">
        <f t="shared" si="292"/>
        <v>519.264</v>
      </c>
      <c r="M152" s="37">
        <f t="shared" si="293"/>
        <v>453.18</v>
      </c>
      <c r="N152" s="34">
        <f t="shared" si="294"/>
        <v>24.31275</v>
      </c>
      <c r="O152" s="37">
        <f t="shared" si="295"/>
        <v>89.5</v>
      </c>
      <c r="P152" s="37">
        <f t="shared" si="296"/>
        <v>0</v>
      </c>
      <c r="Q152" s="37">
        <f t="shared" si="297"/>
        <v>1148.77525</v>
      </c>
      <c r="R152" s="34">
        <f t="shared" si="298"/>
        <v>0</v>
      </c>
      <c r="S152" s="34">
        <f t="shared" si="299"/>
        <v>259.63</v>
      </c>
      <c r="T152" s="37">
        <f t="shared" si="300"/>
        <v>113.3</v>
      </c>
      <c r="U152" s="34">
        <f t="shared" si="301"/>
        <v>10.42</v>
      </c>
      <c r="V152" s="34">
        <v>0</v>
      </c>
      <c r="W152" s="37">
        <f t="shared" si="302"/>
        <v>89.5</v>
      </c>
      <c r="X152" s="37">
        <f t="shared" si="303"/>
        <v>0</v>
      </c>
      <c r="Y152" s="34">
        <f t="shared" si="304"/>
        <v>472.85</v>
      </c>
      <c r="Z152" s="34">
        <f t="shared" si="305"/>
        <v>1621.62525</v>
      </c>
      <c r="AA152" s="34"/>
      <c r="AB152" s="12" t="s">
        <v>30</v>
      </c>
      <c r="AC152" s="11">
        <f t="shared" ref="AC152:AE152" si="347">K152+R152</f>
        <v>62.5185</v>
      </c>
      <c r="AD152" s="11">
        <f t="shared" si="347"/>
        <v>778.894</v>
      </c>
      <c r="AE152" s="11">
        <f t="shared" si="347"/>
        <v>566.48</v>
      </c>
      <c r="AF152" s="11">
        <f t="shared" si="307"/>
        <v>34.73275</v>
      </c>
      <c r="AG152" s="11">
        <f t="shared" ref="AG152:AI152" si="348">O152+W152</f>
        <v>179</v>
      </c>
      <c r="AH152" s="11">
        <f t="shared" si="348"/>
        <v>0</v>
      </c>
      <c r="AI152" s="11">
        <f t="shared" si="348"/>
        <v>1621.62525</v>
      </c>
      <c r="AJ152" s="12" t="s">
        <v>14</v>
      </c>
    </row>
    <row r="153" s="9" customFormat="1" ht="16" customHeight="1" spans="1:36">
      <c r="A153" s="33">
        <f t="shared" si="290"/>
        <v>150</v>
      </c>
      <c r="B153" s="34" t="s">
        <v>398</v>
      </c>
      <c r="C153" s="41" t="s">
        <v>399</v>
      </c>
      <c r="D153" s="57" t="s">
        <v>400</v>
      </c>
      <c r="E153" s="34">
        <v>3473.25</v>
      </c>
      <c r="F153" s="34">
        <v>3245.4</v>
      </c>
      <c r="G153" s="37">
        <v>5664.75</v>
      </c>
      <c r="H153" s="34">
        <v>3473.25</v>
      </c>
      <c r="I153" s="37">
        <v>1790</v>
      </c>
      <c r="J153" s="37"/>
      <c r="K153" s="47">
        <f t="shared" si="291"/>
        <v>62.5185</v>
      </c>
      <c r="L153" s="48">
        <f t="shared" si="292"/>
        <v>519.264</v>
      </c>
      <c r="M153" s="37">
        <f t="shared" si="293"/>
        <v>453.18</v>
      </c>
      <c r="N153" s="34">
        <f t="shared" si="294"/>
        <v>24.31275</v>
      </c>
      <c r="O153" s="37">
        <f t="shared" si="295"/>
        <v>89.5</v>
      </c>
      <c r="P153" s="37">
        <f t="shared" si="296"/>
        <v>0</v>
      </c>
      <c r="Q153" s="37">
        <f t="shared" si="297"/>
        <v>1148.77525</v>
      </c>
      <c r="R153" s="34">
        <f t="shared" si="298"/>
        <v>0</v>
      </c>
      <c r="S153" s="34">
        <f t="shared" si="299"/>
        <v>259.63</v>
      </c>
      <c r="T153" s="37">
        <f t="shared" si="300"/>
        <v>113.3</v>
      </c>
      <c r="U153" s="34">
        <f t="shared" si="301"/>
        <v>10.42</v>
      </c>
      <c r="V153" s="34">
        <v>0</v>
      </c>
      <c r="W153" s="37">
        <f t="shared" si="302"/>
        <v>89.5</v>
      </c>
      <c r="X153" s="37">
        <f t="shared" si="303"/>
        <v>0</v>
      </c>
      <c r="Y153" s="34">
        <f t="shared" si="304"/>
        <v>472.85</v>
      </c>
      <c r="Z153" s="34">
        <f t="shared" si="305"/>
        <v>1621.62525</v>
      </c>
      <c r="AA153" s="58"/>
      <c r="AB153" s="12" t="s">
        <v>31</v>
      </c>
      <c r="AC153" s="11">
        <f t="shared" ref="AC153:AE153" si="349">K153+R153</f>
        <v>62.5185</v>
      </c>
      <c r="AD153" s="11">
        <f t="shared" si="349"/>
        <v>778.894</v>
      </c>
      <c r="AE153" s="11">
        <f t="shared" si="349"/>
        <v>566.48</v>
      </c>
      <c r="AF153" s="11">
        <f t="shared" si="307"/>
        <v>34.73275</v>
      </c>
      <c r="AG153" s="11">
        <f t="shared" ref="AG153:AI153" si="350">O153+W153</f>
        <v>179</v>
      </c>
      <c r="AH153" s="11">
        <f t="shared" si="350"/>
        <v>0</v>
      </c>
      <c r="AI153" s="11">
        <f t="shared" si="350"/>
        <v>1621.62525</v>
      </c>
      <c r="AJ153" s="12" t="s">
        <v>14</v>
      </c>
    </row>
    <row r="154" s="9" customFormat="1" ht="16" customHeight="1" spans="1:36">
      <c r="A154" s="33">
        <f t="shared" si="290"/>
        <v>151</v>
      </c>
      <c r="B154" s="34" t="s">
        <v>251</v>
      </c>
      <c r="C154" s="41" t="s">
        <v>401</v>
      </c>
      <c r="D154" s="182" t="s">
        <v>402</v>
      </c>
      <c r="E154" s="34">
        <v>3473.25</v>
      </c>
      <c r="F154" s="34">
        <v>3245.4</v>
      </c>
      <c r="G154" s="37">
        <v>5664.75</v>
      </c>
      <c r="H154" s="34">
        <v>3473.25</v>
      </c>
      <c r="I154" s="37">
        <v>1790</v>
      </c>
      <c r="J154" s="100"/>
      <c r="K154" s="47">
        <f t="shared" si="291"/>
        <v>62.5185</v>
      </c>
      <c r="L154" s="48">
        <f t="shared" si="292"/>
        <v>519.264</v>
      </c>
      <c r="M154" s="37">
        <f t="shared" si="293"/>
        <v>453.18</v>
      </c>
      <c r="N154" s="34">
        <f t="shared" si="294"/>
        <v>24.31275</v>
      </c>
      <c r="O154" s="37">
        <f t="shared" si="295"/>
        <v>89.5</v>
      </c>
      <c r="P154" s="37">
        <f t="shared" si="296"/>
        <v>0</v>
      </c>
      <c r="Q154" s="37">
        <f t="shared" si="297"/>
        <v>1148.77525</v>
      </c>
      <c r="R154" s="34">
        <f t="shared" si="298"/>
        <v>0</v>
      </c>
      <c r="S154" s="34">
        <f t="shared" si="299"/>
        <v>259.63</v>
      </c>
      <c r="T154" s="37">
        <f t="shared" si="300"/>
        <v>113.3</v>
      </c>
      <c r="U154" s="34">
        <f t="shared" si="301"/>
        <v>10.42</v>
      </c>
      <c r="V154" s="34">
        <v>0</v>
      </c>
      <c r="W154" s="37">
        <f t="shared" si="302"/>
        <v>89.5</v>
      </c>
      <c r="X154" s="37">
        <f t="shared" si="303"/>
        <v>0</v>
      </c>
      <c r="Y154" s="34">
        <f t="shared" si="304"/>
        <v>472.85</v>
      </c>
      <c r="Z154" s="34">
        <f t="shared" si="305"/>
        <v>1621.62525</v>
      </c>
      <c r="AA154" s="58"/>
      <c r="AB154" s="12" t="s">
        <v>30</v>
      </c>
      <c r="AC154" s="11">
        <f t="shared" ref="AC154:AE154" si="351">K154+R154</f>
        <v>62.5185</v>
      </c>
      <c r="AD154" s="11">
        <f t="shared" si="351"/>
        <v>778.894</v>
      </c>
      <c r="AE154" s="11">
        <f t="shared" si="351"/>
        <v>566.48</v>
      </c>
      <c r="AF154" s="11">
        <f t="shared" si="307"/>
        <v>34.73275</v>
      </c>
      <c r="AG154" s="11">
        <f t="shared" ref="AG154:AI154" si="352">O154+W154</f>
        <v>179</v>
      </c>
      <c r="AH154" s="11">
        <f t="shared" si="352"/>
        <v>0</v>
      </c>
      <c r="AI154" s="11">
        <f t="shared" si="352"/>
        <v>1621.62525</v>
      </c>
      <c r="AJ154" s="12" t="s">
        <v>14</v>
      </c>
    </row>
    <row r="155" s="9" customFormat="1" ht="16" customHeight="1" spans="1:36">
      <c r="A155" s="33">
        <f t="shared" si="290"/>
        <v>152</v>
      </c>
      <c r="B155" s="34" t="s">
        <v>251</v>
      </c>
      <c r="C155" s="41" t="s">
        <v>403</v>
      </c>
      <c r="D155" s="40" t="s">
        <v>404</v>
      </c>
      <c r="E155" s="34">
        <v>3473.25</v>
      </c>
      <c r="F155" s="34">
        <v>3245.4</v>
      </c>
      <c r="G155" s="37">
        <v>5664.75</v>
      </c>
      <c r="H155" s="34">
        <v>3473.25</v>
      </c>
      <c r="I155" s="37">
        <v>0</v>
      </c>
      <c r="J155" s="37"/>
      <c r="K155" s="47">
        <f t="shared" si="291"/>
        <v>62.5185</v>
      </c>
      <c r="L155" s="48">
        <f t="shared" si="292"/>
        <v>519.264</v>
      </c>
      <c r="M155" s="37">
        <f t="shared" si="293"/>
        <v>453.18</v>
      </c>
      <c r="N155" s="34">
        <f t="shared" si="294"/>
        <v>24.31275</v>
      </c>
      <c r="O155" s="37">
        <f t="shared" si="295"/>
        <v>0</v>
      </c>
      <c r="P155" s="37">
        <f t="shared" si="296"/>
        <v>0</v>
      </c>
      <c r="Q155" s="37">
        <f t="shared" si="297"/>
        <v>1059.27525</v>
      </c>
      <c r="R155" s="34">
        <f t="shared" si="298"/>
        <v>0</v>
      </c>
      <c r="S155" s="34">
        <f t="shared" si="299"/>
        <v>259.63</v>
      </c>
      <c r="T155" s="37">
        <f t="shared" si="300"/>
        <v>113.3</v>
      </c>
      <c r="U155" s="34">
        <f t="shared" si="301"/>
        <v>10.42</v>
      </c>
      <c r="V155" s="34">
        <v>0</v>
      </c>
      <c r="W155" s="37">
        <f t="shared" si="302"/>
        <v>0</v>
      </c>
      <c r="X155" s="37">
        <f t="shared" si="303"/>
        <v>0</v>
      </c>
      <c r="Y155" s="34">
        <f t="shared" si="304"/>
        <v>383.35</v>
      </c>
      <c r="Z155" s="34">
        <f t="shared" si="305"/>
        <v>1442.62525</v>
      </c>
      <c r="AA155" s="58"/>
      <c r="AB155" s="12" t="s">
        <v>30</v>
      </c>
      <c r="AC155" s="11">
        <f t="shared" ref="AC155:AE155" si="353">K155+R155</f>
        <v>62.5185</v>
      </c>
      <c r="AD155" s="11">
        <f t="shared" si="353"/>
        <v>778.894</v>
      </c>
      <c r="AE155" s="11">
        <f t="shared" si="353"/>
        <v>566.48</v>
      </c>
      <c r="AF155" s="11">
        <f t="shared" si="307"/>
        <v>34.73275</v>
      </c>
      <c r="AG155" s="11">
        <f t="shared" ref="AG155:AI155" si="354">O155+W155</f>
        <v>0</v>
      </c>
      <c r="AH155" s="11">
        <f t="shared" si="354"/>
        <v>0</v>
      </c>
      <c r="AI155" s="11">
        <f t="shared" si="354"/>
        <v>1442.62525</v>
      </c>
      <c r="AJ155" s="12" t="s">
        <v>14</v>
      </c>
    </row>
    <row r="156" s="9" customFormat="1" ht="16" customHeight="1" spans="1:36">
      <c r="A156" s="33">
        <f t="shared" si="290"/>
        <v>153</v>
      </c>
      <c r="B156" s="34" t="s">
        <v>398</v>
      </c>
      <c r="C156" s="35" t="s">
        <v>405</v>
      </c>
      <c r="D156" s="34" t="s">
        <v>406</v>
      </c>
      <c r="E156" s="34">
        <v>3473.25</v>
      </c>
      <c r="F156" s="34">
        <f>VLOOKUP(C156,'[1]9月'!$B:$Q,16,0)</f>
        <v>3245.4</v>
      </c>
      <c r="G156" s="37">
        <v>5664.75</v>
      </c>
      <c r="H156" s="34">
        <v>3473.25</v>
      </c>
      <c r="I156" s="37">
        <v>1790</v>
      </c>
      <c r="J156" s="37"/>
      <c r="K156" s="47">
        <f t="shared" si="291"/>
        <v>62.5185</v>
      </c>
      <c r="L156" s="48">
        <f t="shared" si="292"/>
        <v>519.264</v>
      </c>
      <c r="M156" s="37">
        <f t="shared" si="293"/>
        <v>453.18</v>
      </c>
      <c r="N156" s="34">
        <f t="shared" si="294"/>
        <v>24.31275</v>
      </c>
      <c r="O156" s="37">
        <f t="shared" si="295"/>
        <v>89.5</v>
      </c>
      <c r="P156" s="37">
        <f t="shared" si="296"/>
        <v>0</v>
      </c>
      <c r="Q156" s="37">
        <f t="shared" si="297"/>
        <v>1148.77525</v>
      </c>
      <c r="R156" s="34">
        <f t="shared" si="298"/>
        <v>0</v>
      </c>
      <c r="S156" s="34">
        <f t="shared" si="299"/>
        <v>259.63</v>
      </c>
      <c r="T156" s="37">
        <f t="shared" si="300"/>
        <v>113.3</v>
      </c>
      <c r="U156" s="34">
        <f t="shared" si="301"/>
        <v>10.42</v>
      </c>
      <c r="V156" s="34">
        <v>0</v>
      </c>
      <c r="W156" s="37">
        <f t="shared" si="302"/>
        <v>89.5</v>
      </c>
      <c r="X156" s="37">
        <f t="shared" si="303"/>
        <v>0</v>
      </c>
      <c r="Y156" s="34">
        <f t="shared" si="304"/>
        <v>472.85</v>
      </c>
      <c r="Z156" s="34">
        <f t="shared" si="305"/>
        <v>1621.62525</v>
      </c>
      <c r="AA156" s="34"/>
      <c r="AB156" s="12" t="s">
        <v>31</v>
      </c>
      <c r="AC156" s="11">
        <f t="shared" ref="AC156:AE156" si="355">K156+R156</f>
        <v>62.5185</v>
      </c>
      <c r="AD156" s="11">
        <f t="shared" si="355"/>
        <v>778.894</v>
      </c>
      <c r="AE156" s="11">
        <f t="shared" si="355"/>
        <v>566.48</v>
      </c>
      <c r="AF156" s="11">
        <f t="shared" si="307"/>
        <v>34.73275</v>
      </c>
      <c r="AG156" s="11">
        <f t="shared" ref="AG156:AI156" si="356">O156+W156</f>
        <v>179</v>
      </c>
      <c r="AH156" s="11">
        <f t="shared" si="356"/>
        <v>0</v>
      </c>
      <c r="AI156" s="11">
        <f t="shared" si="356"/>
        <v>1621.62525</v>
      </c>
      <c r="AJ156" s="12" t="s">
        <v>14</v>
      </c>
    </row>
    <row r="157" s="9" customFormat="1" ht="16" customHeight="1" spans="1:36">
      <c r="A157" s="33">
        <f t="shared" si="290"/>
        <v>154</v>
      </c>
      <c r="B157" s="34" t="s">
        <v>398</v>
      </c>
      <c r="C157" s="35" t="s">
        <v>407</v>
      </c>
      <c r="D157" s="34" t="s">
        <v>408</v>
      </c>
      <c r="E157" s="34">
        <v>3473.25</v>
      </c>
      <c r="F157" s="34">
        <f>VLOOKUP(C157,'[1]9月'!$B:$Q,16,0)</f>
        <v>3245.4</v>
      </c>
      <c r="G157" s="37">
        <v>5664.75</v>
      </c>
      <c r="H157" s="34">
        <v>3473.25</v>
      </c>
      <c r="I157" s="37">
        <v>1790</v>
      </c>
      <c r="J157" s="37"/>
      <c r="K157" s="47">
        <f t="shared" si="291"/>
        <v>62.5185</v>
      </c>
      <c r="L157" s="48">
        <f t="shared" si="292"/>
        <v>519.264</v>
      </c>
      <c r="M157" s="37">
        <f t="shared" si="293"/>
        <v>453.18</v>
      </c>
      <c r="N157" s="34">
        <f t="shared" si="294"/>
        <v>24.31275</v>
      </c>
      <c r="O157" s="37">
        <f t="shared" si="295"/>
        <v>89.5</v>
      </c>
      <c r="P157" s="37">
        <f t="shared" si="296"/>
        <v>0</v>
      </c>
      <c r="Q157" s="37">
        <f t="shared" si="297"/>
        <v>1148.77525</v>
      </c>
      <c r="R157" s="34">
        <f t="shared" si="298"/>
        <v>0</v>
      </c>
      <c r="S157" s="34">
        <f t="shared" si="299"/>
        <v>259.63</v>
      </c>
      <c r="T157" s="37">
        <f t="shared" si="300"/>
        <v>113.3</v>
      </c>
      <c r="U157" s="34">
        <f t="shared" si="301"/>
        <v>10.42</v>
      </c>
      <c r="V157" s="34">
        <v>0</v>
      </c>
      <c r="W157" s="37">
        <f t="shared" si="302"/>
        <v>89.5</v>
      </c>
      <c r="X157" s="37">
        <f t="shared" si="303"/>
        <v>0</v>
      </c>
      <c r="Y157" s="34">
        <f t="shared" si="304"/>
        <v>472.85</v>
      </c>
      <c r="Z157" s="34">
        <f t="shared" si="305"/>
        <v>1621.62525</v>
      </c>
      <c r="AA157" s="34"/>
      <c r="AB157" s="12" t="s">
        <v>31</v>
      </c>
      <c r="AC157" s="11">
        <f t="shared" ref="AC157:AE157" si="357">K157+R157</f>
        <v>62.5185</v>
      </c>
      <c r="AD157" s="11">
        <f t="shared" si="357"/>
        <v>778.894</v>
      </c>
      <c r="AE157" s="11">
        <f t="shared" si="357"/>
        <v>566.48</v>
      </c>
      <c r="AF157" s="11">
        <f t="shared" si="307"/>
        <v>34.73275</v>
      </c>
      <c r="AG157" s="11">
        <f t="shared" ref="AG157:AI157" si="358">O157+W157</f>
        <v>179</v>
      </c>
      <c r="AH157" s="11">
        <f t="shared" si="358"/>
        <v>0</v>
      </c>
      <c r="AI157" s="11">
        <f t="shared" si="358"/>
        <v>1621.62525</v>
      </c>
      <c r="AJ157" s="12" t="s">
        <v>14</v>
      </c>
    </row>
    <row r="158" s="9" customFormat="1" ht="16" customHeight="1" spans="1:36">
      <c r="A158" s="33">
        <f t="shared" si="290"/>
        <v>155</v>
      </c>
      <c r="B158" s="34" t="s">
        <v>398</v>
      </c>
      <c r="C158" s="35" t="s">
        <v>409</v>
      </c>
      <c r="D158" s="34" t="s">
        <v>410</v>
      </c>
      <c r="E158" s="34">
        <v>3473.25</v>
      </c>
      <c r="F158" s="34">
        <f>VLOOKUP(C158,'[1]9月'!$B:$Q,16,0)</f>
        <v>3245.4</v>
      </c>
      <c r="G158" s="37">
        <v>5664.75</v>
      </c>
      <c r="H158" s="34">
        <v>3473.25</v>
      </c>
      <c r="I158" s="37">
        <v>1790</v>
      </c>
      <c r="J158" s="37"/>
      <c r="K158" s="47">
        <f t="shared" si="291"/>
        <v>62.5185</v>
      </c>
      <c r="L158" s="48">
        <f t="shared" si="292"/>
        <v>519.264</v>
      </c>
      <c r="M158" s="37">
        <f t="shared" si="293"/>
        <v>453.18</v>
      </c>
      <c r="N158" s="34">
        <f t="shared" si="294"/>
        <v>24.31275</v>
      </c>
      <c r="O158" s="37">
        <f t="shared" si="295"/>
        <v>89.5</v>
      </c>
      <c r="P158" s="37">
        <f t="shared" si="296"/>
        <v>0</v>
      </c>
      <c r="Q158" s="37">
        <f t="shared" si="297"/>
        <v>1148.77525</v>
      </c>
      <c r="R158" s="34">
        <f t="shared" si="298"/>
        <v>0</v>
      </c>
      <c r="S158" s="34">
        <f t="shared" si="299"/>
        <v>259.63</v>
      </c>
      <c r="T158" s="37">
        <f t="shared" si="300"/>
        <v>113.3</v>
      </c>
      <c r="U158" s="34">
        <f t="shared" si="301"/>
        <v>10.42</v>
      </c>
      <c r="V158" s="34">
        <v>0</v>
      </c>
      <c r="W158" s="37">
        <f t="shared" si="302"/>
        <v>89.5</v>
      </c>
      <c r="X158" s="37">
        <f t="shared" si="303"/>
        <v>0</v>
      </c>
      <c r="Y158" s="34">
        <f t="shared" si="304"/>
        <v>472.85</v>
      </c>
      <c r="Z158" s="34">
        <f t="shared" si="305"/>
        <v>1621.62525</v>
      </c>
      <c r="AA158" s="34"/>
      <c r="AB158" s="12" t="s">
        <v>31</v>
      </c>
      <c r="AC158" s="11">
        <f t="shared" ref="AC158:AE158" si="359">K158+R158</f>
        <v>62.5185</v>
      </c>
      <c r="AD158" s="11">
        <f t="shared" si="359"/>
        <v>778.894</v>
      </c>
      <c r="AE158" s="11">
        <f t="shared" si="359"/>
        <v>566.48</v>
      </c>
      <c r="AF158" s="11">
        <f t="shared" si="307"/>
        <v>34.73275</v>
      </c>
      <c r="AG158" s="11">
        <f t="shared" ref="AG158:AI158" si="360">O158+W158</f>
        <v>179</v>
      </c>
      <c r="AH158" s="11">
        <f t="shared" si="360"/>
        <v>0</v>
      </c>
      <c r="AI158" s="11">
        <f t="shared" si="360"/>
        <v>1621.62525</v>
      </c>
      <c r="AJ158" s="12" t="s">
        <v>14</v>
      </c>
    </row>
    <row r="159" s="9" customFormat="1" ht="16" customHeight="1" spans="1:36">
      <c r="A159" s="33">
        <f t="shared" si="290"/>
        <v>156</v>
      </c>
      <c r="B159" s="34" t="s">
        <v>398</v>
      </c>
      <c r="C159" s="35" t="s">
        <v>411</v>
      </c>
      <c r="D159" s="34" t="s">
        <v>412</v>
      </c>
      <c r="E159" s="34">
        <v>3473.25</v>
      </c>
      <c r="F159" s="34">
        <f>VLOOKUP(C159,'[1]9月'!$B:$Q,16,0)</f>
        <v>3245.4</v>
      </c>
      <c r="G159" s="37">
        <v>5664.75</v>
      </c>
      <c r="H159" s="34">
        <v>3473.25</v>
      </c>
      <c r="I159" s="37">
        <v>1790</v>
      </c>
      <c r="J159" s="37"/>
      <c r="K159" s="47">
        <f t="shared" si="291"/>
        <v>62.5185</v>
      </c>
      <c r="L159" s="48">
        <f t="shared" si="292"/>
        <v>519.264</v>
      </c>
      <c r="M159" s="37">
        <f t="shared" si="293"/>
        <v>453.18</v>
      </c>
      <c r="N159" s="34">
        <f t="shared" si="294"/>
        <v>24.31275</v>
      </c>
      <c r="O159" s="37">
        <f t="shared" si="295"/>
        <v>89.5</v>
      </c>
      <c r="P159" s="37">
        <f t="shared" si="296"/>
        <v>0</v>
      </c>
      <c r="Q159" s="37">
        <f t="shared" si="297"/>
        <v>1148.77525</v>
      </c>
      <c r="R159" s="34">
        <f t="shared" si="298"/>
        <v>0</v>
      </c>
      <c r="S159" s="34">
        <f t="shared" si="299"/>
        <v>259.63</v>
      </c>
      <c r="T159" s="37">
        <f t="shared" si="300"/>
        <v>113.3</v>
      </c>
      <c r="U159" s="34">
        <f t="shared" si="301"/>
        <v>10.42</v>
      </c>
      <c r="V159" s="34">
        <v>0</v>
      </c>
      <c r="W159" s="37">
        <f t="shared" si="302"/>
        <v>89.5</v>
      </c>
      <c r="X159" s="37">
        <f t="shared" si="303"/>
        <v>0</v>
      </c>
      <c r="Y159" s="34">
        <f t="shared" si="304"/>
        <v>472.85</v>
      </c>
      <c r="Z159" s="34">
        <f t="shared" si="305"/>
        <v>1621.62525</v>
      </c>
      <c r="AA159" s="34"/>
      <c r="AB159" s="12" t="s">
        <v>31</v>
      </c>
      <c r="AC159" s="11">
        <f t="shared" ref="AC159:AE159" si="361">K159+R159</f>
        <v>62.5185</v>
      </c>
      <c r="AD159" s="11">
        <f t="shared" si="361"/>
        <v>778.894</v>
      </c>
      <c r="AE159" s="11">
        <f t="shared" si="361"/>
        <v>566.48</v>
      </c>
      <c r="AF159" s="11">
        <f t="shared" si="307"/>
        <v>34.73275</v>
      </c>
      <c r="AG159" s="11">
        <f t="shared" ref="AG159:AI159" si="362">O159+W159</f>
        <v>179</v>
      </c>
      <c r="AH159" s="11">
        <f t="shared" si="362"/>
        <v>0</v>
      </c>
      <c r="AI159" s="11">
        <f t="shared" si="362"/>
        <v>1621.62525</v>
      </c>
      <c r="AJ159" s="12" t="s">
        <v>14</v>
      </c>
    </row>
    <row r="160" s="9" customFormat="1" ht="16" customHeight="1" spans="1:36">
      <c r="A160" s="33">
        <f t="shared" si="290"/>
        <v>157</v>
      </c>
      <c r="B160" s="34" t="s">
        <v>203</v>
      </c>
      <c r="C160" s="35" t="s">
        <v>413</v>
      </c>
      <c r="D160" s="34" t="s">
        <v>414</v>
      </c>
      <c r="E160" s="34">
        <v>3473.25</v>
      </c>
      <c r="F160" s="34">
        <f>VLOOKUP(C160,'[1]9月'!$B:$Q,16,0)</f>
        <v>3245.4</v>
      </c>
      <c r="G160" s="37">
        <v>5664.75</v>
      </c>
      <c r="H160" s="34">
        <v>3473.25</v>
      </c>
      <c r="I160" s="37">
        <v>1790</v>
      </c>
      <c r="J160" s="37"/>
      <c r="K160" s="47">
        <f t="shared" si="291"/>
        <v>62.5185</v>
      </c>
      <c r="L160" s="48">
        <f t="shared" si="292"/>
        <v>519.264</v>
      </c>
      <c r="M160" s="37">
        <f t="shared" si="293"/>
        <v>453.18</v>
      </c>
      <c r="N160" s="34">
        <f t="shared" si="294"/>
        <v>24.31275</v>
      </c>
      <c r="O160" s="37">
        <f t="shared" si="295"/>
        <v>89.5</v>
      </c>
      <c r="P160" s="37">
        <f t="shared" si="296"/>
        <v>0</v>
      </c>
      <c r="Q160" s="37">
        <f t="shared" si="297"/>
        <v>1148.77525</v>
      </c>
      <c r="R160" s="34">
        <f t="shared" si="298"/>
        <v>0</v>
      </c>
      <c r="S160" s="34">
        <f t="shared" si="299"/>
        <v>259.63</v>
      </c>
      <c r="T160" s="37">
        <f t="shared" si="300"/>
        <v>113.3</v>
      </c>
      <c r="U160" s="34">
        <f t="shared" si="301"/>
        <v>10.42</v>
      </c>
      <c r="V160" s="34">
        <v>0</v>
      </c>
      <c r="W160" s="37">
        <f t="shared" si="302"/>
        <v>89.5</v>
      </c>
      <c r="X160" s="37">
        <f t="shared" si="303"/>
        <v>0</v>
      </c>
      <c r="Y160" s="34">
        <f t="shared" si="304"/>
        <v>472.85</v>
      </c>
      <c r="Z160" s="34">
        <f t="shared" si="305"/>
        <v>1621.62525</v>
      </c>
      <c r="AA160" s="34"/>
      <c r="AB160" s="12" t="s">
        <v>32</v>
      </c>
      <c r="AC160" s="11">
        <f t="shared" ref="AC160:AE160" si="363">K160+R160</f>
        <v>62.5185</v>
      </c>
      <c r="AD160" s="11">
        <f t="shared" si="363"/>
        <v>778.894</v>
      </c>
      <c r="AE160" s="11">
        <f t="shared" si="363"/>
        <v>566.48</v>
      </c>
      <c r="AF160" s="11">
        <f t="shared" si="307"/>
        <v>34.73275</v>
      </c>
      <c r="AG160" s="11">
        <f t="shared" ref="AG160:AI160" si="364">O160+W160</f>
        <v>179</v>
      </c>
      <c r="AH160" s="11">
        <f t="shared" si="364"/>
        <v>0</v>
      </c>
      <c r="AI160" s="11">
        <f t="shared" si="364"/>
        <v>1621.62525</v>
      </c>
      <c r="AJ160" s="12" t="s">
        <v>14</v>
      </c>
    </row>
    <row r="161" s="9" customFormat="1" ht="16" customHeight="1" spans="1:36">
      <c r="A161" s="33">
        <f t="shared" si="290"/>
        <v>158</v>
      </c>
      <c r="B161" s="34" t="s">
        <v>203</v>
      </c>
      <c r="C161" s="35" t="s">
        <v>415</v>
      </c>
      <c r="D161" s="34" t="s">
        <v>416</v>
      </c>
      <c r="E161" s="34">
        <v>3473.25</v>
      </c>
      <c r="F161" s="34">
        <f>VLOOKUP(C161,'[1]9月'!$B:$Q,16,0)</f>
        <v>3245.4</v>
      </c>
      <c r="G161" s="37">
        <v>5664.75</v>
      </c>
      <c r="H161" s="34">
        <v>3473.25</v>
      </c>
      <c r="I161" s="37">
        <v>1790</v>
      </c>
      <c r="J161" s="37"/>
      <c r="K161" s="47">
        <f t="shared" si="291"/>
        <v>62.5185</v>
      </c>
      <c r="L161" s="48">
        <f t="shared" si="292"/>
        <v>519.264</v>
      </c>
      <c r="M161" s="37">
        <f t="shared" si="293"/>
        <v>453.18</v>
      </c>
      <c r="N161" s="34">
        <f t="shared" si="294"/>
        <v>24.31275</v>
      </c>
      <c r="O161" s="37">
        <f t="shared" si="295"/>
        <v>89.5</v>
      </c>
      <c r="P161" s="37">
        <f t="shared" si="296"/>
        <v>0</v>
      </c>
      <c r="Q161" s="37">
        <f t="shared" si="297"/>
        <v>1148.77525</v>
      </c>
      <c r="R161" s="34">
        <f t="shared" si="298"/>
        <v>0</v>
      </c>
      <c r="S161" s="34">
        <f t="shared" si="299"/>
        <v>259.63</v>
      </c>
      <c r="T161" s="37">
        <f t="shared" si="300"/>
        <v>113.3</v>
      </c>
      <c r="U161" s="34">
        <f t="shared" si="301"/>
        <v>10.42</v>
      </c>
      <c r="V161" s="34">
        <v>0</v>
      </c>
      <c r="W161" s="37">
        <f t="shared" si="302"/>
        <v>89.5</v>
      </c>
      <c r="X161" s="37">
        <f t="shared" si="303"/>
        <v>0</v>
      </c>
      <c r="Y161" s="34">
        <f t="shared" si="304"/>
        <v>472.85</v>
      </c>
      <c r="Z161" s="34">
        <f t="shared" si="305"/>
        <v>1621.62525</v>
      </c>
      <c r="AA161" s="34"/>
      <c r="AB161" s="12" t="s">
        <v>32</v>
      </c>
      <c r="AC161" s="11">
        <f t="shared" ref="AC161:AE161" si="365">K161+R161</f>
        <v>62.5185</v>
      </c>
      <c r="AD161" s="11">
        <f t="shared" si="365"/>
        <v>778.894</v>
      </c>
      <c r="AE161" s="11">
        <f t="shared" si="365"/>
        <v>566.48</v>
      </c>
      <c r="AF161" s="11">
        <f t="shared" si="307"/>
        <v>34.73275</v>
      </c>
      <c r="AG161" s="11">
        <f t="shared" ref="AG161:AI161" si="366">O161+W161</f>
        <v>179</v>
      </c>
      <c r="AH161" s="11">
        <f t="shared" si="366"/>
        <v>0</v>
      </c>
      <c r="AI161" s="11">
        <f t="shared" si="366"/>
        <v>1621.62525</v>
      </c>
      <c r="AJ161" s="12" t="s">
        <v>14</v>
      </c>
    </row>
    <row r="162" s="9" customFormat="1" ht="16" customHeight="1" spans="1:36">
      <c r="A162" s="33">
        <f t="shared" si="290"/>
        <v>159</v>
      </c>
      <c r="B162" s="34" t="s">
        <v>203</v>
      </c>
      <c r="C162" s="35" t="s">
        <v>417</v>
      </c>
      <c r="D162" s="34" t="s">
        <v>418</v>
      </c>
      <c r="E162" s="34">
        <v>3473.25</v>
      </c>
      <c r="F162" s="34">
        <f>VLOOKUP(C162,'[1]9月'!$B:$Q,16,0)</f>
        <v>3245.4</v>
      </c>
      <c r="G162" s="37">
        <v>5664.75</v>
      </c>
      <c r="H162" s="34">
        <v>3473.25</v>
      </c>
      <c r="I162" s="37">
        <v>1790</v>
      </c>
      <c r="J162" s="37"/>
      <c r="K162" s="47">
        <f t="shared" si="291"/>
        <v>62.5185</v>
      </c>
      <c r="L162" s="48">
        <f t="shared" si="292"/>
        <v>519.264</v>
      </c>
      <c r="M162" s="37">
        <f t="shared" si="293"/>
        <v>453.18</v>
      </c>
      <c r="N162" s="34">
        <f t="shared" si="294"/>
        <v>24.31275</v>
      </c>
      <c r="O162" s="37">
        <f t="shared" si="295"/>
        <v>89.5</v>
      </c>
      <c r="P162" s="37">
        <f t="shared" si="296"/>
        <v>0</v>
      </c>
      <c r="Q162" s="37">
        <f t="shared" si="297"/>
        <v>1148.77525</v>
      </c>
      <c r="R162" s="34">
        <f t="shared" si="298"/>
        <v>0</v>
      </c>
      <c r="S162" s="34">
        <f t="shared" si="299"/>
        <v>259.63</v>
      </c>
      <c r="T162" s="37">
        <f t="shared" si="300"/>
        <v>113.3</v>
      </c>
      <c r="U162" s="34">
        <f t="shared" si="301"/>
        <v>10.42</v>
      </c>
      <c r="V162" s="34">
        <v>0</v>
      </c>
      <c r="W162" s="37">
        <f t="shared" si="302"/>
        <v>89.5</v>
      </c>
      <c r="X162" s="37">
        <f t="shared" si="303"/>
        <v>0</v>
      </c>
      <c r="Y162" s="34">
        <f t="shared" si="304"/>
        <v>472.85</v>
      </c>
      <c r="Z162" s="34">
        <f t="shared" si="305"/>
        <v>1621.62525</v>
      </c>
      <c r="AA162" s="34"/>
      <c r="AB162" s="12" t="s">
        <v>32</v>
      </c>
      <c r="AC162" s="11">
        <f t="shared" ref="AC162:AE162" si="367">K162+R162</f>
        <v>62.5185</v>
      </c>
      <c r="AD162" s="11">
        <f t="shared" si="367"/>
        <v>778.894</v>
      </c>
      <c r="AE162" s="11">
        <f t="shared" si="367"/>
        <v>566.48</v>
      </c>
      <c r="AF162" s="11">
        <f t="shared" si="307"/>
        <v>34.73275</v>
      </c>
      <c r="AG162" s="11">
        <f t="shared" ref="AG162:AI162" si="368">O162+W162</f>
        <v>179</v>
      </c>
      <c r="AH162" s="11">
        <f t="shared" si="368"/>
        <v>0</v>
      </c>
      <c r="AI162" s="11">
        <f t="shared" si="368"/>
        <v>1621.62525</v>
      </c>
      <c r="AJ162" s="12" t="s">
        <v>14</v>
      </c>
    </row>
    <row r="163" s="9" customFormat="1" ht="16" customHeight="1" spans="1:36">
      <c r="A163" s="33">
        <f t="shared" si="290"/>
        <v>160</v>
      </c>
      <c r="B163" s="34" t="s">
        <v>203</v>
      </c>
      <c r="C163" s="35" t="s">
        <v>419</v>
      </c>
      <c r="D163" s="34" t="s">
        <v>420</v>
      </c>
      <c r="E163" s="34">
        <v>3473.25</v>
      </c>
      <c r="F163" s="34">
        <f>VLOOKUP(C163,'[1]9月'!$B:$Q,16,0)</f>
        <v>3245.4</v>
      </c>
      <c r="G163" s="37">
        <v>5664.75</v>
      </c>
      <c r="H163" s="34">
        <v>3473.25</v>
      </c>
      <c r="I163" s="37">
        <v>1790</v>
      </c>
      <c r="J163" s="37"/>
      <c r="K163" s="47">
        <f t="shared" si="291"/>
        <v>62.5185</v>
      </c>
      <c r="L163" s="48">
        <f t="shared" si="292"/>
        <v>519.264</v>
      </c>
      <c r="M163" s="37">
        <f t="shared" si="293"/>
        <v>453.18</v>
      </c>
      <c r="N163" s="34">
        <f t="shared" si="294"/>
        <v>24.31275</v>
      </c>
      <c r="O163" s="37">
        <f t="shared" si="295"/>
        <v>89.5</v>
      </c>
      <c r="P163" s="37">
        <f t="shared" si="296"/>
        <v>0</v>
      </c>
      <c r="Q163" s="37">
        <f t="shared" si="297"/>
        <v>1148.77525</v>
      </c>
      <c r="R163" s="34">
        <f t="shared" si="298"/>
        <v>0</v>
      </c>
      <c r="S163" s="34">
        <f t="shared" si="299"/>
        <v>259.63</v>
      </c>
      <c r="T163" s="37">
        <f t="shared" si="300"/>
        <v>113.3</v>
      </c>
      <c r="U163" s="34">
        <f t="shared" si="301"/>
        <v>10.42</v>
      </c>
      <c r="V163" s="34">
        <v>0</v>
      </c>
      <c r="W163" s="37">
        <f t="shared" si="302"/>
        <v>89.5</v>
      </c>
      <c r="X163" s="37">
        <f t="shared" si="303"/>
        <v>0</v>
      </c>
      <c r="Y163" s="34">
        <f t="shared" si="304"/>
        <v>472.85</v>
      </c>
      <c r="Z163" s="34">
        <f t="shared" si="305"/>
        <v>1621.62525</v>
      </c>
      <c r="AA163" s="34"/>
      <c r="AB163" s="12" t="s">
        <v>32</v>
      </c>
      <c r="AC163" s="11">
        <f t="shared" ref="AC163:AE163" si="369">K163+R163</f>
        <v>62.5185</v>
      </c>
      <c r="AD163" s="11">
        <f t="shared" si="369"/>
        <v>778.894</v>
      </c>
      <c r="AE163" s="11">
        <f t="shared" si="369"/>
        <v>566.48</v>
      </c>
      <c r="AF163" s="11">
        <f t="shared" si="307"/>
        <v>34.73275</v>
      </c>
      <c r="AG163" s="11">
        <f t="shared" ref="AG163:AI163" si="370">O163+W163</f>
        <v>179</v>
      </c>
      <c r="AH163" s="11">
        <f t="shared" si="370"/>
        <v>0</v>
      </c>
      <c r="AI163" s="11">
        <f t="shared" si="370"/>
        <v>1621.62525</v>
      </c>
      <c r="AJ163" s="12" t="s">
        <v>14</v>
      </c>
    </row>
    <row r="164" s="9" customFormat="1" ht="16" customHeight="1" spans="1:36">
      <c r="A164" s="33">
        <f t="shared" si="290"/>
        <v>161</v>
      </c>
      <c r="B164" s="34" t="s">
        <v>203</v>
      </c>
      <c r="C164" s="41" t="s">
        <v>421</v>
      </c>
      <c r="D164" s="42" t="s">
        <v>422</v>
      </c>
      <c r="E164" s="34">
        <v>3473.25</v>
      </c>
      <c r="F164" s="34">
        <f>VLOOKUP(C164,'[1]9月'!$B:$Q,16,0)</f>
        <v>3245.4</v>
      </c>
      <c r="G164" s="37">
        <v>5664.75</v>
      </c>
      <c r="H164" s="34">
        <v>3473.25</v>
      </c>
      <c r="I164" s="37">
        <v>1790</v>
      </c>
      <c r="J164" s="37"/>
      <c r="K164" s="47">
        <f t="shared" si="291"/>
        <v>62.5185</v>
      </c>
      <c r="L164" s="48">
        <f t="shared" si="292"/>
        <v>519.264</v>
      </c>
      <c r="M164" s="37">
        <f t="shared" si="293"/>
        <v>453.18</v>
      </c>
      <c r="N164" s="34">
        <f t="shared" si="294"/>
        <v>24.31275</v>
      </c>
      <c r="O164" s="37">
        <f t="shared" si="295"/>
        <v>89.5</v>
      </c>
      <c r="P164" s="37">
        <f t="shared" si="296"/>
        <v>0</v>
      </c>
      <c r="Q164" s="37">
        <f t="shared" si="297"/>
        <v>1148.77525</v>
      </c>
      <c r="R164" s="34">
        <f t="shared" si="298"/>
        <v>0</v>
      </c>
      <c r="S164" s="34">
        <f t="shared" si="299"/>
        <v>259.63</v>
      </c>
      <c r="T164" s="37">
        <f t="shared" si="300"/>
        <v>113.3</v>
      </c>
      <c r="U164" s="34">
        <f t="shared" si="301"/>
        <v>10.42</v>
      </c>
      <c r="V164" s="34">
        <v>0</v>
      </c>
      <c r="W164" s="37">
        <f t="shared" si="302"/>
        <v>89.5</v>
      </c>
      <c r="X164" s="37">
        <f t="shared" si="303"/>
        <v>0</v>
      </c>
      <c r="Y164" s="34">
        <f t="shared" si="304"/>
        <v>472.85</v>
      </c>
      <c r="Z164" s="34">
        <f t="shared" si="305"/>
        <v>1621.62525</v>
      </c>
      <c r="AA164" s="58"/>
      <c r="AB164" s="12" t="s">
        <v>32</v>
      </c>
      <c r="AC164" s="11">
        <f t="shared" ref="AC164:AE164" si="371">K164+R164</f>
        <v>62.5185</v>
      </c>
      <c r="AD164" s="11">
        <f t="shared" si="371"/>
        <v>778.894</v>
      </c>
      <c r="AE164" s="11">
        <f t="shared" si="371"/>
        <v>566.48</v>
      </c>
      <c r="AF164" s="11">
        <f t="shared" si="307"/>
        <v>34.73275</v>
      </c>
      <c r="AG164" s="11">
        <f t="shared" ref="AG164:AI164" si="372">O164+W164</f>
        <v>179</v>
      </c>
      <c r="AH164" s="11">
        <f t="shared" si="372"/>
        <v>0</v>
      </c>
      <c r="AI164" s="11">
        <f t="shared" si="372"/>
        <v>1621.62525</v>
      </c>
      <c r="AJ164" s="12" t="s">
        <v>14</v>
      </c>
    </row>
    <row r="165" s="9" customFormat="1" ht="16" customHeight="1" spans="1:36">
      <c r="A165" s="33">
        <f t="shared" si="290"/>
        <v>162</v>
      </c>
      <c r="B165" s="34" t="s">
        <v>423</v>
      </c>
      <c r="C165" s="35" t="s">
        <v>424</v>
      </c>
      <c r="D165" s="34" t="s">
        <v>425</v>
      </c>
      <c r="E165" s="34">
        <v>3473.25</v>
      </c>
      <c r="F165" s="34">
        <f>VLOOKUP(C165,'[1]9月'!$B:$Q,16,0)</f>
        <v>3245.4</v>
      </c>
      <c r="G165" s="37">
        <v>5664.75</v>
      </c>
      <c r="H165" s="34">
        <v>3473.25</v>
      </c>
      <c r="I165" s="37">
        <v>1790</v>
      </c>
      <c r="J165" s="37"/>
      <c r="K165" s="47">
        <f t="shared" si="291"/>
        <v>62.5185</v>
      </c>
      <c r="L165" s="48">
        <f t="shared" si="292"/>
        <v>519.264</v>
      </c>
      <c r="M165" s="37">
        <f t="shared" si="293"/>
        <v>453.18</v>
      </c>
      <c r="N165" s="34">
        <f t="shared" si="294"/>
        <v>24.31275</v>
      </c>
      <c r="O165" s="37">
        <f t="shared" si="295"/>
        <v>89.5</v>
      </c>
      <c r="P165" s="37">
        <f t="shared" si="296"/>
        <v>0</v>
      </c>
      <c r="Q165" s="37">
        <f t="shared" si="297"/>
        <v>1148.77525</v>
      </c>
      <c r="R165" s="34">
        <f t="shared" si="298"/>
        <v>0</v>
      </c>
      <c r="S165" s="34">
        <f t="shared" si="299"/>
        <v>259.63</v>
      </c>
      <c r="T165" s="37">
        <f t="shared" si="300"/>
        <v>113.3</v>
      </c>
      <c r="U165" s="34">
        <f t="shared" si="301"/>
        <v>10.42</v>
      </c>
      <c r="V165" s="34">
        <v>0</v>
      </c>
      <c r="W165" s="37">
        <f t="shared" si="302"/>
        <v>89.5</v>
      </c>
      <c r="X165" s="37">
        <f t="shared" si="303"/>
        <v>0</v>
      </c>
      <c r="Y165" s="34">
        <f t="shared" si="304"/>
        <v>472.85</v>
      </c>
      <c r="Z165" s="34">
        <f t="shared" si="305"/>
        <v>1621.62525</v>
      </c>
      <c r="AA165" s="34"/>
      <c r="AB165" s="12" t="s">
        <v>33</v>
      </c>
      <c r="AC165" s="11">
        <f t="shared" ref="AC165:AE165" si="373">K165+R165</f>
        <v>62.5185</v>
      </c>
      <c r="AD165" s="11">
        <f t="shared" si="373"/>
        <v>778.894</v>
      </c>
      <c r="AE165" s="11">
        <f t="shared" si="373"/>
        <v>566.48</v>
      </c>
      <c r="AF165" s="11">
        <f t="shared" si="307"/>
        <v>34.73275</v>
      </c>
      <c r="AG165" s="11">
        <f t="shared" ref="AG165:AI165" si="374">O165+W165</f>
        <v>179</v>
      </c>
      <c r="AH165" s="11">
        <f t="shared" si="374"/>
        <v>0</v>
      </c>
      <c r="AI165" s="11">
        <f t="shared" si="374"/>
        <v>1621.62525</v>
      </c>
      <c r="AJ165" s="12" t="s">
        <v>14</v>
      </c>
    </row>
    <row r="166" s="9" customFormat="1" ht="16" customHeight="1" spans="1:36">
      <c r="A166" s="33">
        <f t="shared" si="290"/>
        <v>163</v>
      </c>
      <c r="B166" s="34" t="s">
        <v>423</v>
      </c>
      <c r="C166" s="35" t="s">
        <v>426</v>
      </c>
      <c r="D166" s="34" t="s">
        <v>427</v>
      </c>
      <c r="E166" s="34">
        <v>3473.25</v>
      </c>
      <c r="F166" s="34">
        <f>VLOOKUP(C166,'[1]9月'!$B:$Q,16,0)</f>
        <v>3245.4</v>
      </c>
      <c r="G166" s="37">
        <v>5664.75</v>
      </c>
      <c r="H166" s="34">
        <v>3473.25</v>
      </c>
      <c r="I166" s="37">
        <v>1790</v>
      </c>
      <c r="J166" s="37"/>
      <c r="K166" s="47">
        <f t="shared" si="291"/>
        <v>62.5185</v>
      </c>
      <c r="L166" s="48">
        <f t="shared" si="292"/>
        <v>519.264</v>
      </c>
      <c r="M166" s="37">
        <f t="shared" si="293"/>
        <v>453.18</v>
      </c>
      <c r="N166" s="34">
        <f t="shared" si="294"/>
        <v>24.31275</v>
      </c>
      <c r="O166" s="37">
        <f t="shared" si="295"/>
        <v>89.5</v>
      </c>
      <c r="P166" s="37">
        <f t="shared" si="296"/>
        <v>0</v>
      </c>
      <c r="Q166" s="37">
        <f t="shared" si="297"/>
        <v>1148.77525</v>
      </c>
      <c r="R166" s="34">
        <f t="shared" si="298"/>
        <v>0</v>
      </c>
      <c r="S166" s="34">
        <f t="shared" si="299"/>
        <v>259.63</v>
      </c>
      <c r="T166" s="37">
        <f t="shared" si="300"/>
        <v>113.3</v>
      </c>
      <c r="U166" s="34">
        <f t="shared" si="301"/>
        <v>10.42</v>
      </c>
      <c r="V166" s="34">
        <v>0</v>
      </c>
      <c r="W166" s="37">
        <f t="shared" si="302"/>
        <v>89.5</v>
      </c>
      <c r="X166" s="37">
        <f t="shared" si="303"/>
        <v>0</v>
      </c>
      <c r="Y166" s="34">
        <f t="shared" si="304"/>
        <v>472.85</v>
      </c>
      <c r="Z166" s="34">
        <f t="shared" si="305"/>
        <v>1621.62525</v>
      </c>
      <c r="AA166" s="34"/>
      <c r="AB166" s="12" t="s">
        <v>33</v>
      </c>
      <c r="AC166" s="11">
        <f t="shared" ref="AC166:AE166" si="375">K166+R166</f>
        <v>62.5185</v>
      </c>
      <c r="AD166" s="11">
        <f t="shared" si="375"/>
        <v>778.894</v>
      </c>
      <c r="AE166" s="11">
        <f t="shared" si="375"/>
        <v>566.48</v>
      </c>
      <c r="AF166" s="11">
        <f t="shared" si="307"/>
        <v>34.73275</v>
      </c>
      <c r="AG166" s="11">
        <f t="shared" ref="AG166:AI166" si="376">O166+W166</f>
        <v>179</v>
      </c>
      <c r="AH166" s="11">
        <f t="shared" si="376"/>
        <v>0</v>
      </c>
      <c r="AI166" s="11">
        <f t="shared" si="376"/>
        <v>1621.62525</v>
      </c>
      <c r="AJ166" s="12" t="s">
        <v>14</v>
      </c>
    </row>
    <row r="167" s="9" customFormat="1" ht="16" customHeight="1" spans="1:36">
      <c r="A167" s="33">
        <f t="shared" si="290"/>
        <v>164</v>
      </c>
      <c r="B167" s="34" t="s">
        <v>423</v>
      </c>
      <c r="C167" s="35" t="s">
        <v>428</v>
      </c>
      <c r="D167" s="34" t="s">
        <v>429</v>
      </c>
      <c r="E167" s="34">
        <v>3473.25</v>
      </c>
      <c r="F167" s="34">
        <f>VLOOKUP(C167,'[1]9月'!$B:$Q,16,0)</f>
        <v>3245.4</v>
      </c>
      <c r="G167" s="37">
        <v>5664.75</v>
      </c>
      <c r="H167" s="34">
        <v>3473.25</v>
      </c>
      <c r="I167" s="37">
        <v>1790</v>
      </c>
      <c r="J167" s="37"/>
      <c r="K167" s="47">
        <f t="shared" si="291"/>
        <v>62.5185</v>
      </c>
      <c r="L167" s="48">
        <f t="shared" si="292"/>
        <v>519.264</v>
      </c>
      <c r="M167" s="37">
        <f t="shared" si="293"/>
        <v>453.18</v>
      </c>
      <c r="N167" s="34">
        <f t="shared" si="294"/>
        <v>24.31275</v>
      </c>
      <c r="O167" s="37">
        <f t="shared" si="295"/>
        <v>89.5</v>
      </c>
      <c r="P167" s="37">
        <f t="shared" si="296"/>
        <v>0</v>
      </c>
      <c r="Q167" s="37">
        <f t="shared" si="297"/>
        <v>1148.77525</v>
      </c>
      <c r="R167" s="34">
        <f t="shared" si="298"/>
        <v>0</v>
      </c>
      <c r="S167" s="34">
        <f t="shared" si="299"/>
        <v>259.63</v>
      </c>
      <c r="T167" s="37">
        <f t="shared" si="300"/>
        <v>113.3</v>
      </c>
      <c r="U167" s="34">
        <f t="shared" si="301"/>
        <v>10.42</v>
      </c>
      <c r="V167" s="34">
        <v>0</v>
      </c>
      <c r="W167" s="37">
        <f t="shared" si="302"/>
        <v>89.5</v>
      </c>
      <c r="X167" s="37">
        <f t="shared" si="303"/>
        <v>0</v>
      </c>
      <c r="Y167" s="34">
        <f t="shared" si="304"/>
        <v>472.85</v>
      </c>
      <c r="Z167" s="34">
        <f t="shared" si="305"/>
        <v>1621.62525</v>
      </c>
      <c r="AA167" s="34"/>
      <c r="AB167" s="12" t="s">
        <v>33</v>
      </c>
      <c r="AC167" s="11">
        <f t="shared" ref="AC167:AE167" si="377">K167+R167</f>
        <v>62.5185</v>
      </c>
      <c r="AD167" s="11">
        <f t="shared" si="377"/>
        <v>778.894</v>
      </c>
      <c r="AE167" s="11">
        <f t="shared" si="377"/>
        <v>566.48</v>
      </c>
      <c r="AF167" s="11">
        <f t="shared" si="307"/>
        <v>34.73275</v>
      </c>
      <c r="AG167" s="11">
        <f t="shared" ref="AG167:AI167" si="378">O167+W167</f>
        <v>179</v>
      </c>
      <c r="AH167" s="11">
        <f t="shared" si="378"/>
        <v>0</v>
      </c>
      <c r="AI167" s="11">
        <f t="shared" si="378"/>
        <v>1621.62525</v>
      </c>
      <c r="AJ167" s="12" t="s">
        <v>14</v>
      </c>
    </row>
    <row r="168" s="9" customFormat="1" ht="16" customHeight="1" spans="1:36">
      <c r="A168" s="33">
        <f t="shared" si="290"/>
        <v>165</v>
      </c>
      <c r="B168" s="34" t="s">
        <v>423</v>
      </c>
      <c r="C168" s="35" t="s">
        <v>430</v>
      </c>
      <c r="D168" s="34" t="s">
        <v>431</v>
      </c>
      <c r="E168" s="34">
        <v>3473.25</v>
      </c>
      <c r="F168" s="34">
        <f>VLOOKUP(C168,'[1]9月'!$B:$Q,16,0)</f>
        <v>3245.4</v>
      </c>
      <c r="G168" s="37">
        <v>5664.75</v>
      </c>
      <c r="H168" s="34">
        <v>3473.25</v>
      </c>
      <c r="I168" s="37">
        <v>1790</v>
      </c>
      <c r="J168" s="37"/>
      <c r="K168" s="47">
        <f t="shared" si="291"/>
        <v>62.5185</v>
      </c>
      <c r="L168" s="48">
        <f t="shared" si="292"/>
        <v>519.264</v>
      </c>
      <c r="M168" s="37">
        <f t="shared" si="293"/>
        <v>453.18</v>
      </c>
      <c r="N168" s="34">
        <f t="shared" si="294"/>
        <v>24.31275</v>
      </c>
      <c r="O168" s="37">
        <f t="shared" si="295"/>
        <v>89.5</v>
      </c>
      <c r="P168" s="37">
        <f t="shared" si="296"/>
        <v>0</v>
      </c>
      <c r="Q168" s="37">
        <f t="shared" si="297"/>
        <v>1148.77525</v>
      </c>
      <c r="R168" s="34">
        <f t="shared" si="298"/>
        <v>0</v>
      </c>
      <c r="S168" s="34">
        <f t="shared" si="299"/>
        <v>259.63</v>
      </c>
      <c r="T168" s="37">
        <f t="shared" si="300"/>
        <v>113.3</v>
      </c>
      <c r="U168" s="34">
        <f t="shared" si="301"/>
        <v>10.42</v>
      </c>
      <c r="V168" s="34">
        <v>0</v>
      </c>
      <c r="W168" s="37">
        <f t="shared" si="302"/>
        <v>89.5</v>
      </c>
      <c r="X168" s="37">
        <f t="shared" si="303"/>
        <v>0</v>
      </c>
      <c r="Y168" s="34">
        <f t="shared" si="304"/>
        <v>472.85</v>
      </c>
      <c r="Z168" s="34">
        <f t="shared" si="305"/>
        <v>1621.62525</v>
      </c>
      <c r="AA168" s="34"/>
      <c r="AB168" s="12" t="s">
        <v>33</v>
      </c>
      <c r="AC168" s="11">
        <f t="shared" ref="AC168:AE168" si="379">K168+R168</f>
        <v>62.5185</v>
      </c>
      <c r="AD168" s="11">
        <f t="shared" si="379"/>
        <v>778.894</v>
      </c>
      <c r="AE168" s="11">
        <f t="shared" si="379"/>
        <v>566.48</v>
      </c>
      <c r="AF168" s="11">
        <f t="shared" si="307"/>
        <v>34.73275</v>
      </c>
      <c r="AG168" s="11">
        <f t="shared" ref="AG168:AI168" si="380">O168+W168</f>
        <v>179</v>
      </c>
      <c r="AH168" s="11">
        <f t="shared" si="380"/>
        <v>0</v>
      </c>
      <c r="AI168" s="11">
        <f t="shared" si="380"/>
        <v>1621.62525</v>
      </c>
      <c r="AJ168" s="12" t="s">
        <v>14</v>
      </c>
    </row>
    <row r="169" s="9" customFormat="1" ht="16" customHeight="1" spans="1:36">
      <c r="A169" s="33">
        <f t="shared" si="290"/>
        <v>166</v>
      </c>
      <c r="B169" s="34" t="s">
        <v>423</v>
      </c>
      <c r="C169" s="35" t="s">
        <v>432</v>
      </c>
      <c r="D169" s="34" t="s">
        <v>433</v>
      </c>
      <c r="E169" s="34">
        <v>3473.25</v>
      </c>
      <c r="F169" s="34">
        <f>VLOOKUP(C169,'[1]9月'!$B:$Q,16,0)</f>
        <v>3245.4</v>
      </c>
      <c r="G169" s="37">
        <v>5664.75</v>
      </c>
      <c r="H169" s="34">
        <v>3473.25</v>
      </c>
      <c r="I169" s="37">
        <v>1790</v>
      </c>
      <c r="J169" s="37"/>
      <c r="K169" s="47">
        <f t="shared" si="291"/>
        <v>62.5185</v>
      </c>
      <c r="L169" s="48">
        <f t="shared" si="292"/>
        <v>519.264</v>
      </c>
      <c r="M169" s="37">
        <f t="shared" si="293"/>
        <v>453.18</v>
      </c>
      <c r="N169" s="34">
        <f t="shared" si="294"/>
        <v>24.31275</v>
      </c>
      <c r="O169" s="37">
        <f t="shared" si="295"/>
        <v>89.5</v>
      </c>
      <c r="P169" s="37">
        <f t="shared" si="296"/>
        <v>0</v>
      </c>
      <c r="Q169" s="37">
        <f t="shared" si="297"/>
        <v>1148.77525</v>
      </c>
      <c r="R169" s="34">
        <f t="shared" si="298"/>
        <v>0</v>
      </c>
      <c r="S169" s="34">
        <f t="shared" si="299"/>
        <v>259.63</v>
      </c>
      <c r="T169" s="37">
        <f t="shared" si="300"/>
        <v>113.3</v>
      </c>
      <c r="U169" s="34">
        <f t="shared" si="301"/>
        <v>10.42</v>
      </c>
      <c r="V169" s="34">
        <v>0</v>
      </c>
      <c r="W169" s="37">
        <f t="shared" si="302"/>
        <v>89.5</v>
      </c>
      <c r="X169" s="37">
        <f t="shared" si="303"/>
        <v>0</v>
      </c>
      <c r="Y169" s="34">
        <f t="shared" si="304"/>
        <v>472.85</v>
      </c>
      <c r="Z169" s="34">
        <f t="shared" si="305"/>
        <v>1621.62525</v>
      </c>
      <c r="AA169" s="34"/>
      <c r="AB169" s="12" t="s">
        <v>33</v>
      </c>
      <c r="AC169" s="11">
        <f t="shared" ref="AC169:AE169" si="381">K169+R169</f>
        <v>62.5185</v>
      </c>
      <c r="AD169" s="11">
        <f t="shared" si="381"/>
        <v>778.894</v>
      </c>
      <c r="AE169" s="11">
        <f t="shared" si="381"/>
        <v>566.48</v>
      </c>
      <c r="AF169" s="11">
        <f t="shared" si="307"/>
        <v>34.73275</v>
      </c>
      <c r="AG169" s="11">
        <f t="shared" ref="AG169:AI169" si="382">O169+W169</f>
        <v>179</v>
      </c>
      <c r="AH169" s="11">
        <f t="shared" si="382"/>
        <v>0</v>
      </c>
      <c r="AI169" s="11">
        <f t="shared" si="382"/>
        <v>1621.62525</v>
      </c>
      <c r="AJ169" s="12" t="s">
        <v>14</v>
      </c>
    </row>
    <row r="170" s="9" customFormat="1" ht="16" customHeight="1" spans="1:36">
      <c r="A170" s="33">
        <f t="shared" si="290"/>
        <v>167</v>
      </c>
      <c r="B170" s="34" t="s">
        <v>423</v>
      </c>
      <c r="C170" s="35" t="s">
        <v>434</v>
      </c>
      <c r="D170" s="34" t="s">
        <v>435</v>
      </c>
      <c r="E170" s="34">
        <v>3473.25</v>
      </c>
      <c r="F170" s="34">
        <f>VLOOKUP(C170,'[1]9月'!$B:$Q,16,0)</f>
        <v>3245.4</v>
      </c>
      <c r="G170" s="37">
        <v>5664.75</v>
      </c>
      <c r="H170" s="34">
        <v>3473.25</v>
      </c>
      <c r="I170" s="37">
        <v>1790</v>
      </c>
      <c r="J170" s="37"/>
      <c r="K170" s="47">
        <f t="shared" si="291"/>
        <v>62.5185</v>
      </c>
      <c r="L170" s="48">
        <f t="shared" si="292"/>
        <v>519.264</v>
      </c>
      <c r="M170" s="37">
        <f t="shared" si="293"/>
        <v>453.18</v>
      </c>
      <c r="N170" s="34">
        <f t="shared" si="294"/>
        <v>24.31275</v>
      </c>
      <c r="O170" s="37">
        <f t="shared" si="295"/>
        <v>89.5</v>
      </c>
      <c r="P170" s="37">
        <f t="shared" si="296"/>
        <v>0</v>
      </c>
      <c r="Q170" s="37">
        <f t="shared" si="297"/>
        <v>1148.77525</v>
      </c>
      <c r="R170" s="34">
        <f t="shared" si="298"/>
        <v>0</v>
      </c>
      <c r="S170" s="34">
        <f t="shared" si="299"/>
        <v>259.63</v>
      </c>
      <c r="T170" s="37">
        <f t="shared" si="300"/>
        <v>113.3</v>
      </c>
      <c r="U170" s="34">
        <f t="shared" si="301"/>
        <v>10.42</v>
      </c>
      <c r="V170" s="34">
        <v>0</v>
      </c>
      <c r="W170" s="37">
        <f t="shared" si="302"/>
        <v>89.5</v>
      </c>
      <c r="X170" s="37">
        <f t="shared" si="303"/>
        <v>0</v>
      </c>
      <c r="Y170" s="34">
        <f t="shared" si="304"/>
        <v>472.85</v>
      </c>
      <c r="Z170" s="34">
        <f t="shared" si="305"/>
        <v>1621.62525</v>
      </c>
      <c r="AA170" s="34"/>
      <c r="AB170" s="12" t="s">
        <v>33</v>
      </c>
      <c r="AC170" s="11">
        <f t="shared" ref="AC170:AE170" si="383">K170+R170</f>
        <v>62.5185</v>
      </c>
      <c r="AD170" s="11">
        <f t="shared" si="383"/>
        <v>778.894</v>
      </c>
      <c r="AE170" s="11">
        <f t="shared" si="383"/>
        <v>566.48</v>
      </c>
      <c r="AF170" s="11">
        <f t="shared" si="307"/>
        <v>34.73275</v>
      </c>
      <c r="AG170" s="11">
        <f t="shared" ref="AG170:AI170" si="384">O170+W170</f>
        <v>179</v>
      </c>
      <c r="AH170" s="11">
        <f t="shared" si="384"/>
        <v>0</v>
      </c>
      <c r="AI170" s="11">
        <f t="shared" si="384"/>
        <v>1621.62525</v>
      </c>
      <c r="AJ170" s="12" t="s">
        <v>14</v>
      </c>
    </row>
    <row r="171" s="9" customFormat="1" ht="16" customHeight="1" spans="1:36">
      <c r="A171" s="33">
        <f t="shared" si="290"/>
        <v>168</v>
      </c>
      <c r="B171" s="34" t="s">
        <v>423</v>
      </c>
      <c r="C171" s="35" t="s">
        <v>436</v>
      </c>
      <c r="D171" s="34" t="s">
        <v>437</v>
      </c>
      <c r="E171" s="34">
        <v>3473.25</v>
      </c>
      <c r="F171" s="34">
        <f>VLOOKUP(C171,'[1]9月'!$B:$Q,16,0)</f>
        <v>3245.4</v>
      </c>
      <c r="G171" s="37">
        <v>5664.75</v>
      </c>
      <c r="H171" s="34">
        <v>3473.25</v>
      </c>
      <c r="I171" s="37">
        <v>1790</v>
      </c>
      <c r="J171" s="37"/>
      <c r="K171" s="47">
        <f t="shared" si="291"/>
        <v>62.5185</v>
      </c>
      <c r="L171" s="48">
        <f t="shared" si="292"/>
        <v>519.264</v>
      </c>
      <c r="M171" s="37">
        <f t="shared" si="293"/>
        <v>453.18</v>
      </c>
      <c r="N171" s="34">
        <f t="shared" si="294"/>
        <v>24.31275</v>
      </c>
      <c r="O171" s="37">
        <f t="shared" si="295"/>
        <v>89.5</v>
      </c>
      <c r="P171" s="37">
        <f t="shared" si="296"/>
        <v>0</v>
      </c>
      <c r="Q171" s="37">
        <f t="shared" si="297"/>
        <v>1148.77525</v>
      </c>
      <c r="R171" s="34">
        <f t="shared" si="298"/>
        <v>0</v>
      </c>
      <c r="S171" s="34">
        <f t="shared" si="299"/>
        <v>259.63</v>
      </c>
      <c r="T171" s="37">
        <f t="shared" si="300"/>
        <v>113.3</v>
      </c>
      <c r="U171" s="34">
        <f t="shared" si="301"/>
        <v>10.42</v>
      </c>
      <c r="V171" s="34">
        <v>0</v>
      </c>
      <c r="W171" s="37">
        <f t="shared" si="302"/>
        <v>89.5</v>
      </c>
      <c r="X171" s="37">
        <f t="shared" si="303"/>
        <v>0</v>
      </c>
      <c r="Y171" s="34">
        <f t="shared" si="304"/>
        <v>472.85</v>
      </c>
      <c r="Z171" s="34">
        <f t="shared" si="305"/>
        <v>1621.62525</v>
      </c>
      <c r="AA171" s="34"/>
      <c r="AB171" s="12" t="s">
        <v>33</v>
      </c>
      <c r="AC171" s="11">
        <f t="shared" ref="AC171:AE171" si="385">K171+R171</f>
        <v>62.5185</v>
      </c>
      <c r="AD171" s="11">
        <f t="shared" si="385"/>
        <v>778.894</v>
      </c>
      <c r="AE171" s="11">
        <f t="shared" si="385"/>
        <v>566.48</v>
      </c>
      <c r="AF171" s="11">
        <f t="shared" si="307"/>
        <v>34.73275</v>
      </c>
      <c r="AG171" s="11">
        <f t="shared" ref="AG171:AI171" si="386">O171+W171</f>
        <v>179</v>
      </c>
      <c r="AH171" s="11">
        <f t="shared" si="386"/>
        <v>0</v>
      </c>
      <c r="AI171" s="11">
        <f t="shared" si="386"/>
        <v>1621.62525</v>
      </c>
      <c r="AJ171" s="12" t="s">
        <v>14</v>
      </c>
    </row>
    <row r="172" s="9" customFormat="1" ht="16" customHeight="1" spans="1:36">
      <c r="A172" s="33">
        <f t="shared" si="290"/>
        <v>169</v>
      </c>
      <c r="B172" s="34" t="s">
        <v>423</v>
      </c>
      <c r="C172" s="35" t="s">
        <v>438</v>
      </c>
      <c r="D172" s="34" t="s">
        <v>439</v>
      </c>
      <c r="E172" s="34">
        <v>3473.25</v>
      </c>
      <c r="F172" s="34">
        <f>VLOOKUP(C172,'[1]9月'!$B:$Q,16,0)</f>
        <v>3245.4</v>
      </c>
      <c r="G172" s="37">
        <v>5664.75</v>
      </c>
      <c r="H172" s="34">
        <v>3473.25</v>
      </c>
      <c r="I172" s="37">
        <v>1790</v>
      </c>
      <c r="J172" s="37"/>
      <c r="K172" s="47">
        <f t="shared" si="291"/>
        <v>62.5185</v>
      </c>
      <c r="L172" s="48">
        <f t="shared" si="292"/>
        <v>519.264</v>
      </c>
      <c r="M172" s="37">
        <f t="shared" si="293"/>
        <v>453.18</v>
      </c>
      <c r="N172" s="34">
        <f t="shared" si="294"/>
        <v>24.31275</v>
      </c>
      <c r="O172" s="37">
        <f t="shared" si="295"/>
        <v>89.5</v>
      </c>
      <c r="P172" s="37">
        <f t="shared" si="296"/>
        <v>0</v>
      </c>
      <c r="Q172" s="37">
        <f t="shared" si="297"/>
        <v>1148.77525</v>
      </c>
      <c r="R172" s="34">
        <f t="shared" si="298"/>
        <v>0</v>
      </c>
      <c r="S172" s="34">
        <f t="shared" si="299"/>
        <v>259.63</v>
      </c>
      <c r="T172" s="37">
        <f t="shared" si="300"/>
        <v>113.3</v>
      </c>
      <c r="U172" s="34">
        <f t="shared" si="301"/>
        <v>10.42</v>
      </c>
      <c r="V172" s="34">
        <v>0</v>
      </c>
      <c r="W172" s="37">
        <f t="shared" si="302"/>
        <v>89.5</v>
      </c>
      <c r="X172" s="37">
        <f t="shared" si="303"/>
        <v>0</v>
      </c>
      <c r="Y172" s="34">
        <f t="shared" si="304"/>
        <v>472.85</v>
      </c>
      <c r="Z172" s="34">
        <f t="shared" si="305"/>
        <v>1621.62525</v>
      </c>
      <c r="AA172" s="34"/>
      <c r="AB172" s="12" t="s">
        <v>33</v>
      </c>
      <c r="AC172" s="11">
        <f t="shared" ref="AC172:AE172" si="387">K172+R172</f>
        <v>62.5185</v>
      </c>
      <c r="AD172" s="11">
        <f t="shared" si="387"/>
        <v>778.894</v>
      </c>
      <c r="AE172" s="11">
        <f t="shared" si="387"/>
        <v>566.48</v>
      </c>
      <c r="AF172" s="11">
        <f t="shared" si="307"/>
        <v>34.73275</v>
      </c>
      <c r="AG172" s="11">
        <f t="shared" ref="AG172:AI172" si="388">O172+W172</f>
        <v>179</v>
      </c>
      <c r="AH172" s="11">
        <f t="shared" si="388"/>
        <v>0</v>
      </c>
      <c r="AI172" s="11">
        <f t="shared" si="388"/>
        <v>1621.62525</v>
      </c>
      <c r="AJ172" s="12" t="s">
        <v>14</v>
      </c>
    </row>
    <row r="173" s="9" customFormat="1" ht="16" customHeight="1" spans="1:36">
      <c r="A173" s="33">
        <f t="shared" si="290"/>
        <v>170</v>
      </c>
      <c r="B173" s="34" t="s">
        <v>423</v>
      </c>
      <c r="C173" s="35" t="s">
        <v>440</v>
      </c>
      <c r="D173" s="34" t="s">
        <v>441</v>
      </c>
      <c r="E173" s="34">
        <v>3473.25</v>
      </c>
      <c r="F173" s="34">
        <f>VLOOKUP(C173,'[1]9月'!$B:$Q,16,0)</f>
        <v>3245.4</v>
      </c>
      <c r="G173" s="37">
        <v>5664.75</v>
      </c>
      <c r="H173" s="34">
        <v>3473.25</v>
      </c>
      <c r="I173" s="37">
        <v>1790</v>
      </c>
      <c r="J173" s="37"/>
      <c r="K173" s="47">
        <f t="shared" si="291"/>
        <v>62.5185</v>
      </c>
      <c r="L173" s="48">
        <f t="shared" si="292"/>
        <v>519.264</v>
      </c>
      <c r="M173" s="37">
        <f t="shared" si="293"/>
        <v>453.18</v>
      </c>
      <c r="N173" s="34">
        <f t="shared" si="294"/>
        <v>24.31275</v>
      </c>
      <c r="O173" s="37">
        <f t="shared" si="295"/>
        <v>89.5</v>
      </c>
      <c r="P173" s="37">
        <f t="shared" si="296"/>
        <v>0</v>
      </c>
      <c r="Q173" s="37">
        <f t="shared" si="297"/>
        <v>1148.77525</v>
      </c>
      <c r="R173" s="34">
        <f t="shared" si="298"/>
        <v>0</v>
      </c>
      <c r="S173" s="34">
        <f t="shared" si="299"/>
        <v>259.63</v>
      </c>
      <c r="T173" s="37">
        <f t="shared" si="300"/>
        <v>113.3</v>
      </c>
      <c r="U173" s="34">
        <f t="shared" si="301"/>
        <v>10.42</v>
      </c>
      <c r="V173" s="34">
        <v>0</v>
      </c>
      <c r="W173" s="37">
        <f t="shared" si="302"/>
        <v>89.5</v>
      </c>
      <c r="X173" s="37">
        <f t="shared" si="303"/>
        <v>0</v>
      </c>
      <c r="Y173" s="34">
        <f t="shared" si="304"/>
        <v>472.85</v>
      </c>
      <c r="Z173" s="34">
        <f t="shared" si="305"/>
        <v>1621.62525</v>
      </c>
      <c r="AA173" s="34"/>
      <c r="AB173" s="12" t="s">
        <v>33</v>
      </c>
      <c r="AC173" s="11">
        <f t="shared" ref="AC173:AE173" si="389">K173+R173</f>
        <v>62.5185</v>
      </c>
      <c r="AD173" s="11">
        <f t="shared" si="389"/>
        <v>778.894</v>
      </c>
      <c r="AE173" s="11">
        <f t="shared" si="389"/>
        <v>566.48</v>
      </c>
      <c r="AF173" s="11">
        <f t="shared" si="307"/>
        <v>34.73275</v>
      </c>
      <c r="AG173" s="11">
        <f t="shared" ref="AG173:AI173" si="390">O173+W173</f>
        <v>179</v>
      </c>
      <c r="AH173" s="11">
        <f t="shared" si="390"/>
        <v>0</v>
      </c>
      <c r="AI173" s="11">
        <f t="shared" si="390"/>
        <v>1621.62525</v>
      </c>
      <c r="AJ173" s="12" t="s">
        <v>14</v>
      </c>
    </row>
    <row r="174" s="9" customFormat="1" ht="16" customHeight="1" spans="1:36">
      <c r="A174" s="33">
        <f t="shared" si="290"/>
        <v>171</v>
      </c>
      <c r="B174" s="34" t="s">
        <v>423</v>
      </c>
      <c r="C174" s="35" t="s">
        <v>442</v>
      </c>
      <c r="D174" s="34" t="s">
        <v>443</v>
      </c>
      <c r="E174" s="34">
        <v>3473.25</v>
      </c>
      <c r="F174" s="34">
        <f>VLOOKUP(C174,'[1]9月'!$B:$Q,16,0)</f>
        <v>3245.4</v>
      </c>
      <c r="G174" s="37">
        <v>5664.75</v>
      </c>
      <c r="H174" s="34">
        <v>3473.25</v>
      </c>
      <c r="I174" s="37">
        <v>1790</v>
      </c>
      <c r="J174" s="37"/>
      <c r="K174" s="47">
        <f t="shared" si="291"/>
        <v>62.5185</v>
      </c>
      <c r="L174" s="48">
        <f t="shared" si="292"/>
        <v>519.264</v>
      </c>
      <c r="M174" s="37">
        <f t="shared" si="293"/>
        <v>453.18</v>
      </c>
      <c r="N174" s="34">
        <f t="shared" si="294"/>
        <v>24.31275</v>
      </c>
      <c r="O174" s="37">
        <f t="shared" si="295"/>
        <v>89.5</v>
      </c>
      <c r="P174" s="37">
        <f t="shared" si="296"/>
        <v>0</v>
      </c>
      <c r="Q174" s="37">
        <f t="shared" si="297"/>
        <v>1148.77525</v>
      </c>
      <c r="R174" s="34">
        <f t="shared" si="298"/>
        <v>0</v>
      </c>
      <c r="S174" s="34">
        <f t="shared" si="299"/>
        <v>259.63</v>
      </c>
      <c r="T174" s="37">
        <f t="shared" si="300"/>
        <v>113.3</v>
      </c>
      <c r="U174" s="34">
        <f t="shared" si="301"/>
        <v>10.42</v>
      </c>
      <c r="V174" s="34">
        <v>0</v>
      </c>
      <c r="W174" s="37">
        <f t="shared" si="302"/>
        <v>89.5</v>
      </c>
      <c r="X174" s="37">
        <f t="shared" si="303"/>
        <v>0</v>
      </c>
      <c r="Y174" s="34">
        <f t="shared" si="304"/>
        <v>472.85</v>
      </c>
      <c r="Z174" s="34">
        <f t="shared" si="305"/>
        <v>1621.62525</v>
      </c>
      <c r="AA174" s="34"/>
      <c r="AB174" s="12" t="s">
        <v>33</v>
      </c>
      <c r="AC174" s="11">
        <f t="shared" ref="AC174:AE174" si="391">K174+R174</f>
        <v>62.5185</v>
      </c>
      <c r="AD174" s="11">
        <f t="shared" si="391"/>
        <v>778.894</v>
      </c>
      <c r="AE174" s="11">
        <f t="shared" si="391"/>
        <v>566.48</v>
      </c>
      <c r="AF174" s="11">
        <f t="shared" si="307"/>
        <v>34.73275</v>
      </c>
      <c r="AG174" s="11">
        <f t="shared" ref="AG174:AI174" si="392">O174+W174</f>
        <v>179</v>
      </c>
      <c r="AH174" s="11">
        <f t="shared" si="392"/>
        <v>0</v>
      </c>
      <c r="AI174" s="11">
        <f t="shared" si="392"/>
        <v>1621.62525</v>
      </c>
      <c r="AJ174" s="12" t="s">
        <v>14</v>
      </c>
    </row>
    <row r="175" s="9" customFormat="1" ht="16" customHeight="1" spans="1:36">
      <c r="A175" s="33">
        <f t="shared" si="290"/>
        <v>172</v>
      </c>
      <c r="B175" s="34" t="s">
        <v>423</v>
      </c>
      <c r="C175" s="35" t="s">
        <v>444</v>
      </c>
      <c r="D175" s="34" t="s">
        <v>445</v>
      </c>
      <c r="E175" s="34">
        <v>3473.25</v>
      </c>
      <c r="F175" s="34">
        <f>VLOOKUP(C175,'[1]9月'!$B:$Q,16,0)</f>
        <v>3245.4</v>
      </c>
      <c r="G175" s="37">
        <v>5664.75</v>
      </c>
      <c r="H175" s="34">
        <v>3473.25</v>
      </c>
      <c r="I175" s="37">
        <v>1790</v>
      </c>
      <c r="J175" s="37"/>
      <c r="K175" s="47">
        <f t="shared" si="291"/>
        <v>62.5185</v>
      </c>
      <c r="L175" s="48">
        <f t="shared" si="292"/>
        <v>519.264</v>
      </c>
      <c r="M175" s="37">
        <f t="shared" si="293"/>
        <v>453.18</v>
      </c>
      <c r="N175" s="34">
        <f t="shared" si="294"/>
        <v>24.31275</v>
      </c>
      <c r="O175" s="37">
        <f t="shared" si="295"/>
        <v>89.5</v>
      </c>
      <c r="P175" s="37">
        <f t="shared" si="296"/>
        <v>0</v>
      </c>
      <c r="Q175" s="37">
        <f t="shared" si="297"/>
        <v>1148.77525</v>
      </c>
      <c r="R175" s="34">
        <f t="shared" si="298"/>
        <v>0</v>
      </c>
      <c r="S175" s="34">
        <f t="shared" si="299"/>
        <v>259.63</v>
      </c>
      <c r="T175" s="37">
        <f t="shared" si="300"/>
        <v>113.3</v>
      </c>
      <c r="U175" s="34">
        <f t="shared" si="301"/>
        <v>10.42</v>
      </c>
      <c r="V175" s="34">
        <v>0</v>
      </c>
      <c r="W175" s="37">
        <f t="shared" si="302"/>
        <v>89.5</v>
      </c>
      <c r="X175" s="37">
        <f t="shared" si="303"/>
        <v>0</v>
      </c>
      <c r="Y175" s="34">
        <f t="shared" si="304"/>
        <v>472.85</v>
      </c>
      <c r="Z175" s="34">
        <f t="shared" si="305"/>
        <v>1621.62525</v>
      </c>
      <c r="AA175" s="34"/>
      <c r="AB175" s="12" t="s">
        <v>33</v>
      </c>
      <c r="AC175" s="11">
        <f t="shared" ref="AC175:AE175" si="393">K175+R175</f>
        <v>62.5185</v>
      </c>
      <c r="AD175" s="11">
        <f t="shared" si="393"/>
        <v>778.894</v>
      </c>
      <c r="AE175" s="11">
        <f t="shared" si="393"/>
        <v>566.48</v>
      </c>
      <c r="AF175" s="11">
        <f t="shared" si="307"/>
        <v>34.73275</v>
      </c>
      <c r="AG175" s="11">
        <f t="shared" ref="AG175:AI175" si="394">O175+W175</f>
        <v>179</v>
      </c>
      <c r="AH175" s="11">
        <f t="shared" si="394"/>
        <v>0</v>
      </c>
      <c r="AI175" s="11">
        <f t="shared" si="394"/>
        <v>1621.62525</v>
      </c>
      <c r="AJ175" s="12" t="s">
        <v>14</v>
      </c>
    </row>
    <row r="176" s="9" customFormat="1" ht="16" customHeight="1" spans="1:36">
      <c r="A176" s="33">
        <f t="shared" si="290"/>
        <v>173</v>
      </c>
      <c r="B176" s="34" t="s">
        <v>423</v>
      </c>
      <c r="C176" s="35" t="s">
        <v>446</v>
      </c>
      <c r="D176" s="34" t="s">
        <v>447</v>
      </c>
      <c r="E176" s="34">
        <v>3473.25</v>
      </c>
      <c r="F176" s="34">
        <f>VLOOKUP(C176,'[1]9月'!$B:$Q,16,0)</f>
        <v>3245.4</v>
      </c>
      <c r="G176" s="37">
        <v>5664.75</v>
      </c>
      <c r="H176" s="34">
        <v>3473.25</v>
      </c>
      <c r="I176" s="37">
        <v>1790</v>
      </c>
      <c r="J176" s="37"/>
      <c r="K176" s="47">
        <f t="shared" si="291"/>
        <v>62.5185</v>
      </c>
      <c r="L176" s="48">
        <f t="shared" si="292"/>
        <v>519.264</v>
      </c>
      <c r="M176" s="37">
        <f t="shared" si="293"/>
        <v>453.18</v>
      </c>
      <c r="N176" s="34">
        <f t="shared" si="294"/>
        <v>24.31275</v>
      </c>
      <c r="O176" s="37">
        <f t="shared" si="295"/>
        <v>89.5</v>
      </c>
      <c r="P176" s="37">
        <f t="shared" si="296"/>
        <v>0</v>
      </c>
      <c r="Q176" s="37">
        <f t="shared" si="297"/>
        <v>1148.77525</v>
      </c>
      <c r="R176" s="34">
        <f t="shared" si="298"/>
        <v>0</v>
      </c>
      <c r="S176" s="34">
        <f t="shared" si="299"/>
        <v>259.63</v>
      </c>
      <c r="T176" s="37">
        <f t="shared" si="300"/>
        <v>113.3</v>
      </c>
      <c r="U176" s="34">
        <f t="shared" si="301"/>
        <v>10.42</v>
      </c>
      <c r="V176" s="34">
        <v>0</v>
      </c>
      <c r="W176" s="37">
        <f t="shared" si="302"/>
        <v>89.5</v>
      </c>
      <c r="X176" s="37">
        <f t="shared" si="303"/>
        <v>0</v>
      </c>
      <c r="Y176" s="34">
        <f t="shared" si="304"/>
        <v>472.85</v>
      </c>
      <c r="Z176" s="34">
        <f t="shared" si="305"/>
        <v>1621.62525</v>
      </c>
      <c r="AA176" s="34"/>
      <c r="AB176" s="12" t="s">
        <v>33</v>
      </c>
      <c r="AC176" s="11">
        <f t="shared" ref="AC176:AE176" si="395">K176+R176</f>
        <v>62.5185</v>
      </c>
      <c r="AD176" s="11">
        <f t="shared" si="395"/>
        <v>778.894</v>
      </c>
      <c r="AE176" s="11">
        <f t="shared" si="395"/>
        <v>566.48</v>
      </c>
      <c r="AF176" s="11">
        <f t="shared" si="307"/>
        <v>34.73275</v>
      </c>
      <c r="AG176" s="11">
        <f t="shared" ref="AG176:AI176" si="396">O176+W176</f>
        <v>179</v>
      </c>
      <c r="AH176" s="11">
        <f t="shared" si="396"/>
        <v>0</v>
      </c>
      <c r="AI176" s="11">
        <f t="shared" si="396"/>
        <v>1621.62525</v>
      </c>
      <c r="AJ176" s="12" t="s">
        <v>14</v>
      </c>
    </row>
    <row r="177" s="9" customFormat="1" ht="16" customHeight="1" spans="1:36">
      <c r="A177" s="33">
        <f t="shared" si="290"/>
        <v>174</v>
      </c>
      <c r="B177" s="34" t="s">
        <v>423</v>
      </c>
      <c r="C177" s="35" t="s">
        <v>448</v>
      </c>
      <c r="D177" s="34" t="s">
        <v>449</v>
      </c>
      <c r="E177" s="34">
        <v>3473.25</v>
      </c>
      <c r="F177" s="34">
        <f>VLOOKUP(C177,'[1]9月'!$B:$Q,16,0)</f>
        <v>3245.4</v>
      </c>
      <c r="G177" s="37">
        <v>5664.75</v>
      </c>
      <c r="H177" s="34">
        <v>3473.25</v>
      </c>
      <c r="I177" s="37">
        <v>1790</v>
      </c>
      <c r="J177" s="37"/>
      <c r="K177" s="47">
        <f t="shared" si="291"/>
        <v>62.5185</v>
      </c>
      <c r="L177" s="48">
        <f t="shared" si="292"/>
        <v>519.264</v>
      </c>
      <c r="M177" s="37">
        <f t="shared" si="293"/>
        <v>453.18</v>
      </c>
      <c r="N177" s="34">
        <f t="shared" si="294"/>
        <v>24.31275</v>
      </c>
      <c r="O177" s="37">
        <f t="shared" si="295"/>
        <v>89.5</v>
      </c>
      <c r="P177" s="37">
        <f t="shared" si="296"/>
        <v>0</v>
      </c>
      <c r="Q177" s="37">
        <f t="shared" si="297"/>
        <v>1148.77525</v>
      </c>
      <c r="R177" s="34">
        <f t="shared" si="298"/>
        <v>0</v>
      </c>
      <c r="S177" s="34">
        <f t="shared" si="299"/>
        <v>259.63</v>
      </c>
      <c r="T177" s="37">
        <f t="shared" si="300"/>
        <v>113.3</v>
      </c>
      <c r="U177" s="34">
        <f t="shared" si="301"/>
        <v>10.42</v>
      </c>
      <c r="V177" s="34">
        <v>0</v>
      </c>
      <c r="W177" s="37">
        <f t="shared" si="302"/>
        <v>89.5</v>
      </c>
      <c r="X177" s="37">
        <f t="shared" si="303"/>
        <v>0</v>
      </c>
      <c r="Y177" s="34">
        <f t="shared" si="304"/>
        <v>472.85</v>
      </c>
      <c r="Z177" s="34">
        <f t="shared" si="305"/>
        <v>1621.62525</v>
      </c>
      <c r="AA177" s="34"/>
      <c r="AB177" s="12" t="s">
        <v>33</v>
      </c>
      <c r="AC177" s="11">
        <f t="shared" ref="AC177:AE177" si="397">K177+R177</f>
        <v>62.5185</v>
      </c>
      <c r="AD177" s="11">
        <f t="shared" si="397"/>
        <v>778.894</v>
      </c>
      <c r="AE177" s="11">
        <f t="shared" si="397"/>
        <v>566.48</v>
      </c>
      <c r="AF177" s="11">
        <f t="shared" si="307"/>
        <v>34.73275</v>
      </c>
      <c r="AG177" s="11">
        <f t="shared" ref="AG177:AI177" si="398">O177+W177</f>
        <v>179</v>
      </c>
      <c r="AH177" s="11">
        <f t="shared" si="398"/>
        <v>0</v>
      </c>
      <c r="AI177" s="11">
        <f t="shared" si="398"/>
        <v>1621.62525</v>
      </c>
      <c r="AJ177" s="12" t="s">
        <v>14</v>
      </c>
    </row>
    <row r="178" s="9" customFormat="1" ht="16" customHeight="1" spans="1:36">
      <c r="A178" s="33">
        <f t="shared" si="290"/>
        <v>175</v>
      </c>
      <c r="B178" s="34" t="s">
        <v>423</v>
      </c>
      <c r="C178" s="35" t="s">
        <v>450</v>
      </c>
      <c r="D178" s="34" t="s">
        <v>451</v>
      </c>
      <c r="E178" s="34">
        <v>3473.25</v>
      </c>
      <c r="F178" s="34">
        <f>VLOOKUP(C178,'[1]9月'!$B:$Q,16,0)</f>
        <v>3245.4</v>
      </c>
      <c r="G178" s="37">
        <v>5664.75</v>
      </c>
      <c r="H178" s="34">
        <v>3473.25</v>
      </c>
      <c r="I178" s="37">
        <v>1790</v>
      </c>
      <c r="J178" s="37"/>
      <c r="K178" s="47">
        <f t="shared" si="291"/>
        <v>62.5185</v>
      </c>
      <c r="L178" s="48">
        <f t="shared" si="292"/>
        <v>519.264</v>
      </c>
      <c r="M178" s="37">
        <f t="shared" si="293"/>
        <v>453.18</v>
      </c>
      <c r="N178" s="34">
        <f t="shared" si="294"/>
        <v>24.31275</v>
      </c>
      <c r="O178" s="37">
        <f t="shared" si="295"/>
        <v>89.5</v>
      </c>
      <c r="P178" s="37">
        <f t="shared" si="296"/>
        <v>0</v>
      </c>
      <c r="Q178" s="37">
        <f t="shared" si="297"/>
        <v>1148.77525</v>
      </c>
      <c r="R178" s="34">
        <f t="shared" si="298"/>
        <v>0</v>
      </c>
      <c r="S178" s="34">
        <f t="shared" si="299"/>
        <v>259.63</v>
      </c>
      <c r="T178" s="37">
        <f t="shared" si="300"/>
        <v>113.3</v>
      </c>
      <c r="U178" s="34">
        <f t="shared" si="301"/>
        <v>10.42</v>
      </c>
      <c r="V178" s="34">
        <v>0</v>
      </c>
      <c r="W178" s="37">
        <f t="shared" si="302"/>
        <v>89.5</v>
      </c>
      <c r="X178" s="37">
        <f t="shared" si="303"/>
        <v>0</v>
      </c>
      <c r="Y178" s="34">
        <f t="shared" si="304"/>
        <v>472.85</v>
      </c>
      <c r="Z178" s="34">
        <f t="shared" si="305"/>
        <v>1621.62525</v>
      </c>
      <c r="AA178" s="34"/>
      <c r="AB178" s="12" t="s">
        <v>33</v>
      </c>
      <c r="AC178" s="11">
        <f t="shared" ref="AC178:AE178" si="399">K178+R178</f>
        <v>62.5185</v>
      </c>
      <c r="AD178" s="11">
        <f t="shared" si="399"/>
        <v>778.894</v>
      </c>
      <c r="AE178" s="11">
        <f t="shared" si="399"/>
        <v>566.48</v>
      </c>
      <c r="AF178" s="11">
        <f t="shared" si="307"/>
        <v>34.73275</v>
      </c>
      <c r="AG178" s="11">
        <f t="shared" ref="AG178:AI178" si="400">O178+W178</f>
        <v>179</v>
      </c>
      <c r="AH178" s="11">
        <f t="shared" si="400"/>
        <v>0</v>
      </c>
      <c r="AI178" s="11">
        <f t="shared" si="400"/>
        <v>1621.62525</v>
      </c>
      <c r="AJ178" s="12" t="s">
        <v>14</v>
      </c>
    </row>
    <row r="179" s="9" customFormat="1" ht="16" customHeight="1" spans="1:36">
      <c r="A179" s="33">
        <f t="shared" si="290"/>
        <v>176</v>
      </c>
      <c r="B179" s="34" t="s">
        <v>423</v>
      </c>
      <c r="C179" s="35" t="s">
        <v>452</v>
      </c>
      <c r="D179" s="34" t="s">
        <v>453</v>
      </c>
      <c r="E179" s="34">
        <v>3473.25</v>
      </c>
      <c r="F179" s="34">
        <f>VLOOKUP(C179,'[1]9月'!$B:$Q,16,0)</f>
        <v>3245.4</v>
      </c>
      <c r="G179" s="37">
        <v>5664.75</v>
      </c>
      <c r="H179" s="34">
        <v>3473.25</v>
      </c>
      <c r="I179" s="37">
        <v>1790</v>
      </c>
      <c r="J179" s="37"/>
      <c r="K179" s="47">
        <f t="shared" si="291"/>
        <v>62.5185</v>
      </c>
      <c r="L179" s="48">
        <f t="shared" si="292"/>
        <v>519.264</v>
      </c>
      <c r="M179" s="37">
        <f t="shared" si="293"/>
        <v>453.18</v>
      </c>
      <c r="N179" s="34">
        <f t="shared" si="294"/>
        <v>24.31275</v>
      </c>
      <c r="O179" s="37">
        <f t="shared" si="295"/>
        <v>89.5</v>
      </c>
      <c r="P179" s="37">
        <f t="shared" si="296"/>
        <v>0</v>
      </c>
      <c r="Q179" s="37">
        <f t="shared" si="297"/>
        <v>1148.77525</v>
      </c>
      <c r="R179" s="34">
        <f t="shared" si="298"/>
        <v>0</v>
      </c>
      <c r="S179" s="34">
        <f t="shared" si="299"/>
        <v>259.63</v>
      </c>
      <c r="T179" s="37">
        <f t="shared" si="300"/>
        <v>113.3</v>
      </c>
      <c r="U179" s="34">
        <f t="shared" si="301"/>
        <v>10.42</v>
      </c>
      <c r="V179" s="34">
        <v>0</v>
      </c>
      <c r="W179" s="37">
        <f t="shared" si="302"/>
        <v>89.5</v>
      </c>
      <c r="X179" s="37">
        <f t="shared" si="303"/>
        <v>0</v>
      </c>
      <c r="Y179" s="34">
        <f t="shared" si="304"/>
        <v>472.85</v>
      </c>
      <c r="Z179" s="34">
        <f t="shared" si="305"/>
        <v>1621.62525</v>
      </c>
      <c r="AA179" s="34"/>
      <c r="AB179" s="12" t="s">
        <v>33</v>
      </c>
      <c r="AC179" s="11">
        <f t="shared" ref="AC179:AE179" si="401">K179+R179</f>
        <v>62.5185</v>
      </c>
      <c r="AD179" s="11">
        <f t="shared" si="401"/>
        <v>778.894</v>
      </c>
      <c r="AE179" s="11">
        <f t="shared" si="401"/>
        <v>566.48</v>
      </c>
      <c r="AF179" s="11">
        <f t="shared" si="307"/>
        <v>34.73275</v>
      </c>
      <c r="AG179" s="11">
        <f t="shared" ref="AG179:AI179" si="402">O179+W179</f>
        <v>179</v>
      </c>
      <c r="AH179" s="11">
        <f t="shared" si="402"/>
        <v>0</v>
      </c>
      <c r="AI179" s="11">
        <f t="shared" si="402"/>
        <v>1621.62525</v>
      </c>
      <c r="AJ179" s="12" t="s">
        <v>14</v>
      </c>
    </row>
    <row r="180" s="9" customFormat="1" ht="16" customHeight="1" spans="1:36">
      <c r="A180" s="33">
        <f t="shared" si="290"/>
        <v>177</v>
      </c>
      <c r="B180" s="34" t="s">
        <v>423</v>
      </c>
      <c r="C180" s="35" t="s">
        <v>454</v>
      </c>
      <c r="D180" s="34" t="s">
        <v>455</v>
      </c>
      <c r="E180" s="34">
        <v>3473.25</v>
      </c>
      <c r="F180" s="34">
        <f>VLOOKUP(C180,'[1]9月'!$B:$Q,16,0)</f>
        <v>3245.4</v>
      </c>
      <c r="G180" s="37">
        <v>5664.75</v>
      </c>
      <c r="H180" s="34">
        <v>3473.25</v>
      </c>
      <c r="I180" s="37">
        <v>1790</v>
      </c>
      <c r="J180" s="37"/>
      <c r="K180" s="47">
        <f t="shared" si="291"/>
        <v>62.5185</v>
      </c>
      <c r="L180" s="48">
        <f t="shared" si="292"/>
        <v>519.264</v>
      </c>
      <c r="M180" s="37">
        <f t="shared" si="293"/>
        <v>453.18</v>
      </c>
      <c r="N180" s="34">
        <f t="shared" si="294"/>
        <v>24.31275</v>
      </c>
      <c r="O180" s="37">
        <f t="shared" si="295"/>
        <v>89.5</v>
      </c>
      <c r="P180" s="37">
        <f t="shared" si="296"/>
        <v>0</v>
      </c>
      <c r="Q180" s="37">
        <f t="shared" si="297"/>
        <v>1148.77525</v>
      </c>
      <c r="R180" s="34">
        <f t="shared" si="298"/>
        <v>0</v>
      </c>
      <c r="S180" s="34">
        <f t="shared" si="299"/>
        <v>259.63</v>
      </c>
      <c r="T180" s="37">
        <f t="shared" si="300"/>
        <v>113.3</v>
      </c>
      <c r="U180" s="34">
        <f t="shared" si="301"/>
        <v>10.42</v>
      </c>
      <c r="V180" s="34">
        <v>0</v>
      </c>
      <c r="W180" s="37">
        <f t="shared" si="302"/>
        <v>89.5</v>
      </c>
      <c r="X180" s="37">
        <f t="shared" si="303"/>
        <v>0</v>
      </c>
      <c r="Y180" s="34">
        <f t="shared" si="304"/>
        <v>472.85</v>
      </c>
      <c r="Z180" s="34">
        <f t="shared" si="305"/>
        <v>1621.62525</v>
      </c>
      <c r="AA180" s="34"/>
      <c r="AB180" s="12" t="s">
        <v>33</v>
      </c>
      <c r="AC180" s="11">
        <f t="shared" ref="AC180:AE180" si="403">K180+R180</f>
        <v>62.5185</v>
      </c>
      <c r="AD180" s="11">
        <f t="shared" si="403"/>
        <v>778.894</v>
      </c>
      <c r="AE180" s="11">
        <f t="shared" si="403"/>
        <v>566.48</v>
      </c>
      <c r="AF180" s="11">
        <f t="shared" si="307"/>
        <v>34.73275</v>
      </c>
      <c r="AG180" s="11">
        <f t="shared" ref="AG180:AI180" si="404">O180+W180</f>
        <v>179</v>
      </c>
      <c r="AH180" s="11">
        <f t="shared" si="404"/>
        <v>0</v>
      </c>
      <c r="AI180" s="11">
        <f t="shared" si="404"/>
        <v>1621.62525</v>
      </c>
      <c r="AJ180" s="12" t="s">
        <v>14</v>
      </c>
    </row>
    <row r="181" s="9" customFormat="1" ht="16" customHeight="1" spans="1:36">
      <c r="A181" s="33">
        <f t="shared" si="290"/>
        <v>178</v>
      </c>
      <c r="B181" s="34" t="s">
        <v>423</v>
      </c>
      <c r="C181" s="35" t="s">
        <v>456</v>
      </c>
      <c r="D181" s="34" t="s">
        <v>457</v>
      </c>
      <c r="E181" s="34">
        <v>3473.25</v>
      </c>
      <c r="F181" s="34">
        <f>VLOOKUP(C181,'[1]9月'!$B:$Q,16,0)</f>
        <v>3245.4</v>
      </c>
      <c r="G181" s="37">
        <v>5664.75</v>
      </c>
      <c r="H181" s="34">
        <v>3473.25</v>
      </c>
      <c r="I181" s="37">
        <v>1790</v>
      </c>
      <c r="J181" s="37"/>
      <c r="K181" s="47">
        <f t="shared" si="291"/>
        <v>62.5185</v>
      </c>
      <c r="L181" s="48">
        <f t="shared" si="292"/>
        <v>519.264</v>
      </c>
      <c r="M181" s="37">
        <f t="shared" si="293"/>
        <v>453.18</v>
      </c>
      <c r="N181" s="34">
        <f t="shared" si="294"/>
        <v>24.31275</v>
      </c>
      <c r="O181" s="37">
        <f t="shared" si="295"/>
        <v>89.5</v>
      </c>
      <c r="P181" s="37">
        <f t="shared" si="296"/>
        <v>0</v>
      </c>
      <c r="Q181" s="37">
        <f t="shared" si="297"/>
        <v>1148.77525</v>
      </c>
      <c r="R181" s="34">
        <f t="shared" si="298"/>
        <v>0</v>
      </c>
      <c r="S181" s="34">
        <f t="shared" si="299"/>
        <v>259.63</v>
      </c>
      <c r="T181" s="37">
        <f t="shared" si="300"/>
        <v>113.3</v>
      </c>
      <c r="U181" s="34">
        <f t="shared" si="301"/>
        <v>10.42</v>
      </c>
      <c r="V181" s="34">
        <v>0</v>
      </c>
      <c r="W181" s="37">
        <f t="shared" si="302"/>
        <v>89.5</v>
      </c>
      <c r="X181" s="37">
        <f t="shared" si="303"/>
        <v>0</v>
      </c>
      <c r="Y181" s="34">
        <f t="shared" si="304"/>
        <v>472.85</v>
      </c>
      <c r="Z181" s="34">
        <f t="shared" si="305"/>
        <v>1621.62525</v>
      </c>
      <c r="AA181" s="34"/>
      <c r="AB181" s="12" t="s">
        <v>33</v>
      </c>
      <c r="AC181" s="11">
        <f t="shared" ref="AC181:AE181" si="405">K181+R181</f>
        <v>62.5185</v>
      </c>
      <c r="AD181" s="11">
        <f t="shared" si="405"/>
        <v>778.894</v>
      </c>
      <c r="AE181" s="11">
        <f t="shared" si="405"/>
        <v>566.48</v>
      </c>
      <c r="AF181" s="11">
        <f t="shared" si="307"/>
        <v>34.73275</v>
      </c>
      <c r="AG181" s="11">
        <f t="shared" ref="AG181:AI181" si="406">O181+W181</f>
        <v>179</v>
      </c>
      <c r="AH181" s="11">
        <f t="shared" si="406"/>
        <v>0</v>
      </c>
      <c r="AI181" s="11">
        <f t="shared" si="406"/>
        <v>1621.62525</v>
      </c>
      <c r="AJ181" s="12" t="s">
        <v>14</v>
      </c>
    </row>
    <row r="182" s="9" customFormat="1" ht="16" customHeight="1" spans="1:36">
      <c r="A182" s="33">
        <f t="shared" si="290"/>
        <v>179</v>
      </c>
      <c r="B182" s="34" t="s">
        <v>423</v>
      </c>
      <c r="C182" s="35" t="s">
        <v>458</v>
      </c>
      <c r="D182" s="34" t="s">
        <v>459</v>
      </c>
      <c r="E182" s="34">
        <v>3473.25</v>
      </c>
      <c r="F182" s="34">
        <f>VLOOKUP(C182,'[1]9月'!$B:$Q,16,0)</f>
        <v>3245.4</v>
      </c>
      <c r="G182" s="37">
        <v>5664.75</v>
      </c>
      <c r="H182" s="34">
        <v>3473.25</v>
      </c>
      <c r="I182" s="37">
        <v>1790</v>
      </c>
      <c r="J182" s="37"/>
      <c r="K182" s="47">
        <f t="shared" si="291"/>
        <v>62.5185</v>
      </c>
      <c r="L182" s="48">
        <f t="shared" si="292"/>
        <v>519.264</v>
      </c>
      <c r="M182" s="37">
        <f t="shared" si="293"/>
        <v>453.18</v>
      </c>
      <c r="N182" s="34">
        <f t="shared" si="294"/>
        <v>24.31275</v>
      </c>
      <c r="O182" s="37">
        <f t="shared" si="295"/>
        <v>89.5</v>
      </c>
      <c r="P182" s="37">
        <f t="shared" si="296"/>
        <v>0</v>
      </c>
      <c r="Q182" s="37">
        <f t="shared" si="297"/>
        <v>1148.77525</v>
      </c>
      <c r="R182" s="34">
        <f t="shared" si="298"/>
        <v>0</v>
      </c>
      <c r="S182" s="34">
        <f t="shared" si="299"/>
        <v>259.63</v>
      </c>
      <c r="T182" s="37">
        <f t="shared" si="300"/>
        <v>113.3</v>
      </c>
      <c r="U182" s="34">
        <f t="shared" si="301"/>
        <v>10.42</v>
      </c>
      <c r="V182" s="34">
        <v>0</v>
      </c>
      <c r="W182" s="37">
        <f t="shared" si="302"/>
        <v>89.5</v>
      </c>
      <c r="X182" s="37">
        <f t="shared" si="303"/>
        <v>0</v>
      </c>
      <c r="Y182" s="34">
        <f t="shared" si="304"/>
        <v>472.85</v>
      </c>
      <c r="Z182" s="34">
        <f t="shared" si="305"/>
        <v>1621.62525</v>
      </c>
      <c r="AA182" s="34"/>
      <c r="AB182" s="12" t="s">
        <v>33</v>
      </c>
      <c r="AC182" s="11">
        <f t="shared" ref="AC182:AE182" si="407">K182+R182</f>
        <v>62.5185</v>
      </c>
      <c r="AD182" s="11">
        <f t="shared" si="407"/>
        <v>778.894</v>
      </c>
      <c r="AE182" s="11">
        <f t="shared" si="407"/>
        <v>566.48</v>
      </c>
      <c r="AF182" s="11">
        <f t="shared" si="307"/>
        <v>34.73275</v>
      </c>
      <c r="AG182" s="11">
        <f t="shared" ref="AG182:AI182" si="408">O182+W182</f>
        <v>179</v>
      </c>
      <c r="AH182" s="11">
        <f t="shared" si="408"/>
        <v>0</v>
      </c>
      <c r="AI182" s="11">
        <f t="shared" si="408"/>
        <v>1621.62525</v>
      </c>
      <c r="AJ182" s="12" t="s">
        <v>14</v>
      </c>
    </row>
    <row r="183" s="9" customFormat="1" ht="16" customHeight="1" spans="1:36">
      <c r="A183" s="33">
        <f t="shared" si="290"/>
        <v>180</v>
      </c>
      <c r="B183" s="34" t="s">
        <v>423</v>
      </c>
      <c r="C183" s="35" t="s">
        <v>460</v>
      </c>
      <c r="D183" s="34" t="s">
        <v>461</v>
      </c>
      <c r="E183" s="34">
        <v>3473.25</v>
      </c>
      <c r="F183" s="34">
        <f>VLOOKUP(C183,'[1]9月'!$B:$Q,16,0)</f>
        <v>3245.4</v>
      </c>
      <c r="G183" s="37">
        <v>5664.75</v>
      </c>
      <c r="H183" s="34">
        <v>3473.25</v>
      </c>
      <c r="I183" s="37">
        <v>1790</v>
      </c>
      <c r="J183" s="37"/>
      <c r="K183" s="47">
        <f t="shared" si="291"/>
        <v>62.5185</v>
      </c>
      <c r="L183" s="48">
        <f t="shared" si="292"/>
        <v>519.264</v>
      </c>
      <c r="M183" s="37">
        <f t="shared" si="293"/>
        <v>453.18</v>
      </c>
      <c r="N183" s="34">
        <f t="shared" si="294"/>
        <v>24.31275</v>
      </c>
      <c r="O183" s="37">
        <f t="shared" si="295"/>
        <v>89.5</v>
      </c>
      <c r="P183" s="37">
        <f t="shared" si="296"/>
        <v>0</v>
      </c>
      <c r="Q183" s="37">
        <f t="shared" si="297"/>
        <v>1148.77525</v>
      </c>
      <c r="R183" s="34">
        <f t="shared" si="298"/>
        <v>0</v>
      </c>
      <c r="S183" s="34">
        <f t="shared" si="299"/>
        <v>259.63</v>
      </c>
      <c r="T183" s="37">
        <f t="shared" si="300"/>
        <v>113.3</v>
      </c>
      <c r="U183" s="34">
        <f t="shared" si="301"/>
        <v>10.42</v>
      </c>
      <c r="V183" s="34">
        <v>0</v>
      </c>
      <c r="W183" s="37">
        <f t="shared" si="302"/>
        <v>89.5</v>
      </c>
      <c r="X183" s="37">
        <f t="shared" si="303"/>
        <v>0</v>
      </c>
      <c r="Y183" s="34">
        <f t="shared" si="304"/>
        <v>472.85</v>
      </c>
      <c r="Z183" s="34">
        <f t="shared" si="305"/>
        <v>1621.62525</v>
      </c>
      <c r="AA183" s="34"/>
      <c r="AB183" s="12" t="s">
        <v>33</v>
      </c>
      <c r="AC183" s="11">
        <f t="shared" ref="AC183:AE183" si="409">K183+R183</f>
        <v>62.5185</v>
      </c>
      <c r="AD183" s="11">
        <f t="shared" si="409"/>
        <v>778.894</v>
      </c>
      <c r="AE183" s="11">
        <f t="shared" si="409"/>
        <v>566.48</v>
      </c>
      <c r="AF183" s="11">
        <f t="shared" si="307"/>
        <v>34.73275</v>
      </c>
      <c r="AG183" s="11">
        <f t="shared" ref="AG183:AI183" si="410">O183+W183</f>
        <v>179</v>
      </c>
      <c r="AH183" s="11">
        <f t="shared" si="410"/>
        <v>0</v>
      </c>
      <c r="AI183" s="11">
        <f t="shared" si="410"/>
        <v>1621.62525</v>
      </c>
      <c r="AJ183" s="12" t="s">
        <v>14</v>
      </c>
    </row>
    <row r="184" s="9" customFormat="1" ht="16" customHeight="1" spans="1:36">
      <c r="A184" s="33">
        <f t="shared" si="290"/>
        <v>181</v>
      </c>
      <c r="B184" s="34" t="s">
        <v>423</v>
      </c>
      <c r="C184" s="35" t="s">
        <v>462</v>
      </c>
      <c r="D184" s="34" t="s">
        <v>463</v>
      </c>
      <c r="E184" s="34">
        <v>3473.25</v>
      </c>
      <c r="F184" s="34">
        <f>VLOOKUP(C184,'[1]9月'!$B:$Q,16,0)</f>
        <v>3245.4</v>
      </c>
      <c r="G184" s="37">
        <v>5664.75</v>
      </c>
      <c r="H184" s="34">
        <v>3473.25</v>
      </c>
      <c r="I184" s="37">
        <v>1790</v>
      </c>
      <c r="J184" s="37"/>
      <c r="K184" s="47">
        <f t="shared" si="291"/>
        <v>62.5185</v>
      </c>
      <c r="L184" s="48">
        <f t="shared" si="292"/>
        <v>519.264</v>
      </c>
      <c r="M184" s="37">
        <f t="shared" si="293"/>
        <v>453.18</v>
      </c>
      <c r="N184" s="34">
        <f t="shared" si="294"/>
        <v>24.31275</v>
      </c>
      <c r="O184" s="37">
        <f t="shared" si="295"/>
        <v>89.5</v>
      </c>
      <c r="P184" s="37">
        <f t="shared" si="296"/>
        <v>0</v>
      </c>
      <c r="Q184" s="37">
        <f t="shared" si="297"/>
        <v>1148.77525</v>
      </c>
      <c r="R184" s="34">
        <f t="shared" si="298"/>
        <v>0</v>
      </c>
      <c r="S184" s="34">
        <f t="shared" si="299"/>
        <v>259.63</v>
      </c>
      <c r="T184" s="37">
        <f t="shared" si="300"/>
        <v>113.3</v>
      </c>
      <c r="U184" s="34">
        <f t="shared" si="301"/>
        <v>10.42</v>
      </c>
      <c r="V184" s="34">
        <v>0</v>
      </c>
      <c r="W184" s="37">
        <f t="shared" si="302"/>
        <v>89.5</v>
      </c>
      <c r="X184" s="37">
        <f t="shared" si="303"/>
        <v>0</v>
      </c>
      <c r="Y184" s="34">
        <f t="shared" si="304"/>
        <v>472.85</v>
      </c>
      <c r="Z184" s="34">
        <f t="shared" si="305"/>
        <v>1621.62525</v>
      </c>
      <c r="AA184" s="34"/>
      <c r="AB184" s="12" t="s">
        <v>33</v>
      </c>
      <c r="AC184" s="11">
        <f t="shared" ref="AC184:AE184" si="411">K184+R184</f>
        <v>62.5185</v>
      </c>
      <c r="AD184" s="11">
        <f t="shared" si="411"/>
        <v>778.894</v>
      </c>
      <c r="AE184" s="11">
        <f t="shared" si="411"/>
        <v>566.48</v>
      </c>
      <c r="AF184" s="11">
        <f t="shared" si="307"/>
        <v>34.73275</v>
      </c>
      <c r="AG184" s="11">
        <f t="shared" ref="AG184:AI184" si="412">O184+W184</f>
        <v>179</v>
      </c>
      <c r="AH184" s="11">
        <f t="shared" si="412"/>
        <v>0</v>
      </c>
      <c r="AI184" s="11">
        <f t="shared" si="412"/>
        <v>1621.62525</v>
      </c>
      <c r="AJ184" s="12" t="s">
        <v>14</v>
      </c>
    </row>
    <row r="185" s="9" customFormat="1" ht="16" customHeight="1" spans="1:36">
      <c r="A185" s="33">
        <f t="shared" si="290"/>
        <v>182</v>
      </c>
      <c r="B185" s="34" t="s">
        <v>423</v>
      </c>
      <c r="C185" s="35" t="s">
        <v>464</v>
      </c>
      <c r="D185" s="34" t="s">
        <v>465</v>
      </c>
      <c r="E185" s="34">
        <v>3473.25</v>
      </c>
      <c r="F185" s="34">
        <f>VLOOKUP(C185,'[1]9月'!$B:$Q,16,0)</f>
        <v>3245.4</v>
      </c>
      <c r="G185" s="37">
        <v>5664.75</v>
      </c>
      <c r="H185" s="34">
        <v>3473.25</v>
      </c>
      <c r="I185" s="37">
        <v>1790</v>
      </c>
      <c r="J185" s="37"/>
      <c r="K185" s="47">
        <f t="shared" si="291"/>
        <v>62.5185</v>
      </c>
      <c r="L185" s="48">
        <f t="shared" si="292"/>
        <v>519.264</v>
      </c>
      <c r="M185" s="37">
        <f t="shared" si="293"/>
        <v>453.18</v>
      </c>
      <c r="N185" s="34">
        <f t="shared" si="294"/>
        <v>24.31275</v>
      </c>
      <c r="O185" s="37">
        <f t="shared" si="295"/>
        <v>89.5</v>
      </c>
      <c r="P185" s="37">
        <f t="shared" si="296"/>
        <v>0</v>
      </c>
      <c r="Q185" s="37">
        <f t="shared" si="297"/>
        <v>1148.77525</v>
      </c>
      <c r="R185" s="34">
        <f t="shared" si="298"/>
        <v>0</v>
      </c>
      <c r="S185" s="34">
        <f t="shared" si="299"/>
        <v>259.63</v>
      </c>
      <c r="T185" s="37">
        <f t="shared" si="300"/>
        <v>113.3</v>
      </c>
      <c r="U185" s="34">
        <f t="shared" si="301"/>
        <v>10.42</v>
      </c>
      <c r="V185" s="34">
        <v>0</v>
      </c>
      <c r="W185" s="37">
        <f t="shared" si="302"/>
        <v>89.5</v>
      </c>
      <c r="X185" s="37">
        <f t="shared" si="303"/>
        <v>0</v>
      </c>
      <c r="Y185" s="34">
        <f t="shared" si="304"/>
        <v>472.85</v>
      </c>
      <c r="Z185" s="34">
        <f t="shared" si="305"/>
        <v>1621.62525</v>
      </c>
      <c r="AA185" s="34"/>
      <c r="AB185" s="12" t="s">
        <v>33</v>
      </c>
      <c r="AC185" s="11">
        <f t="shared" ref="AC185:AE185" si="413">K185+R185</f>
        <v>62.5185</v>
      </c>
      <c r="AD185" s="11">
        <f t="shared" si="413"/>
        <v>778.894</v>
      </c>
      <c r="AE185" s="11">
        <f t="shared" si="413"/>
        <v>566.48</v>
      </c>
      <c r="AF185" s="11">
        <f t="shared" si="307"/>
        <v>34.73275</v>
      </c>
      <c r="AG185" s="11">
        <f t="shared" ref="AG185:AI185" si="414">O185+W185</f>
        <v>179</v>
      </c>
      <c r="AH185" s="11">
        <f t="shared" si="414"/>
        <v>0</v>
      </c>
      <c r="AI185" s="11">
        <f t="shared" si="414"/>
        <v>1621.62525</v>
      </c>
      <c r="AJ185" s="12" t="s">
        <v>14</v>
      </c>
    </row>
    <row r="186" s="9" customFormat="1" ht="16" customHeight="1" spans="1:36">
      <c r="A186" s="33">
        <f t="shared" si="290"/>
        <v>183</v>
      </c>
      <c r="B186" s="34" t="s">
        <v>423</v>
      </c>
      <c r="C186" s="35" t="s">
        <v>466</v>
      </c>
      <c r="D186" s="34" t="s">
        <v>467</v>
      </c>
      <c r="E186" s="34">
        <v>3473.25</v>
      </c>
      <c r="F186" s="34">
        <f>VLOOKUP(C186,'[1]9月'!$B:$Q,16,0)</f>
        <v>3245.4</v>
      </c>
      <c r="G186" s="37">
        <v>5664.75</v>
      </c>
      <c r="H186" s="34">
        <v>3473.25</v>
      </c>
      <c r="I186" s="37">
        <v>1790</v>
      </c>
      <c r="J186" s="37"/>
      <c r="K186" s="47">
        <f t="shared" si="291"/>
        <v>62.5185</v>
      </c>
      <c r="L186" s="48">
        <f t="shared" si="292"/>
        <v>519.264</v>
      </c>
      <c r="M186" s="37">
        <f t="shared" si="293"/>
        <v>453.18</v>
      </c>
      <c r="N186" s="34">
        <f t="shared" si="294"/>
        <v>24.31275</v>
      </c>
      <c r="O186" s="37">
        <f t="shared" si="295"/>
        <v>89.5</v>
      </c>
      <c r="P186" s="37">
        <f t="shared" si="296"/>
        <v>0</v>
      </c>
      <c r="Q186" s="37">
        <f t="shared" si="297"/>
        <v>1148.77525</v>
      </c>
      <c r="R186" s="34">
        <f t="shared" si="298"/>
        <v>0</v>
      </c>
      <c r="S186" s="34">
        <f t="shared" si="299"/>
        <v>259.63</v>
      </c>
      <c r="T186" s="37">
        <f t="shared" si="300"/>
        <v>113.3</v>
      </c>
      <c r="U186" s="34">
        <f t="shared" si="301"/>
        <v>10.42</v>
      </c>
      <c r="V186" s="34">
        <v>0</v>
      </c>
      <c r="W186" s="37">
        <f t="shared" si="302"/>
        <v>89.5</v>
      </c>
      <c r="X186" s="37">
        <f t="shared" si="303"/>
        <v>0</v>
      </c>
      <c r="Y186" s="34">
        <f t="shared" si="304"/>
        <v>472.85</v>
      </c>
      <c r="Z186" s="34">
        <f t="shared" si="305"/>
        <v>1621.62525</v>
      </c>
      <c r="AA186" s="34"/>
      <c r="AB186" s="12" t="s">
        <v>33</v>
      </c>
      <c r="AC186" s="11">
        <f t="shared" ref="AC186:AE186" si="415">K186+R186</f>
        <v>62.5185</v>
      </c>
      <c r="AD186" s="11">
        <f t="shared" si="415"/>
        <v>778.894</v>
      </c>
      <c r="AE186" s="11">
        <f t="shared" si="415"/>
        <v>566.48</v>
      </c>
      <c r="AF186" s="11">
        <f t="shared" si="307"/>
        <v>34.73275</v>
      </c>
      <c r="AG186" s="11">
        <f t="shared" ref="AG186:AI186" si="416">O186+W186</f>
        <v>179</v>
      </c>
      <c r="AH186" s="11">
        <f t="shared" si="416"/>
        <v>0</v>
      </c>
      <c r="AI186" s="11">
        <f t="shared" si="416"/>
        <v>1621.62525</v>
      </c>
      <c r="AJ186" s="12" t="s">
        <v>14</v>
      </c>
    </row>
    <row r="187" s="9" customFormat="1" ht="16" customHeight="1" spans="1:36">
      <c r="A187" s="33">
        <f t="shared" si="290"/>
        <v>184</v>
      </c>
      <c r="B187" s="34" t="s">
        <v>423</v>
      </c>
      <c r="C187" s="35" t="s">
        <v>468</v>
      </c>
      <c r="D187" s="34" t="s">
        <v>469</v>
      </c>
      <c r="E187" s="34">
        <v>3473.25</v>
      </c>
      <c r="F187" s="34">
        <f>VLOOKUP(C187,'[1]9月'!$B:$Q,16,0)</f>
        <v>3245.4</v>
      </c>
      <c r="G187" s="37">
        <v>5664.75</v>
      </c>
      <c r="H187" s="34">
        <v>3473.25</v>
      </c>
      <c r="I187" s="37">
        <v>1790</v>
      </c>
      <c r="J187" s="37"/>
      <c r="K187" s="47">
        <f t="shared" si="291"/>
        <v>62.5185</v>
      </c>
      <c r="L187" s="48">
        <f t="shared" si="292"/>
        <v>519.264</v>
      </c>
      <c r="M187" s="37">
        <f t="shared" si="293"/>
        <v>453.18</v>
      </c>
      <c r="N187" s="34">
        <f t="shared" si="294"/>
        <v>24.31275</v>
      </c>
      <c r="O187" s="37">
        <f t="shared" si="295"/>
        <v>89.5</v>
      </c>
      <c r="P187" s="37">
        <f t="shared" si="296"/>
        <v>0</v>
      </c>
      <c r="Q187" s="37">
        <f t="shared" si="297"/>
        <v>1148.77525</v>
      </c>
      <c r="R187" s="34">
        <f t="shared" si="298"/>
        <v>0</v>
      </c>
      <c r="S187" s="34">
        <f t="shared" si="299"/>
        <v>259.63</v>
      </c>
      <c r="T187" s="37">
        <f t="shared" si="300"/>
        <v>113.3</v>
      </c>
      <c r="U187" s="34">
        <f t="shared" si="301"/>
        <v>10.42</v>
      </c>
      <c r="V187" s="34">
        <v>0</v>
      </c>
      <c r="W187" s="37">
        <f t="shared" si="302"/>
        <v>89.5</v>
      </c>
      <c r="X187" s="37">
        <f t="shared" si="303"/>
        <v>0</v>
      </c>
      <c r="Y187" s="34">
        <f t="shared" si="304"/>
        <v>472.85</v>
      </c>
      <c r="Z187" s="34">
        <f t="shared" si="305"/>
        <v>1621.62525</v>
      </c>
      <c r="AA187" s="34"/>
      <c r="AB187" s="12" t="s">
        <v>33</v>
      </c>
      <c r="AC187" s="11">
        <f t="shared" ref="AC187:AE187" si="417">K187+R187</f>
        <v>62.5185</v>
      </c>
      <c r="AD187" s="11">
        <f t="shared" si="417"/>
        <v>778.894</v>
      </c>
      <c r="AE187" s="11">
        <f t="shared" si="417"/>
        <v>566.48</v>
      </c>
      <c r="AF187" s="11">
        <f t="shared" si="307"/>
        <v>34.73275</v>
      </c>
      <c r="AG187" s="11">
        <f t="shared" ref="AG187:AI187" si="418">O187+W187</f>
        <v>179</v>
      </c>
      <c r="AH187" s="11">
        <f t="shared" si="418"/>
        <v>0</v>
      </c>
      <c r="AI187" s="11">
        <f t="shared" si="418"/>
        <v>1621.62525</v>
      </c>
      <c r="AJ187" s="12" t="s">
        <v>14</v>
      </c>
    </row>
    <row r="188" s="9" customFormat="1" ht="16" customHeight="1" spans="1:36">
      <c r="A188" s="33">
        <f t="shared" si="290"/>
        <v>185</v>
      </c>
      <c r="B188" s="34" t="s">
        <v>423</v>
      </c>
      <c r="C188" s="41" t="s">
        <v>470</v>
      </c>
      <c r="D188" s="40" t="s">
        <v>471</v>
      </c>
      <c r="E188" s="34">
        <v>3473.25</v>
      </c>
      <c r="F188" s="34">
        <f>VLOOKUP(C188,'[1]9月'!$B:$Q,16,0)</f>
        <v>3245.4</v>
      </c>
      <c r="G188" s="37">
        <v>5664.75</v>
      </c>
      <c r="H188" s="34">
        <v>3473.25</v>
      </c>
      <c r="I188" s="37">
        <v>1790</v>
      </c>
      <c r="J188" s="37"/>
      <c r="K188" s="47">
        <f t="shared" si="291"/>
        <v>62.5185</v>
      </c>
      <c r="L188" s="48">
        <f t="shared" si="292"/>
        <v>519.264</v>
      </c>
      <c r="M188" s="37">
        <f t="shared" si="293"/>
        <v>453.18</v>
      </c>
      <c r="N188" s="34">
        <f t="shared" si="294"/>
        <v>24.31275</v>
      </c>
      <c r="O188" s="37">
        <f t="shared" si="295"/>
        <v>89.5</v>
      </c>
      <c r="P188" s="37">
        <f t="shared" si="296"/>
        <v>0</v>
      </c>
      <c r="Q188" s="37">
        <f t="shared" si="297"/>
        <v>1148.77525</v>
      </c>
      <c r="R188" s="34">
        <f t="shared" si="298"/>
        <v>0</v>
      </c>
      <c r="S188" s="34">
        <f t="shared" si="299"/>
        <v>259.63</v>
      </c>
      <c r="T188" s="37">
        <f t="shared" si="300"/>
        <v>113.3</v>
      </c>
      <c r="U188" s="34">
        <f t="shared" si="301"/>
        <v>10.42</v>
      </c>
      <c r="V188" s="34">
        <v>0</v>
      </c>
      <c r="W188" s="37">
        <f t="shared" si="302"/>
        <v>89.5</v>
      </c>
      <c r="X188" s="37">
        <f t="shared" si="303"/>
        <v>0</v>
      </c>
      <c r="Y188" s="34">
        <f t="shared" si="304"/>
        <v>472.85</v>
      </c>
      <c r="Z188" s="34">
        <f t="shared" si="305"/>
        <v>1621.62525</v>
      </c>
      <c r="AA188" s="34"/>
      <c r="AB188" s="12" t="s">
        <v>33</v>
      </c>
      <c r="AC188" s="11">
        <f t="shared" ref="AC188:AE188" si="419">K188+R188</f>
        <v>62.5185</v>
      </c>
      <c r="AD188" s="11">
        <f t="shared" si="419"/>
        <v>778.894</v>
      </c>
      <c r="AE188" s="11">
        <f t="shared" si="419"/>
        <v>566.48</v>
      </c>
      <c r="AF188" s="11">
        <f t="shared" si="307"/>
        <v>34.73275</v>
      </c>
      <c r="AG188" s="11">
        <f t="shared" ref="AG188:AI188" si="420">O188+W188</f>
        <v>179</v>
      </c>
      <c r="AH188" s="11">
        <f t="shared" si="420"/>
        <v>0</v>
      </c>
      <c r="AI188" s="11">
        <f t="shared" si="420"/>
        <v>1621.62525</v>
      </c>
      <c r="AJ188" s="12" t="s">
        <v>14</v>
      </c>
    </row>
    <row r="189" s="9" customFormat="1" ht="16" customHeight="1" spans="1:36">
      <c r="A189" s="33">
        <f t="shared" si="290"/>
        <v>186</v>
      </c>
      <c r="B189" s="34" t="s">
        <v>472</v>
      </c>
      <c r="C189" s="35" t="s">
        <v>473</v>
      </c>
      <c r="D189" s="34" t="s">
        <v>474</v>
      </c>
      <c r="E189" s="34">
        <v>3473.25</v>
      </c>
      <c r="F189" s="34">
        <f>VLOOKUP(C189,'[1]9月'!$B:$Q,16,0)</f>
        <v>3245.4</v>
      </c>
      <c r="G189" s="37">
        <v>5664.75</v>
      </c>
      <c r="H189" s="34">
        <v>3473.25</v>
      </c>
      <c r="I189" s="37">
        <v>1790</v>
      </c>
      <c r="J189" s="37"/>
      <c r="K189" s="47">
        <f t="shared" si="291"/>
        <v>62.5185</v>
      </c>
      <c r="L189" s="48">
        <f t="shared" si="292"/>
        <v>519.264</v>
      </c>
      <c r="M189" s="37">
        <f t="shared" si="293"/>
        <v>453.18</v>
      </c>
      <c r="N189" s="34">
        <f t="shared" si="294"/>
        <v>24.31275</v>
      </c>
      <c r="O189" s="37">
        <f t="shared" si="295"/>
        <v>89.5</v>
      </c>
      <c r="P189" s="37">
        <f t="shared" si="296"/>
        <v>0</v>
      </c>
      <c r="Q189" s="37">
        <f t="shared" si="297"/>
        <v>1148.77525</v>
      </c>
      <c r="R189" s="34">
        <f t="shared" si="298"/>
        <v>0</v>
      </c>
      <c r="S189" s="34">
        <f t="shared" si="299"/>
        <v>259.63</v>
      </c>
      <c r="T189" s="37">
        <f t="shared" si="300"/>
        <v>113.3</v>
      </c>
      <c r="U189" s="34">
        <f t="shared" si="301"/>
        <v>10.42</v>
      </c>
      <c r="V189" s="34">
        <v>0</v>
      </c>
      <c r="W189" s="37">
        <f t="shared" si="302"/>
        <v>89.5</v>
      </c>
      <c r="X189" s="37">
        <f t="shared" si="303"/>
        <v>0</v>
      </c>
      <c r="Y189" s="34">
        <f t="shared" si="304"/>
        <v>472.85</v>
      </c>
      <c r="Z189" s="34">
        <f t="shared" si="305"/>
        <v>1621.62525</v>
      </c>
      <c r="AA189" s="34"/>
      <c r="AB189" s="12" t="s">
        <v>38</v>
      </c>
      <c r="AC189" s="11">
        <f t="shared" ref="AC189:AE189" si="421">K189+R189</f>
        <v>62.5185</v>
      </c>
      <c r="AD189" s="11">
        <f t="shared" si="421"/>
        <v>778.894</v>
      </c>
      <c r="AE189" s="11">
        <f t="shared" si="421"/>
        <v>566.48</v>
      </c>
      <c r="AF189" s="11">
        <f t="shared" si="307"/>
        <v>34.73275</v>
      </c>
      <c r="AG189" s="11">
        <f t="shared" ref="AG189:AI189" si="422">O189+W189</f>
        <v>179</v>
      </c>
      <c r="AH189" s="11">
        <f t="shared" si="422"/>
        <v>0</v>
      </c>
      <c r="AI189" s="11">
        <f t="shared" si="422"/>
        <v>1621.62525</v>
      </c>
      <c r="AJ189" s="12" t="s">
        <v>14</v>
      </c>
    </row>
    <row r="190" s="9" customFormat="1" ht="16" customHeight="1" spans="1:36">
      <c r="A190" s="33">
        <f t="shared" si="290"/>
        <v>187</v>
      </c>
      <c r="B190" s="34" t="s">
        <v>472</v>
      </c>
      <c r="C190" s="35" t="s">
        <v>475</v>
      </c>
      <c r="D190" s="34" t="s">
        <v>476</v>
      </c>
      <c r="E190" s="34">
        <v>3473.25</v>
      </c>
      <c r="F190" s="34">
        <f>VLOOKUP(C190,'[1]9月'!$B:$Q,16,0)</f>
        <v>3245.4</v>
      </c>
      <c r="G190" s="37">
        <v>5664.75</v>
      </c>
      <c r="H190" s="34">
        <v>3473.25</v>
      </c>
      <c r="I190" s="37">
        <v>1790</v>
      </c>
      <c r="J190" s="37"/>
      <c r="K190" s="47">
        <f t="shared" si="291"/>
        <v>62.5185</v>
      </c>
      <c r="L190" s="48">
        <f t="shared" si="292"/>
        <v>519.264</v>
      </c>
      <c r="M190" s="37">
        <f t="shared" si="293"/>
        <v>453.18</v>
      </c>
      <c r="N190" s="34">
        <f t="shared" si="294"/>
        <v>24.31275</v>
      </c>
      <c r="O190" s="37">
        <f t="shared" si="295"/>
        <v>89.5</v>
      </c>
      <c r="P190" s="37">
        <f t="shared" si="296"/>
        <v>0</v>
      </c>
      <c r="Q190" s="37">
        <f t="shared" si="297"/>
        <v>1148.77525</v>
      </c>
      <c r="R190" s="34">
        <f t="shared" si="298"/>
        <v>0</v>
      </c>
      <c r="S190" s="34">
        <f t="shared" si="299"/>
        <v>259.63</v>
      </c>
      <c r="T190" s="37">
        <f t="shared" si="300"/>
        <v>113.3</v>
      </c>
      <c r="U190" s="34">
        <f t="shared" si="301"/>
        <v>10.42</v>
      </c>
      <c r="V190" s="34">
        <v>0</v>
      </c>
      <c r="W190" s="37">
        <f t="shared" si="302"/>
        <v>89.5</v>
      </c>
      <c r="X190" s="37">
        <f t="shared" si="303"/>
        <v>0</v>
      </c>
      <c r="Y190" s="34">
        <f t="shared" si="304"/>
        <v>472.85</v>
      </c>
      <c r="Z190" s="34">
        <f t="shared" si="305"/>
        <v>1621.62525</v>
      </c>
      <c r="AA190" s="34"/>
      <c r="AB190" s="12" t="s">
        <v>38</v>
      </c>
      <c r="AC190" s="11">
        <f t="shared" ref="AC190:AE190" si="423">K190+R190</f>
        <v>62.5185</v>
      </c>
      <c r="AD190" s="11">
        <f t="shared" si="423"/>
        <v>778.894</v>
      </c>
      <c r="AE190" s="11">
        <f t="shared" si="423"/>
        <v>566.48</v>
      </c>
      <c r="AF190" s="11">
        <f t="shared" si="307"/>
        <v>34.73275</v>
      </c>
      <c r="AG190" s="11">
        <f t="shared" ref="AG190:AI190" si="424">O190+W190</f>
        <v>179</v>
      </c>
      <c r="AH190" s="11">
        <f t="shared" si="424"/>
        <v>0</v>
      </c>
      <c r="AI190" s="11">
        <f t="shared" si="424"/>
        <v>1621.62525</v>
      </c>
      <c r="AJ190" s="12" t="s">
        <v>14</v>
      </c>
    </row>
    <row r="191" s="9" customFormat="1" ht="16" customHeight="1" spans="1:36">
      <c r="A191" s="33">
        <f t="shared" si="290"/>
        <v>188</v>
      </c>
      <c r="B191" s="34" t="s">
        <v>472</v>
      </c>
      <c r="C191" s="35" t="s">
        <v>477</v>
      </c>
      <c r="D191" s="34" t="s">
        <v>478</v>
      </c>
      <c r="E191" s="34">
        <v>3473.25</v>
      </c>
      <c r="F191" s="34">
        <f>VLOOKUP(C191,'[1]9月'!$B:$Q,16,0)</f>
        <v>3245.4</v>
      </c>
      <c r="G191" s="37">
        <v>5664.75</v>
      </c>
      <c r="H191" s="34">
        <v>3473.25</v>
      </c>
      <c r="I191" s="37">
        <v>1790</v>
      </c>
      <c r="J191" s="37"/>
      <c r="K191" s="47">
        <f t="shared" si="291"/>
        <v>62.5185</v>
      </c>
      <c r="L191" s="48">
        <f t="shared" si="292"/>
        <v>519.264</v>
      </c>
      <c r="M191" s="37">
        <f t="shared" si="293"/>
        <v>453.18</v>
      </c>
      <c r="N191" s="34">
        <f t="shared" si="294"/>
        <v>24.31275</v>
      </c>
      <c r="O191" s="37">
        <f t="shared" si="295"/>
        <v>89.5</v>
      </c>
      <c r="P191" s="37">
        <f t="shared" si="296"/>
        <v>0</v>
      </c>
      <c r="Q191" s="37">
        <f t="shared" si="297"/>
        <v>1148.77525</v>
      </c>
      <c r="R191" s="34">
        <f t="shared" si="298"/>
        <v>0</v>
      </c>
      <c r="S191" s="34">
        <f t="shared" si="299"/>
        <v>259.63</v>
      </c>
      <c r="T191" s="37">
        <f t="shared" si="300"/>
        <v>113.3</v>
      </c>
      <c r="U191" s="34">
        <f t="shared" si="301"/>
        <v>10.42</v>
      </c>
      <c r="V191" s="34">
        <v>0</v>
      </c>
      <c r="W191" s="37">
        <f t="shared" si="302"/>
        <v>89.5</v>
      </c>
      <c r="X191" s="37">
        <f t="shared" si="303"/>
        <v>0</v>
      </c>
      <c r="Y191" s="34">
        <f t="shared" si="304"/>
        <v>472.85</v>
      </c>
      <c r="Z191" s="34">
        <f t="shared" si="305"/>
        <v>1621.62525</v>
      </c>
      <c r="AA191" s="34"/>
      <c r="AB191" s="12" t="s">
        <v>38</v>
      </c>
      <c r="AC191" s="11">
        <f t="shared" ref="AC191:AE191" si="425">K191+R191</f>
        <v>62.5185</v>
      </c>
      <c r="AD191" s="11">
        <f t="shared" si="425"/>
        <v>778.894</v>
      </c>
      <c r="AE191" s="11">
        <f t="shared" si="425"/>
        <v>566.48</v>
      </c>
      <c r="AF191" s="11">
        <f t="shared" si="307"/>
        <v>34.73275</v>
      </c>
      <c r="AG191" s="11">
        <f t="shared" ref="AG191:AI191" si="426">O191+W191</f>
        <v>179</v>
      </c>
      <c r="AH191" s="11">
        <f t="shared" si="426"/>
        <v>0</v>
      </c>
      <c r="AI191" s="11">
        <f t="shared" si="426"/>
        <v>1621.62525</v>
      </c>
      <c r="AJ191" s="12" t="s">
        <v>14</v>
      </c>
    </row>
    <row r="192" s="9" customFormat="1" ht="16" customHeight="1" spans="1:36">
      <c r="A192" s="33">
        <f t="shared" si="290"/>
        <v>189</v>
      </c>
      <c r="B192" s="34" t="s">
        <v>472</v>
      </c>
      <c r="C192" s="35" t="s">
        <v>479</v>
      </c>
      <c r="D192" s="34" t="s">
        <v>480</v>
      </c>
      <c r="E192" s="34">
        <v>3473.25</v>
      </c>
      <c r="F192" s="34">
        <f>VLOOKUP(C192,'[1]9月'!$B:$Q,16,0)</f>
        <v>3245.4</v>
      </c>
      <c r="G192" s="37">
        <v>5664.75</v>
      </c>
      <c r="H192" s="34">
        <v>3473.25</v>
      </c>
      <c r="I192" s="37">
        <v>4180</v>
      </c>
      <c r="J192" s="37"/>
      <c r="K192" s="47">
        <f t="shared" si="291"/>
        <v>62.5185</v>
      </c>
      <c r="L192" s="48">
        <f t="shared" si="292"/>
        <v>519.264</v>
      </c>
      <c r="M192" s="37">
        <f t="shared" si="293"/>
        <v>453.18</v>
      </c>
      <c r="N192" s="34">
        <f t="shared" si="294"/>
        <v>24.31275</v>
      </c>
      <c r="O192" s="37">
        <f t="shared" si="295"/>
        <v>209</v>
      </c>
      <c r="P192" s="37">
        <f t="shared" si="296"/>
        <v>0</v>
      </c>
      <c r="Q192" s="37">
        <f t="shared" si="297"/>
        <v>1268.27525</v>
      </c>
      <c r="R192" s="34">
        <f t="shared" si="298"/>
        <v>0</v>
      </c>
      <c r="S192" s="34">
        <f t="shared" si="299"/>
        <v>259.63</v>
      </c>
      <c r="T192" s="37">
        <f t="shared" si="300"/>
        <v>113.3</v>
      </c>
      <c r="U192" s="34">
        <f t="shared" si="301"/>
        <v>10.42</v>
      </c>
      <c r="V192" s="34">
        <v>0</v>
      </c>
      <c r="W192" s="37">
        <f t="shared" si="302"/>
        <v>209</v>
      </c>
      <c r="X192" s="37">
        <f t="shared" si="303"/>
        <v>0</v>
      </c>
      <c r="Y192" s="34">
        <f t="shared" si="304"/>
        <v>592.35</v>
      </c>
      <c r="Z192" s="34">
        <f t="shared" si="305"/>
        <v>1860.62525</v>
      </c>
      <c r="AA192" s="34"/>
      <c r="AB192" s="12" t="s">
        <v>38</v>
      </c>
      <c r="AC192" s="11">
        <f t="shared" ref="AC192:AE192" si="427">K192+R192</f>
        <v>62.5185</v>
      </c>
      <c r="AD192" s="11">
        <f t="shared" si="427"/>
        <v>778.894</v>
      </c>
      <c r="AE192" s="11">
        <f t="shared" si="427"/>
        <v>566.48</v>
      </c>
      <c r="AF192" s="11">
        <f t="shared" si="307"/>
        <v>34.73275</v>
      </c>
      <c r="AG192" s="11">
        <f t="shared" ref="AG192:AI192" si="428">O192+W192</f>
        <v>418</v>
      </c>
      <c r="AH192" s="11">
        <f t="shared" si="428"/>
        <v>0</v>
      </c>
      <c r="AI192" s="11">
        <f t="shared" si="428"/>
        <v>1860.62525</v>
      </c>
      <c r="AJ192" s="12" t="s">
        <v>14</v>
      </c>
    </row>
    <row r="193" s="9" customFormat="1" ht="16" customHeight="1" spans="1:36">
      <c r="A193" s="33">
        <f t="shared" si="290"/>
        <v>190</v>
      </c>
      <c r="B193" s="34" t="s">
        <v>472</v>
      </c>
      <c r="C193" s="35" t="s">
        <v>481</v>
      </c>
      <c r="D193" s="34" t="s">
        <v>482</v>
      </c>
      <c r="E193" s="34">
        <v>3473.25</v>
      </c>
      <c r="F193" s="34">
        <f>VLOOKUP(C193,'[1]9月'!$B:$Q,16,0)</f>
        <v>3245.4</v>
      </c>
      <c r="G193" s="37">
        <v>5664.75</v>
      </c>
      <c r="H193" s="34">
        <v>3473.25</v>
      </c>
      <c r="I193" s="37">
        <v>4180</v>
      </c>
      <c r="J193" s="37"/>
      <c r="K193" s="47">
        <f t="shared" si="291"/>
        <v>62.5185</v>
      </c>
      <c r="L193" s="48">
        <f t="shared" si="292"/>
        <v>519.264</v>
      </c>
      <c r="M193" s="37">
        <f t="shared" si="293"/>
        <v>453.18</v>
      </c>
      <c r="N193" s="34">
        <f t="shared" si="294"/>
        <v>24.31275</v>
      </c>
      <c r="O193" s="37">
        <f t="shared" si="295"/>
        <v>209</v>
      </c>
      <c r="P193" s="37">
        <f t="shared" si="296"/>
        <v>0</v>
      </c>
      <c r="Q193" s="37">
        <f t="shared" si="297"/>
        <v>1268.27525</v>
      </c>
      <c r="R193" s="34">
        <f t="shared" si="298"/>
        <v>0</v>
      </c>
      <c r="S193" s="34">
        <f t="shared" si="299"/>
        <v>259.63</v>
      </c>
      <c r="T193" s="37">
        <f t="shared" si="300"/>
        <v>113.3</v>
      </c>
      <c r="U193" s="34">
        <f t="shared" si="301"/>
        <v>10.42</v>
      </c>
      <c r="V193" s="34">
        <v>0</v>
      </c>
      <c r="W193" s="37">
        <f t="shared" si="302"/>
        <v>209</v>
      </c>
      <c r="X193" s="37">
        <f t="shared" si="303"/>
        <v>0</v>
      </c>
      <c r="Y193" s="34">
        <f t="shared" si="304"/>
        <v>592.35</v>
      </c>
      <c r="Z193" s="34">
        <f t="shared" si="305"/>
        <v>1860.62525</v>
      </c>
      <c r="AA193" s="34"/>
      <c r="AB193" s="12" t="s">
        <v>38</v>
      </c>
      <c r="AC193" s="11">
        <f t="shared" ref="AC193:AE193" si="429">K193+R193</f>
        <v>62.5185</v>
      </c>
      <c r="AD193" s="11">
        <f t="shared" si="429"/>
        <v>778.894</v>
      </c>
      <c r="AE193" s="11">
        <f t="shared" si="429"/>
        <v>566.48</v>
      </c>
      <c r="AF193" s="11">
        <f t="shared" si="307"/>
        <v>34.73275</v>
      </c>
      <c r="AG193" s="11">
        <f t="shared" ref="AG193:AI193" si="430">O193+W193</f>
        <v>418</v>
      </c>
      <c r="AH193" s="11">
        <f t="shared" si="430"/>
        <v>0</v>
      </c>
      <c r="AI193" s="11">
        <f t="shared" si="430"/>
        <v>1860.62525</v>
      </c>
      <c r="AJ193" s="12" t="s">
        <v>14</v>
      </c>
    </row>
    <row r="194" s="9" customFormat="1" ht="16" customHeight="1" spans="1:36">
      <c r="A194" s="33">
        <f t="shared" si="290"/>
        <v>191</v>
      </c>
      <c r="B194" s="34" t="s">
        <v>472</v>
      </c>
      <c r="C194" s="35" t="s">
        <v>483</v>
      </c>
      <c r="D194" s="34" t="s">
        <v>484</v>
      </c>
      <c r="E194" s="34">
        <v>3473.25</v>
      </c>
      <c r="F194" s="34">
        <f>VLOOKUP(C194,'[1]9月'!$B:$Q,16,0)</f>
        <v>3245.4</v>
      </c>
      <c r="G194" s="37">
        <v>5664.75</v>
      </c>
      <c r="H194" s="34">
        <v>3473.25</v>
      </c>
      <c r="I194" s="37">
        <v>4180</v>
      </c>
      <c r="J194" s="37"/>
      <c r="K194" s="47">
        <f t="shared" si="291"/>
        <v>62.5185</v>
      </c>
      <c r="L194" s="48">
        <f t="shared" si="292"/>
        <v>519.264</v>
      </c>
      <c r="M194" s="37">
        <f t="shared" si="293"/>
        <v>453.18</v>
      </c>
      <c r="N194" s="34">
        <f t="shared" si="294"/>
        <v>24.31275</v>
      </c>
      <c r="O194" s="37">
        <f t="shared" si="295"/>
        <v>209</v>
      </c>
      <c r="P194" s="37">
        <f t="shared" si="296"/>
        <v>0</v>
      </c>
      <c r="Q194" s="37">
        <f t="shared" si="297"/>
        <v>1268.27525</v>
      </c>
      <c r="R194" s="34">
        <f t="shared" si="298"/>
        <v>0</v>
      </c>
      <c r="S194" s="34">
        <f t="shared" si="299"/>
        <v>259.63</v>
      </c>
      <c r="T194" s="37">
        <f t="shared" si="300"/>
        <v>113.3</v>
      </c>
      <c r="U194" s="34">
        <f t="shared" si="301"/>
        <v>10.42</v>
      </c>
      <c r="V194" s="34">
        <v>0</v>
      </c>
      <c r="W194" s="37">
        <f t="shared" si="302"/>
        <v>209</v>
      </c>
      <c r="X194" s="37">
        <f t="shared" si="303"/>
        <v>0</v>
      </c>
      <c r="Y194" s="34">
        <f t="shared" si="304"/>
        <v>592.35</v>
      </c>
      <c r="Z194" s="34">
        <f t="shared" si="305"/>
        <v>1860.62525</v>
      </c>
      <c r="AA194" s="34"/>
      <c r="AB194" s="12" t="s">
        <v>38</v>
      </c>
      <c r="AC194" s="11">
        <f t="shared" ref="AC194:AE194" si="431">K194+R194</f>
        <v>62.5185</v>
      </c>
      <c r="AD194" s="11">
        <f t="shared" si="431"/>
        <v>778.894</v>
      </c>
      <c r="AE194" s="11">
        <f t="shared" si="431"/>
        <v>566.48</v>
      </c>
      <c r="AF194" s="11">
        <f t="shared" si="307"/>
        <v>34.73275</v>
      </c>
      <c r="AG194" s="11">
        <f t="shared" ref="AG194:AI194" si="432">O194+W194</f>
        <v>418</v>
      </c>
      <c r="AH194" s="11">
        <f t="shared" si="432"/>
        <v>0</v>
      </c>
      <c r="AI194" s="11">
        <f t="shared" si="432"/>
        <v>1860.62525</v>
      </c>
      <c r="AJ194" s="12" t="s">
        <v>14</v>
      </c>
    </row>
    <row r="195" s="9" customFormat="1" ht="16" customHeight="1" spans="1:36">
      <c r="A195" s="33">
        <f t="shared" si="290"/>
        <v>192</v>
      </c>
      <c r="B195" s="34" t="s">
        <v>146</v>
      </c>
      <c r="C195" s="35" t="s">
        <v>485</v>
      </c>
      <c r="D195" s="34" t="s">
        <v>486</v>
      </c>
      <c r="E195" s="34">
        <v>3473.25</v>
      </c>
      <c r="F195" s="34">
        <f>VLOOKUP(C195,'[1]9月'!$B:$Q,16,0)</f>
        <v>3245.4</v>
      </c>
      <c r="G195" s="37">
        <v>5664.75</v>
      </c>
      <c r="H195" s="34">
        <v>3473.25</v>
      </c>
      <c r="I195" s="37">
        <v>4180</v>
      </c>
      <c r="J195" s="37"/>
      <c r="K195" s="47">
        <f t="shared" si="291"/>
        <v>62.5185</v>
      </c>
      <c r="L195" s="48">
        <f t="shared" si="292"/>
        <v>519.264</v>
      </c>
      <c r="M195" s="37">
        <f t="shared" si="293"/>
        <v>453.18</v>
      </c>
      <c r="N195" s="34">
        <f t="shared" si="294"/>
        <v>24.31275</v>
      </c>
      <c r="O195" s="37">
        <f t="shared" si="295"/>
        <v>209</v>
      </c>
      <c r="P195" s="37">
        <f t="shared" si="296"/>
        <v>0</v>
      </c>
      <c r="Q195" s="37">
        <f t="shared" si="297"/>
        <v>1268.27525</v>
      </c>
      <c r="R195" s="34">
        <f t="shared" si="298"/>
        <v>0</v>
      </c>
      <c r="S195" s="34">
        <f t="shared" si="299"/>
        <v>259.63</v>
      </c>
      <c r="T195" s="37">
        <f t="shared" si="300"/>
        <v>113.3</v>
      </c>
      <c r="U195" s="34">
        <f t="shared" si="301"/>
        <v>10.42</v>
      </c>
      <c r="V195" s="34">
        <v>0</v>
      </c>
      <c r="W195" s="37">
        <f t="shared" si="302"/>
        <v>209</v>
      </c>
      <c r="X195" s="37">
        <f t="shared" si="303"/>
        <v>0</v>
      </c>
      <c r="Y195" s="34">
        <f t="shared" si="304"/>
        <v>592.35</v>
      </c>
      <c r="Z195" s="34">
        <f t="shared" si="305"/>
        <v>1860.62525</v>
      </c>
      <c r="AA195" s="34"/>
      <c r="AB195" s="12" t="s">
        <v>39</v>
      </c>
      <c r="AC195" s="11">
        <f t="shared" ref="AC195:AE195" si="433">K195+R195</f>
        <v>62.5185</v>
      </c>
      <c r="AD195" s="11">
        <f t="shared" si="433"/>
        <v>778.894</v>
      </c>
      <c r="AE195" s="11">
        <f t="shared" si="433"/>
        <v>566.48</v>
      </c>
      <c r="AF195" s="11">
        <f t="shared" si="307"/>
        <v>34.73275</v>
      </c>
      <c r="AG195" s="11">
        <f t="shared" ref="AG195:AI195" si="434">O195+W195</f>
        <v>418</v>
      </c>
      <c r="AH195" s="11">
        <f t="shared" si="434"/>
        <v>0</v>
      </c>
      <c r="AI195" s="11">
        <f t="shared" si="434"/>
        <v>1860.62525</v>
      </c>
      <c r="AJ195" s="12" t="s">
        <v>15</v>
      </c>
    </row>
    <row r="196" s="9" customFormat="1" ht="16" customHeight="1" spans="1:36">
      <c r="A196" s="33">
        <f t="shared" ref="A196:A259" si="435">ROW()-3</f>
        <v>193</v>
      </c>
      <c r="B196" s="34" t="s">
        <v>472</v>
      </c>
      <c r="C196" s="35" t="s">
        <v>487</v>
      </c>
      <c r="D196" s="34" t="s">
        <v>488</v>
      </c>
      <c r="E196" s="34">
        <v>3473.25</v>
      </c>
      <c r="F196" s="34">
        <f>VLOOKUP(C196,'[1]9月'!$B:$Q,16,0)</f>
        <v>3245.4</v>
      </c>
      <c r="G196" s="37">
        <v>5664.75</v>
      </c>
      <c r="H196" s="34">
        <v>3473.25</v>
      </c>
      <c r="I196" s="37">
        <v>4180</v>
      </c>
      <c r="J196" s="37"/>
      <c r="K196" s="47">
        <f t="shared" ref="K196:K259" si="436">E196*0.018</f>
        <v>62.5185</v>
      </c>
      <c r="L196" s="48">
        <f t="shared" ref="L196:L259" si="437">F196*0.16</f>
        <v>519.264</v>
      </c>
      <c r="M196" s="37">
        <f t="shared" ref="M196:M259" si="438">ROUND(G196*0.08,2)</f>
        <v>453.18</v>
      </c>
      <c r="N196" s="34">
        <f t="shared" ref="N196:N259" si="439">H196*0.007</f>
        <v>24.31275</v>
      </c>
      <c r="O196" s="37">
        <f t="shared" ref="O196:O259" si="440">I196*5%</f>
        <v>209</v>
      </c>
      <c r="P196" s="37">
        <f t="shared" ref="P196:P259" si="441">J196*50%</f>
        <v>0</v>
      </c>
      <c r="Q196" s="37">
        <f t="shared" ref="Q196:Q259" si="442">SUM(K196:P196)</f>
        <v>1268.27525</v>
      </c>
      <c r="R196" s="34">
        <f t="shared" ref="R196:R259" si="443">E196*0</f>
        <v>0</v>
      </c>
      <c r="S196" s="34">
        <f t="shared" ref="S196:S259" si="444">ROUND(F196*0.08,2)</f>
        <v>259.63</v>
      </c>
      <c r="T196" s="37">
        <f t="shared" ref="T196:T259" si="445">ROUND(G196*0.02,2)</f>
        <v>113.3</v>
      </c>
      <c r="U196" s="34">
        <f t="shared" ref="U196:U259" si="446">ROUND(H196*0.003,2)</f>
        <v>10.42</v>
      </c>
      <c r="V196" s="34">
        <v>0</v>
      </c>
      <c r="W196" s="37">
        <f t="shared" ref="W196:W259" si="447">I196*5%</f>
        <v>209</v>
      </c>
      <c r="X196" s="37">
        <f t="shared" ref="X196:X259" si="448">J196*50%</f>
        <v>0</v>
      </c>
      <c r="Y196" s="34">
        <f t="shared" ref="Y196:Y259" si="449">SUM(R196:X196)</f>
        <v>592.35</v>
      </c>
      <c r="Z196" s="34">
        <f t="shared" ref="Z196:Z259" si="450">Q196+Y196</f>
        <v>1860.62525</v>
      </c>
      <c r="AA196" s="34"/>
      <c r="AB196" s="12" t="s">
        <v>38</v>
      </c>
      <c r="AC196" s="11">
        <f t="shared" ref="AC196:AE196" si="451">K196+R196</f>
        <v>62.5185</v>
      </c>
      <c r="AD196" s="11">
        <f t="shared" si="451"/>
        <v>778.894</v>
      </c>
      <c r="AE196" s="11">
        <f t="shared" si="451"/>
        <v>566.48</v>
      </c>
      <c r="AF196" s="11">
        <f t="shared" ref="AF196:AF259" si="452">N196+U196+V196</f>
        <v>34.73275</v>
      </c>
      <c r="AG196" s="11">
        <f t="shared" ref="AG196:AI196" si="453">O196+W196</f>
        <v>418</v>
      </c>
      <c r="AH196" s="11">
        <f t="shared" si="453"/>
        <v>0</v>
      </c>
      <c r="AI196" s="11">
        <f t="shared" si="453"/>
        <v>1860.62525</v>
      </c>
      <c r="AJ196" s="12" t="s">
        <v>14</v>
      </c>
    </row>
    <row r="197" s="9" customFormat="1" ht="16" customHeight="1" spans="1:36">
      <c r="A197" s="33">
        <f t="shared" si="435"/>
        <v>194</v>
      </c>
      <c r="B197" s="34" t="s">
        <v>472</v>
      </c>
      <c r="C197" s="35" t="s">
        <v>489</v>
      </c>
      <c r="D197" s="34" t="s">
        <v>490</v>
      </c>
      <c r="E197" s="34">
        <v>3473.25</v>
      </c>
      <c r="F197" s="34">
        <f>VLOOKUP(C197,'[1]9月'!$B:$Q,16,0)</f>
        <v>3245.4</v>
      </c>
      <c r="G197" s="37">
        <v>5664.75</v>
      </c>
      <c r="H197" s="34">
        <v>3473.25</v>
      </c>
      <c r="I197" s="37">
        <v>4180</v>
      </c>
      <c r="J197" s="37"/>
      <c r="K197" s="47">
        <f t="shared" si="436"/>
        <v>62.5185</v>
      </c>
      <c r="L197" s="48">
        <f t="shared" si="437"/>
        <v>519.264</v>
      </c>
      <c r="M197" s="37">
        <f t="shared" si="438"/>
        <v>453.18</v>
      </c>
      <c r="N197" s="34">
        <f t="shared" si="439"/>
        <v>24.31275</v>
      </c>
      <c r="O197" s="37">
        <f t="shared" si="440"/>
        <v>209</v>
      </c>
      <c r="P197" s="37">
        <f t="shared" si="441"/>
        <v>0</v>
      </c>
      <c r="Q197" s="37">
        <f t="shared" si="442"/>
        <v>1268.27525</v>
      </c>
      <c r="R197" s="34">
        <f t="shared" si="443"/>
        <v>0</v>
      </c>
      <c r="S197" s="34">
        <f t="shared" si="444"/>
        <v>259.63</v>
      </c>
      <c r="T197" s="37">
        <f t="shared" si="445"/>
        <v>113.3</v>
      </c>
      <c r="U197" s="34">
        <f t="shared" si="446"/>
        <v>10.42</v>
      </c>
      <c r="V197" s="34">
        <v>0</v>
      </c>
      <c r="W197" s="37">
        <f t="shared" si="447"/>
        <v>209</v>
      </c>
      <c r="X197" s="37">
        <f t="shared" si="448"/>
        <v>0</v>
      </c>
      <c r="Y197" s="34">
        <f t="shared" si="449"/>
        <v>592.35</v>
      </c>
      <c r="Z197" s="34">
        <f t="shared" si="450"/>
        <v>1860.62525</v>
      </c>
      <c r="AA197" s="34"/>
      <c r="AB197" s="12" t="s">
        <v>38</v>
      </c>
      <c r="AC197" s="11">
        <f t="shared" ref="AC197:AE197" si="454">K197+R197</f>
        <v>62.5185</v>
      </c>
      <c r="AD197" s="11">
        <f t="shared" si="454"/>
        <v>778.894</v>
      </c>
      <c r="AE197" s="11">
        <f t="shared" si="454"/>
        <v>566.48</v>
      </c>
      <c r="AF197" s="11">
        <f t="shared" si="452"/>
        <v>34.73275</v>
      </c>
      <c r="AG197" s="11">
        <f t="shared" ref="AG197:AI197" si="455">O197+W197</f>
        <v>418</v>
      </c>
      <c r="AH197" s="11">
        <f t="shared" si="455"/>
        <v>0</v>
      </c>
      <c r="AI197" s="11">
        <f t="shared" si="455"/>
        <v>1860.62525</v>
      </c>
      <c r="AJ197" s="12" t="s">
        <v>14</v>
      </c>
    </row>
    <row r="198" s="9" customFormat="1" ht="16" customHeight="1" spans="1:36">
      <c r="A198" s="33">
        <f t="shared" si="435"/>
        <v>195</v>
      </c>
      <c r="B198" s="34" t="s">
        <v>472</v>
      </c>
      <c r="C198" s="35" t="s">
        <v>491</v>
      </c>
      <c r="D198" s="34" t="s">
        <v>492</v>
      </c>
      <c r="E198" s="34">
        <v>3473.25</v>
      </c>
      <c r="F198" s="34">
        <f>VLOOKUP(C198,'[1]9月'!$B:$Q,16,0)</f>
        <v>3245.4</v>
      </c>
      <c r="G198" s="37">
        <v>5664.75</v>
      </c>
      <c r="H198" s="34">
        <v>3473.25</v>
      </c>
      <c r="I198" s="37">
        <v>1790</v>
      </c>
      <c r="J198" s="37"/>
      <c r="K198" s="47">
        <f t="shared" si="436"/>
        <v>62.5185</v>
      </c>
      <c r="L198" s="48">
        <f t="shared" si="437"/>
        <v>519.264</v>
      </c>
      <c r="M198" s="37">
        <f t="shared" si="438"/>
        <v>453.18</v>
      </c>
      <c r="N198" s="34">
        <f t="shared" si="439"/>
        <v>24.31275</v>
      </c>
      <c r="O198" s="37">
        <f t="shared" si="440"/>
        <v>89.5</v>
      </c>
      <c r="P198" s="37">
        <f t="shared" si="441"/>
        <v>0</v>
      </c>
      <c r="Q198" s="37">
        <f t="shared" si="442"/>
        <v>1148.77525</v>
      </c>
      <c r="R198" s="34">
        <f t="shared" si="443"/>
        <v>0</v>
      </c>
      <c r="S198" s="34">
        <f t="shared" si="444"/>
        <v>259.63</v>
      </c>
      <c r="T198" s="37">
        <f t="shared" si="445"/>
        <v>113.3</v>
      </c>
      <c r="U198" s="34">
        <f t="shared" si="446"/>
        <v>10.42</v>
      </c>
      <c r="V198" s="34">
        <v>0</v>
      </c>
      <c r="W198" s="37">
        <f t="shared" si="447"/>
        <v>89.5</v>
      </c>
      <c r="X198" s="37">
        <f t="shared" si="448"/>
        <v>0</v>
      </c>
      <c r="Y198" s="34">
        <f t="shared" si="449"/>
        <v>472.85</v>
      </c>
      <c r="Z198" s="34">
        <f t="shared" si="450"/>
        <v>1621.62525</v>
      </c>
      <c r="AA198" s="34"/>
      <c r="AB198" s="12" t="s">
        <v>38</v>
      </c>
      <c r="AC198" s="11">
        <f t="shared" ref="AC198:AE198" si="456">K198+R198</f>
        <v>62.5185</v>
      </c>
      <c r="AD198" s="11">
        <f t="shared" si="456"/>
        <v>778.894</v>
      </c>
      <c r="AE198" s="11">
        <f t="shared" si="456"/>
        <v>566.48</v>
      </c>
      <c r="AF198" s="11">
        <f t="shared" si="452"/>
        <v>34.73275</v>
      </c>
      <c r="AG198" s="11">
        <f t="shared" ref="AG198:AI198" si="457">O198+W198</f>
        <v>179</v>
      </c>
      <c r="AH198" s="11">
        <f t="shared" si="457"/>
        <v>0</v>
      </c>
      <c r="AI198" s="11">
        <f t="shared" si="457"/>
        <v>1621.62525</v>
      </c>
      <c r="AJ198" s="12" t="s">
        <v>14</v>
      </c>
    </row>
    <row r="199" s="9" customFormat="1" ht="16" customHeight="1" spans="1:36">
      <c r="A199" s="33">
        <f t="shared" si="435"/>
        <v>196</v>
      </c>
      <c r="B199" s="34" t="s">
        <v>143</v>
      </c>
      <c r="C199" s="35" t="s">
        <v>493</v>
      </c>
      <c r="D199" s="34" t="s">
        <v>494</v>
      </c>
      <c r="E199" s="34">
        <v>3473.25</v>
      </c>
      <c r="F199" s="34">
        <f>VLOOKUP(C199,'[1]9月'!$B:$Q,16,0)</f>
        <v>3245.4</v>
      </c>
      <c r="G199" s="37">
        <v>5664.75</v>
      </c>
      <c r="H199" s="34">
        <v>3473.25</v>
      </c>
      <c r="I199" s="37">
        <v>1790</v>
      </c>
      <c r="J199" s="37"/>
      <c r="K199" s="47">
        <f t="shared" si="436"/>
        <v>62.5185</v>
      </c>
      <c r="L199" s="48">
        <f t="shared" si="437"/>
        <v>519.264</v>
      </c>
      <c r="M199" s="37">
        <f t="shared" si="438"/>
        <v>453.18</v>
      </c>
      <c r="N199" s="34">
        <f t="shared" si="439"/>
        <v>24.31275</v>
      </c>
      <c r="O199" s="37">
        <f t="shared" si="440"/>
        <v>89.5</v>
      </c>
      <c r="P199" s="37">
        <f t="shared" si="441"/>
        <v>0</v>
      </c>
      <c r="Q199" s="37">
        <f t="shared" si="442"/>
        <v>1148.77525</v>
      </c>
      <c r="R199" s="34">
        <f t="shared" si="443"/>
        <v>0</v>
      </c>
      <c r="S199" s="34">
        <f t="shared" si="444"/>
        <v>259.63</v>
      </c>
      <c r="T199" s="37">
        <f t="shared" si="445"/>
        <v>113.3</v>
      </c>
      <c r="U199" s="34">
        <f t="shared" si="446"/>
        <v>10.42</v>
      </c>
      <c r="V199" s="34">
        <v>0</v>
      </c>
      <c r="W199" s="37">
        <f t="shared" si="447"/>
        <v>89.5</v>
      </c>
      <c r="X199" s="37">
        <f t="shared" si="448"/>
        <v>0</v>
      </c>
      <c r="Y199" s="34">
        <f t="shared" si="449"/>
        <v>472.85</v>
      </c>
      <c r="Z199" s="34">
        <f t="shared" si="450"/>
        <v>1621.62525</v>
      </c>
      <c r="AA199" s="34"/>
      <c r="AB199" s="12" t="s">
        <v>28</v>
      </c>
      <c r="AC199" s="11">
        <f t="shared" ref="AC199:AE199" si="458">K199+R199</f>
        <v>62.5185</v>
      </c>
      <c r="AD199" s="11">
        <f t="shared" si="458"/>
        <v>778.894</v>
      </c>
      <c r="AE199" s="11">
        <f t="shared" si="458"/>
        <v>566.48</v>
      </c>
      <c r="AF199" s="11">
        <f t="shared" si="452"/>
        <v>34.73275</v>
      </c>
      <c r="AG199" s="11">
        <f t="shared" ref="AG199:AI199" si="459">O199+W199</f>
        <v>179</v>
      </c>
      <c r="AH199" s="11">
        <f t="shared" si="459"/>
        <v>0</v>
      </c>
      <c r="AI199" s="11">
        <f t="shared" si="459"/>
        <v>1621.62525</v>
      </c>
      <c r="AJ199" s="12" t="s">
        <v>13</v>
      </c>
    </row>
    <row r="200" s="9" customFormat="1" ht="16" customHeight="1" spans="1:36">
      <c r="A200" s="33">
        <f t="shared" si="435"/>
        <v>197</v>
      </c>
      <c r="B200" s="34" t="s">
        <v>472</v>
      </c>
      <c r="C200" s="35" t="s">
        <v>495</v>
      </c>
      <c r="D200" s="177" t="s">
        <v>496</v>
      </c>
      <c r="E200" s="34">
        <v>3473.25</v>
      </c>
      <c r="F200" s="34">
        <f>VLOOKUP(C200,'[1]9月'!$B:$Q,16,0)</f>
        <v>3245.4</v>
      </c>
      <c r="G200" s="37">
        <v>5664.75</v>
      </c>
      <c r="H200" s="34">
        <v>3473.25</v>
      </c>
      <c r="I200" s="37">
        <v>1790</v>
      </c>
      <c r="J200" s="37"/>
      <c r="K200" s="47">
        <f t="shared" si="436"/>
        <v>62.5185</v>
      </c>
      <c r="L200" s="48">
        <f t="shared" si="437"/>
        <v>519.264</v>
      </c>
      <c r="M200" s="37">
        <f t="shared" si="438"/>
        <v>453.18</v>
      </c>
      <c r="N200" s="34">
        <f t="shared" si="439"/>
        <v>24.31275</v>
      </c>
      <c r="O200" s="37">
        <f t="shared" si="440"/>
        <v>89.5</v>
      </c>
      <c r="P200" s="37">
        <f t="shared" si="441"/>
        <v>0</v>
      </c>
      <c r="Q200" s="37">
        <f t="shared" si="442"/>
        <v>1148.77525</v>
      </c>
      <c r="R200" s="34">
        <f t="shared" si="443"/>
        <v>0</v>
      </c>
      <c r="S200" s="34">
        <f t="shared" si="444"/>
        <v>259.63</v>
      </c>
      <c r="T200" s="37">
        <f t="shared" si="445"/>
        <v>113.3</v>
      </c>
      <c r="U200" s="34">
        <f t="shared" si="446"/>
        <v>10.42</v>
      </c>
      <c r="V200" s="34">
        <v>0</v>
      </c>
      <c r="W200" s="37">
        <f t="shared" si="447"/>
        <v>89.5</v>
      </c>
      <c r="X200" s="37">
        <f t="shared" si="448"/>
        <v>0</v>
      </c>
      <c r="Y200" s="34">
        <f t="shared" si="449"/>
        <v>472.85</v>
      </c>
      <c r="Z200" s="34">
        <f t="shared" si="450"/>
        <v>1621.62525</v>
      </c>
      <c r="AA200" s="34"/>
      <c r="AB200" s="12" t="s">
        <v>38</v>
      </c>
      <c r="AC200" s="11">
        <f t="shared" ref="AC200:AE200" si="460">K200+R200</f>
        <v>62.5185</v>
      </c>
      <c r="AD200" s="11">
        <f t="shared" si="460"/>
        <v>778.894</v>
      </c>
      <c r="AE200" s="11">
        <f t="shared" si="460"/>
        <v>566.48</v>
      </c>
      <c r="AF200" s="11">
        <f t="shared" si="452"/>
        <v>34.73275</v>
      </c>
      <c r="AG200" s="11">
        <f t="shared" ref="AG200:AI200" si="461">O200+W200</f>
        <v>179</v>
      </c>
      <c r="AH200" s="11">
        <f t="shared" si="461"/>
        <v>0</v>
      </c>
      <c r="AI200" s="11">
        <f t="shared" si="461"/>
        <v>1621.62525</v>
      </c>
      <c r="AJ200" s="12" t="s">
        <v>14</v>
      </c>
    </row>
    <row r="201" s="9" customFormat="1" ht="16" customHeight="1" spans="1:36">
      <c r="A201" s="33">
        <f t="shared" si="435"/>
        <v>198</v>
      </c>
      <c r="B201" s="34" t="s">
        <v>472</v>
      </c>
      <c r="C201" s="35" t="s">
        <v>497</v>
      </c>
      <c r="D201" s="34" t="s">
        <v>498</v>
      </c>
      <c r="E201" s="34">
        <v>3473.25</v>
      </c>
      <c r="F201" s="34">
        <f>VLOOKUP(C201,'[1]9月'!$B:$Q,16,0)</f>
        <v>3245.4</v>
      </c>
      <c r="G201" s="37">
        <v>5664.75</v>
      </c>
      <c r="H201" s="34">
        <v>3473.25</v>
      </c>
      <c r="I201" s="37">
        <v>3180</v>
      </c>
      <c r="J201" s="37"/>
      <c r="K201" s="47">
        <f t="shared" si="436"/>
        <v>62.5185</v>
      </c>
      <c r="L201" s="48">
        <f t="shared" si="437"/>
        <v>519.264</v>
      </c>
      <c r="M201" s="37">
        <f t="shared" si="438"/>
        <v>453.18</v>
      </c>
      <c r="N201" s="34">
        <f t="shared" si="439"/>
        <v>24.31275</v>
      </c>
      <c r="O201" s="37">
        <f t="shared" si="440"/>
        <v>159</v>
      </c>
      <c r="P201" s="37">
        <f t="shared" si="441"/>
        <v>0</v>
      </c>
      <c r="Q201" s="37">
        <f t="shared" si="442"/>
        <v>1218.27525</v>
      </c>
      <c r="R201" s="34">
        <f t="shared" si="443"/>
        <v>0</v>
      </c>
      <c r="S201" s="34">
        <f t="shared" si="444"/>
        <v>259.63</v>
      </c>
      <c r="T201" s="37">
        <f t="shared" si="445"/>
        <v>113.3</v>
      </c>
      <c r="U201" s="34">
        <f t="shared" si="446"/>
        <v>10.42</v>
      </c>
      <c r="V201" s="34">
        <v>0</v>
      </c>
      <c r="W201" s="37">
        <f t="shared" si="447"/>
        <v>159</v>
      </c>
      <c r="X201" s="37">
        <f t="shared" si="448"/>
        <v>0</v>
      </c>
      <c r="Y201" s="34">
        <f t="shared" si="449"/>
        <v>542.35</v>
      </c>
      <c r="Z201" s="34">
        <f t="shared" si="450"/>
        <v>1760.62525</v>
      </c>
      <c r="AA201" s="34"/>
      <c r="AB201" s="12" t="s">
        <v>38</v>
      </c>
      <c r="AC201" s="11">
        <f t="shared" ref="AC201:AE201" si="462">K201+R201</f>
        <v>62.5185</v>
      </c>
      <c r="AD201" s="11">
        <f t="shared" si="462"/>
        <v>778.894</v>
      </c>
      <c r="AE201" s="11">
        <f t="shared" si="462"/>
        <v>566.48</v>
      </c>
      <c r="AF201" s="11">
        <f t="shared" si="452"/>
        <v>34.73275</v>
      </c>
      <c r="AG201" s="11">
        <f t="shared" ref="AG201:AI201" si="463">O201+W201</f>
        <v>318</v>
      </c>
      <c r="AH201" s="11">
        <f t="shared" si="463"/>
        <v>0</v>
      </c>
      <c r="AI201" s="11">
        <f t="shared" si="463"/>
        <v>1760.62525</v>
      </c>
      <c r="AJ201" s="12" t="s">
        <v>14</v>
      </c>
    </row>
    <row r="202" s="9" customFormat="1" ht="16" customHeight="1" spans="1:36">
      <c r="A202" s="33">
        <f t="shared" si="435"/>
        <v>199</v>
      </c>
      <c r="B202" s="34" t="s">
        <v>472</v>
      </c>
      <c r="C202" s="35" t="s">
        <v>499</v>
      </c>
      <c r="D202" s="183" t="s">
        <v>500</v>
      </c>
      <c r="E202" s="34">
        <v>3473.25</v>
      </c>
      <c r="F202" s="34">
        <f>VLOOKUP(C202,'[1]9月'!$B:$Q,16,0)</f>
        <v>3245.4</v>
      </c>
      <c r="G202" s="37">
        <v>5664.75</v>
      </c>
      <c r="H202" s="34">
        <v>3473.25</v>
      </c>
      <c r="I202" s="37">
        <v>1790</v>
      </c>
      <c r="J202" s="37"/>
      <c r="K202" s="47">
        <f t="shared" si="436"/>
        <v>62.5185</v>
      </c>
      <c r="L202" s="48">
        <f t="shared" si="437"/>
        <v>519.264</v>
      </c>
      <c r="M202" s="37">
        <f t="shared" si="438"/>
        <v>453.18</v>
      </c>
      <c r="N202" s="34">
        <f t="shared" si="439"/>
        <v>24.31275</v>
      </c>
      <c r="O202" s="37">
        <f t="shared" si="440"/>
        <v>89.5</v>
      </c>
      <c r="P202" s="37">
        <f t="shared" si="441"/>
        <v>0</v>
      </c>
      <c r="Q202" s="37">
        <f t="shared" si="442"/>
        <v>1148.77525</v>
      </c>
      <c r="R202" s="34">
        <f t="shared" si="443"/>
        <v>0</v>
      </c>
      <c r="S202" s="34">
        <f t="shared" si="444"/>
        <v>259.63</v>
      </c>
      <c r="T202" s="37">
        <f t="shared" si="445"/>
        <v>113.3</v>
      </c>
      <c r="U202" s="34">
        <f t="shared" si="446"/>
        <v>10.42</v>
      </c>
      <c r="V202" s="34">
        <v>0</v>
      </c>
      <c r="W202" s="37">
        <f t="shared" si="447"/>
        <v>89.5</v>
      </c>
      <c r="X202" s="37">
        <f t="shared" si="448"/>
        <v>0</v>
      </c>
      <c r="Y202" s="34">
        <f t="shared" si="449"/>
        <v>472.85</v>
      </c>
      <c r="Z202" s="34">
        <f t="shared" si="450"/>
        <v>1621.62525</v>
      </c>
      <c r="AA202" s="34"/>
      <c r="AB202" s="12" t="s">
        <v>38</v>
      </c>
      <c r="AC202" s="11">
        <f t="shared" ref="AC202:AE202" si="464">K202+R202</f>
        <v>62.5185</v>
      </c>
      <c r="AD202" s="11">
        <f t="shared" si="464"/>
        <v>778.894</v>
      </c>
      <c r="AE202" s="11">
        <f t="shared" si="464"/>
        <v>566.48</v>
      </c>
      <c r="AF202" s="11">
        <f t="shared" si="452"/>
        <v>34.73275</v>
      </c>
      <c r="AG202" s="11">
        <f t="shared" ref="AG202:AI202" si="465">O202+W202</f>
        <v>179</v>
      </c>
      <c r="AH202" s="11">
        <f t="shared" si="465"/>
        <v>0</v>
      </c>
      <c r="AI202" s="11">
        <f t="shared" si="465"/>
        <v>1621.62525</v>
      </c>
      <c r="AJ202" s="12" t="s">
        <v>14</v>
      </c>
    </row>
    <row r="203" s="9" customFormat="1" ht="16" customHeight="1" spans="1:36">
      <c r="A203" s="33">
        <f t="shared" si="435"/>
        <v>200</v>
      </c>
      <c r="B203" s="34" t="s">
        <v>472</v>
      </c>
      <c r="C203" s="41" t="s">
        <v>501</v>
      </c>
      <c r="D203" s="42" t="s">
        <v>502</v>
      </c>
      <c r="E203" s="34">
        <v>3473.25</v>
      </c>
      <c r="F203" s="34">
        <f>VLOOKUP(C203,'[1]9月'!$B:$Q,16,0)</f>
        <v>3245.4</v>
      </c>
      <c r="G203" s="37">
        <v>5664.75</v>
      </c>
      <c r="H203" s="34">
        <v>3473.25</v>
      </c>
      <c r="I203" s="37">
        <v>0</v>
      </c>
      <c r="J203" s="37"/>
      <c r="K203" s="47">
        <f t="shared" si="436"/>
        <v>62.5185</v>
      </c>
      <c r="L203" s="48">
        <f t="shared" si="437"/>
        <v>519.264</v>
      </c>
      <c r="M203" s="37">
        <f t="shared" si="438"/>
        <v>453.18</v>
      </c>
      <c r="N203" s="34">
        <f t="shared" si="439"/>
        <v>24.31275</v>
      </c>
      <c r="O203" s="37">
        <f t="shared" si="440"/>
        <v>0</v>
      </c>
      <c r="P203" s="37">
        <f t="shared" si="441"/>
        <v>0</v>
      </c>
      <c r="Q203" s="37">
        <f t="shared" si="442"/>
        <v>1059.27525</v>
      </c>
      <c r="R203" s="34">
        <f t="shared" si="443"/>
        <v>0</v>
      </c>
      <c r="S203" s="34">
        <f t="shared" si="444"/>
        <v>259.63</v>
      </c>
      <c r="T203" s="37">
        <f t="shared" si="445"/>
        <v>113.3</v>
      </c>
      <c r="U203" s="34">
        <f t="shared" si="446"/>
        <v>10.42</v>
      </c>
      <c r="V203" s="34">
        <v>0</v>
      </c>
      <c r="W203" s="37">
        <f t="shared" si="447"/>
        <v>0</v>
      </c>
      <c r="X203" s="37">
        <f t="shared" si="448"/>
        <v>0</v>
      </c>
      <c r="Y203" s="34">
        <f t="shared" si="449"/>
        <v>383.35</v>
      </c>
      <c r="Z203" s="34">
        <f t="shared" si="450"/>
        <v>1442.62525</v>
      </c>
      <c r="AA203" s="34"/>
      <c r="AB203" s="12" t="s">
        <v>38</v>
      </c>
      <c r="AC203" s="11">
        <f t="shared" ref="AC203:AE203" si="466">K203+R203</f>
        <v>62.5185</v>
      </c>
      <c r="AD203" s="11">
        <f t="shared" si="466"/>
        <v>778.894</v>
      </c>
      <c r="AE203" s="11">
        <f t="shared" si="466"/>
        <v>566.48</v>
      </c>
      <c r="AF203" s="11">
        <f t="shared" si="452"/>
        <v>34.73275</v>
      </c>
      <c r="AG203" s="11">
        <f t="shared" ref="AG203:AI203" si="467">O203+W203</f>
        <v>0</v>
      </c>
      <c r="AH203" s="11">
        <f t="shared" si="467"/>
        <v>0</v>
      </c>
      <c r="AI203" s="11">
        <f t="shared" si="467"/>
        <v>1442.62525</v>
      </c>
      <c r="AJ203" s="12" t="s">
        <v>14</v>
      </c>
    </row>
    <row r="204" s="9" customFormat="1" ht="16" customHeight="1" spans="1:36">
      <c r="A204" s="33">
        <f t="shared" si="435"/>
        <v>201</v>
      </c>
      <c r="B204" s="34" t="s">
        <v>472</v>
      </c>
      <c r="C204" s="41" t="s">
        <v>503</v>
      </c>
      <c r="D204" s="42" t="s">
        <v>504</v>
      </c>
      <c r="E204" s="34">
        <v>3473.25</v>
      </c>
      <c r="F204" s="34">
        <f>VLOOKUP(C204,'[1]9月'!$B:$Q,16,0)</f>
        <v>3245.4</v>
      </c>
      <c r="G204" s="37">
        <v>5664.75</v>
      </c>
      <c r="H204" s="34">
        <v>3473.25</v>
      </c>
      <c r="I204" s="37">
        <v>1790</v>
      </c>
      <c r="J204" s="37"/>
      <c r="K204" s="47">
        <f t="shared" si="436"/>
        <v>62.5185</v>
      </c>
      <c r="L204" s="48">
        <f t="shared" si="437"/>
        <v>519.264</v>
      </c>
      <c r="M204" s="37">
        <f t="shared" si="438"/>
        <v>453.18</v>
      </c>
      <c r="N204" s="34">
        <f t="shared" si="439"/>
        <v>24.31275</v>
      </c>
      <c r="O204" s="37">
        <f t="shared" si="440"/>
        <v>89.5</v>
      </c>
      <c r="P204" s="37">
        <f t="shared" si="441"/>
        <v>0</v>
      </c>
      <c r="Q204" s="37">
        <f t="shared" si="442"/>
        <v>1148.77525</v>
      </c>
      <c r="R204" s="34">
        <f t="shared" si="443"/>
        <v>0</v>
      </c>
      <c r="S204" s="34">
        <f t="shared" si="444"/>
        <v>259.63</v>
      </c>
      <c r="T204" s="37">
        <f t="shared" si="445"/>
        <v>113.3</v>
      </c>
      <c r="U204" s="34">
        <f t="shared" si="446"/>
        <v>10.42</v>
      </c>
      <c r="V204" s="34">
        <v>0</v>
      </c>
      <c r="W204" s="37">
        <f t="shared" si="447"/>
        <v>89.5</v>
      </c>
      <c r="X204" s="37">
        <f t="shared" si="448"/>
        <v>0</v>
      </c>
      <c r="Y204" s="34">
        <f t="shared" si="449"/>
        <v>472.85</v>
      </c>
      <c r="Z204" s="34">
        <f t="shared" si="450"/>
        <v>1621.62525</v>
      </c>
      <c r="AA204" s="34"/>
      <c r="AB204" s="12" t="s">
        <v>38</v>
      </c>
      <c r="AC204" s="11">
        <f t="shared" ref="AC204:AE204" si="468">K204+R204</f>
        <v>62.5185</v>
      </c>
      <c r="AD204" s="11">
        <f t="shared" si="468"/>
        <v>778.894</v>
      </c>
      <c r="AE204" s="11">
        <f t="shared" si="468"/>
        <v>566.48</v>
      </c>
      <c r="AF204" s="11">
        <f t="shared" si="452"/>
        <v>34.73275</v>
      </c>
      <c r="AG204" s="11">
        <f t="shared" ref="AG204:AI204" si="469">O204+W204</f>
        <v>179</v>
      </c>
      <c r="AH204" s="11">
        <f t="shared" si="469"/>
        <v>0</v>
      </c>
      <c r="AI204" s="11">
        <f t="shared" si="469"/>
        <v>1621.62525</v>
      </c>
      <c r="AJ204" s="12" t="s">
        <v>14</v>
      </c>
    </row>
    <row r="205" s="9" customFormat="1" ht="16" customHeight="1" spans="1:36">
      <c r="A205" s="33">
        <f t="shared" si="435"/>
        <v>202</v>
      </c>
      <c r="B205" s="34" t="s">
        <v>472</v>
      </c>
      <c r="C205" s="41" t="s">
        <v>505</v>
      </c>
      <c r="D205" s="42" t="s">
        <v>506</v>
      </c>
      <c r="E205" s="34">
        <v>3473.25</v>
      </c>
      <c r="F205" s="34">
        <f>VLOOKUP(C205,'[1]9月'!$B:$Q,16,0)</f>
        <v>3245.4</v>
      </c>
      <c r="G205" s="37">
        <v>5664.75</v>
      </c>
      <c r="H205" s="34">
        <v>3473.25</v>
      </c>
      <c r="I205" s="37">
        <v>1790</v>
      </c>
      <c r="J205" s="37"/>
      <c r="K205" s="47">
        <f t="shared" si="436"/>
        <v>62.5185</v>
      </c>
      <c r="L205" s="48">
        <f t="shared" si="437"/>
        <v>519.264</v>
      </c>
      <c r="M205" s="37">
        <f t="shared" si="438"/>
        <v>453.18</v>
      </c>
      <c r="N205" s="34">
        <f t="shared" si="439"/>
        <v>24.31275</v>
      </c>
      <c r="O205" s="37">
        <f t="shared" si="440"/>
        <v>89.5</v>
      </c>
      <c r="P205" s="37">
        <f t="shared" si="441"/>
        <v>0</v>
      </c>
      <c r="Q205" s="37">
        <f t="shared" si="442"/>
        <v>1148.77525</v>
      </c>
      <c r="R205" s="34">
        <f t="shared" si="443"/>
        <v>0</v>
      </c>
      <c r="S205" s="34">
        <f t="shared" si="444"/>
        <v>259.63</v>
      </c>
      <c r="T205" s="37">
        <f t="shared" si="445"/>
        <v>113.3</v>
      </c>
      <c r="U205" s="34">
        <f t="shared" si="446"/>
        <v>10.42</v>
      </c>
      <c r="V205" s="34">
        <v>0</v>
      </c>
      <c r="W205" s="37">
        <f t="shared" si="447"/>
        <v>89.5</v>
      </c>
      <c r="X205" s="37">
        <f t="shared" si="448"/>
        <v>0</v>
      </c>
      <c r="Y205" s="34">
        <f t="shared" si="449"/>
        <v>472.85</v>
      </c>
      <c r="Z205" s="34">
        <f t="shared" si="450"/>
        <v>1621.62525</v>
      </c>
      <c r="AA205" s="34"/>
      <c r="AB205" s="12" t="s">
        <v>38</v>
      </c>
      <c r="AC205" s="11">
        <f t="shared" ref="AC205:AE205" si="470">K205+R205</f>
        <v>62.5185</v>
      </c>
      <c r="AD205" s="11">
        <f t="shared" si="470"/>
        <v>778.894</v>
      </c>
      <c r="AE205" s="11">
        <f t="shared" si="470"/>
        <v>566.48</v>
      </c>
      <c r="AF205" s="11">
        <f t="shared" si="452"/>
        <v>34.73275</v>
      </c>
      <c r="AG205" s="11">
        <f t="shared" ref="AG205:AI205" si="471">O205+W205</f>
        <v>179</v>
      </c>
      <c r="AH205" s="11">
        <f t="shared" si="471"/>
        <v>0</v>
      </c>
      <c r="AI205" s="11">
        <f t="shared" si="471"/>
        <v>1621.62525</v>
      </c>
      <c r="AJ205" s="12" t="s">
        <v>14</v>
      </c>
    </row>
    <row r="206" s="9" customFormat="1" ht="16" customHeight="1" spans="1:36">
      <c r="A206" s="33">
        <f t="shared" si="435"/>
        <v>203</v>
      </c>
      <c r="B206" s="34" t="s">
        <v>472</v>
      </c>
      <c r="C206" s="41" t="s">
        <v>507</v>
      </c>
      <c r="D206" s="42" t="s">
        <v>508</v>
      </c>
      <c r="E206" s="34">
        <v>3473.25</v>
      </c>
      <c r="F206" s="34">
        <v>3245.4</v>
      </c>
      <c r="G206" s="37">
        <v>5664.75</v>
      </c>
      <c r="H206" s="34">
        <v>3473.25</v>
      </c>
      <c r="I206" s="37">
        <v>1790</v>
      </c>
      <c r="J206" s="37"/>
      <c r="K206" s="47">
        <f t="shared" si="436"/>
        <v>62.5185</v>
      </c>
      <c r="L206" s="48">
        <f t="shared" si="437"/>
        <v>519.264</v>
      </c>
      <c r="M206" s="37">
        <f t="shared" si="438"/>
        <v>453.18</v>
      </c>
      <c r="N206" s="34">
        <f t="shared" si="439"/>
        <v>24.31275</v>
      </c>
      <c r="O206" s="37">
        <f t="shared" si="440"/>
        <v>89.5</v>
      </c>
      <c r="P206" s="37">
        <f t="shared" si="441"/>
        <v>0</v>
      </c>
      <c r="Q206" s="37">
        <f t="shared" si="442"/>
        <v>1148.77525</v>
      </c>
      <c r="R206" s="34">
        <f t="shared" si="443"/>
        <v>0</v>
      </c>
      <c r="S206" s="34">
        <f t="shared" si="444"/>
        <v>259.63</v>
      </c>
      <c r="T206" s="37">
        <f t="shared" si="445"/>
        <v>113.3</v>
      </c>
      <c r="U206" s="34">
        <f t="shared" si="446"/>
        <v>10.42</v>
      </c>
      <c r="V206" s="34">
        <v>0</v>
      </c>
      <c r="W206" s="37">
        <f t="shared" si="447"/>
        <v>89.5</v>
      </c>
      <c r="X206" s="37">
        <f t="shared" si="448"/>
        <v>0</v>
      </c>
      <c r="Y206" s="34">
        <f t="shared" si="449"/>
        <v>472.85</v>
      </c>
      <c r="Z206" s="34">
        <f t="shared" si="450"/>
        <v>1621.62525</v>
      </c>
      <c r="AA206" s="34"/>
      <c r="AB206" s="12" t="s">
        <v>38</v>
      </c>
      <c r="AC206" s="11">
        <f t="shared" ref="AC206:AE206" si="472">K206+R206</f>
        <v>62.5185</v>
      </c>
      <c r="AD206" s="11">
        <f t="shared" si="472"/>
        <v>778.894</v>
      </c>
      <c r="AE206" s="11">
        <f t="shared" si="472"/>
        <v>566.48</v>
      </c>
      <c r="AF206" s="11">
        <f t="shared" si="452"/>
        <v>34.73275</v>
      </c>
      <c r="AG206" s="11">
        <f t="shared" ref="AG206:AI206" si="473">O206+W206</f>
        <v>179</v>
      </c>
      <c r="AH206" s="11">
        <f t="shared" si="473"/>
        <v>0</v>
      </c>
      <c r="AI206" s="11">
        <f t="shared" si="473"/>
        <v>1621.62525</v>
      </c>
      <c r="AJ206" s="12" t="s">
        <v>14</v>
      </c>
    </row>
    <row r="207" s="9" customFormat="1" ht="16" customHeight="1" spans="1:36">
      <c r="A207" s="33">
        <f t="shared" si="435"/>
        <v>204</v>
      </c>
      <c r="B207" s="34" t="s">
        <v>472</v>
      </c>
      <c r="C207" s="41" t="s">
        <v>509</v>
      </c>
      <c r="D207" s="42" t="s">
        <v>510</v>
      </c>
      <c r="E207" s="34">
        <v>3473.25</v>
      </c>
      <c r="F207" s="34">
        <f>VLOOKUP(C207,'[1]9月'!$B:$Q,16,0)</f>
        <v>3245.4</v>
      </c>
      <c r="G207" s="37">
        <v>5664.75</v>
      </c>
      <c r="H207" s="34">
        <v>3473.25</v>
      </c>
      <c r="I207" s="37">
        <v>1790</v>
      </c>
      <c r="J207" s="88"/>
      <c r="K207" s="47">
        <f t="shared" si="436"/>
        <v>62.5185</v>
      </c>
      <c r="L207" s="48">
        <f t="shared" si="437"/>
        <v>519.264</v>
      </c>
      <c r="M207" s="37">
        <f t="shared" si="438"/>
        <v>453.18</v>
      </c>
      <c r="N207" s="34">
        <f t="shared" si="439"/>
        <v>24.31275</v>
      </c>
      <c r="O207" s="37">
        <f t="shared" si="440"/>
        <v>89.5</v>
      </c>
      <c r="P207" s="37">
        <f t="shared" si="441"/>
        <v>0</v>
      </c>
      <c r="Q207" s="37">
        <f t="shared" si="442"/>
        <v>1148.77525</v>
      </c>
      <c r="R207" s="34">
        <f t="shared" si="443"/>
        <v>0</v>
      </c>
      <c r="S207" s="34">
        <f t="shared" si="444"/>
        <v>259.63</v>
      </c>
      <c r="T207" s="37">
        <f t="shared" si="445"/>
        <v>113.3</v>
      </c>
      <c r="U207" s="34">
        <f t="shared" si="446"/>
        <v>10.42</v>
      </c>
      <c r="V207" s="34">
        <v>0</v>
      </c>
      <c r="W207" s="37">
        <f t="shared" si="447"/>
        <v>89.5</v>
      </c>
      <c r="X207" s="37">
        <f t="shared" si="448"/>
        <v>0</v>
      </c>
      <c r="Y207" s="34">
        <f t="shared" si="449"/>
        <v>472.85</v>
      </c>
      <c r="Z207" s="34">
        <f t="shared" si="450"/>
        <v>1621.62525</v>
      </c>
      <c r="AA207" s="34"/>
      <c r="AB207" s="12" t="s">
        <v>38</v>
      </c>
      <c r="AC207" s="11">
        <f t="shared" ref="AC207:AE207" si="474">K207+R207</f>
        <v>62.5185</v>
      </c>
      <c r="AD207" s="11">
        <f t="shared" si="474"/>
        <v>778.894</v>
      </c>
      <c r="AE207" s="11">
        <f t="shared" si="474"/>
        <v>566.48</v>
      </c>
      <c r="AF207" s="11">
        <f t="shared" si="452"/>
        <v>34.73275</v>
      </c>
      <c r="AG207" s="11">
        <f t="shared" ref="AG207:AI207" si="475">O207+W207</f>
        <v>179</v>
      </c>
      <c r="AH207" s="11">
        <f t="shared" si="475"/>
        <v>0</v>
      </c>
      <c r="AI207" s="11">
        <f t="shared" si="475"/>
        <v>1621.62525</v>
      </c>
      <c r="AJ207" s="12" t="s">
        <v>14</v>
      </c>
    </row>
    <row r="208" s="9" customFormat="1" ht="16" customHeight="1" spans="1:36">
      <c r="A208" s="33">
        <f t="shared" si="435"/>
        <v>205</v>
      </c>
      <c r="B208" s="34" t="s">
        <v>472</v>
      </c>
      <c r="C208" s="41" t="s">
        <v>511</v>
      </c>
      <c r="D208" s="42" t="s">
        <v>512</v>
      </c>
      <c r="E208" s="34">
        <v>3473.25</v>
      </c>
      <c r="F208" s="34">
        <f>VLOOKUP(C208,'[1]9月'!$B:$Q,16,0)</f>
        <v>3245.4</v>
      </c>
      <c r="G208" s="37">
        <v>5664.75</v>
      </c>
      <c r="H208" s="34">
        <v>3473.25</v>
      </c>
      <c r="I208" s="37">
        <v>1790</v>
      </c>
      <c r="J208" s="73"/>
      <c r="K208" s="71">
        <f t="shared" si="436"/>
        <v>62.5185</v>
      </c>
      <c r="L208" s="72">
        <f t="shared" si="437"/>
        <v>519.264</v>
      </c>
      <c r="M208" s="73">
        <f t="shared" si="438"/>
        <v>453.18</v>
      </c>
      <c r="N208" s="74">
        <f t="shared" si="439"/>
        <v>24.31275</v>
      </c>
      <c r="O208" s="73">
        <f t="shared" si="440"/>
        <v>89.5</v>
      </c>
      <c r="P208" s="73">
        <f t="shared" si="441"/>
        <v>0</v>
      </c>
      <c r="Q208" s="37">
        <f t="shared" si="442"/>
        <v>1148.77525</v>
      </c>
      <c r="R208" s="74">
        <f t="shared" si="443"/>
        <v>0</v>
      </c>
      <c r="S208" s="74">
        <f t="shared" si="444"/>
        <v>259.63</v>
      </c>
      <c r="T208" s="73">
        <f t="shared" si="445"/>
        <v>113.3</v>
      </c>
      <c r="U208" s="74">
        <f t="shared" si="446"/>
        <v>10.42</v>
      </c>
      <c r="V208" s="34">
        <v>0</v>
      </c>
      <c r="W208" s="73">
        <f t="shared" si="447"/>
        <v>89.5</v>
      </c>
      <c r="X208" s="73">
        <f t="shared" si="448"/>
        <v>0</v>
      </c>
      <c r="Y208" s="34">
        <f t="shared" si="449"/>
        <v>472.85</v>
      </c>
      <c r="Z208" s="34">
        <f t="shared" si="450"/>
        <v>1621.62525</v>
      </c>
      <c r="AA208" s="34"/>
      <c r="AB208" s="12" t="s">
        <v>38</v>
      </c>
      <c r="AC208" s="11">
        <f t="shared" ref="AC208:AE208" si="476">K208+R208</f>
        <v>62.5185</v>
      </c>
      <c r="AD208" s="11">
        <f t="shared" si="476"/>
        <v>778.894</v>
      </c>
      <c r="AE208" s="11">
        <f t="shared" si="476"/>
        <v>566.48</v>
      </c>
      <c r="AF208" s="11">
        <f t="shared" si="452"/>
        <v>34.73275</v>
      </c>
      <c r="AG208" s="11">
        <f t="shared" ref="AG208:AI208" si="477">O208+W208</f>
        <v>179</v>
      </c>
      <c r="AH208" s="11">
        <f t="shared" si="477"/>
        <v>0</v>
      </c>
      <c r="AI208" s="11">
        <f t="shared" si="477"/>
        <v>1621.62525</v>
      </c>
      <c r="AJ208" s="12" t="s">
        <v>14</v>
      </c>
    </row>
    <row r="209" s="9" customFormat="1" ht="16" customHeight="1" spans="1:36">
      <c r="A209" s="33">
        <f t="shared" si="435"/>
        <v>206</v>
      </c>
      <c r="B209" s="34" t="s">
        <v>472</v>
      </c>
      <c r="C209" s="41" t="s">
        <v>513</v>
      </c>
      <c r="D209" s="42" t="s">
        <v>514</v>
      </c>
      <c r="E209" s="34">
        <v>3473.25</v>
      </c>
      <c r="F209" s="34">
        <f>VLOOKUP(C209,'[1]9月'!$B:$Q,16,0)</f>
        <v>3245.4</v>
      </c>
      <c r="G209" s="37">
        <v>5664.75</v>
      </c>
      <c r="H209" s="34">
        <v>3473.25</v>
      </c>
      <c r="I209" s="37">
        <v>1790</v>
      </c>
      <c r="J209" s="88"/>
      <c r="K209" s="47">
        <f t="shared" si="436"/>
        <v>62.5185</v>
      </c>
      <c r="L209" s="48">
        <f t="shared" si="437"/>
        <v>519.264</v>
      </c>
      <c r="M209" s="37">
        <f t="shared" si="438"/>
        <v>453.18</v>
      </c>
      <c r="N209" s="34">
        <f t="shared" si="439"/>
        <v>24.31275</v>
      </c>
      <c r="O209" s="37">
        <f t="shared" si="440"/>
        <v>89.5</v>
      </c>
      <c r="P209" s="37">
        <f t="shared" si="441"/>
        <v>0</v>
      </c>
      <c r="Q209" s="37">
        <f t="shared" si="442"/>
        <v>1148.77525</v>
      </c>
      <c r="R209" s="34">
        <f t="shared" si="443"/>
        <v>0</v>
      </c>
      <c r="S209" s="34">
        <f t="shared" si="444"/>
        <v>259.63</v>
      </c>
      <c r="T209" s="37">
        <f t="shared" si="445"/>
        <v>113.3</v>
      </c>
      <c r="U209" s="34">
        <f t="shared" si="446"/>
        <v>10.42</v>
      </c>
      <c r="V209" s="34">
        <v>0</v>
      </c>
      <c r="W209" s="37">
        <f t="shared" si="447"/>
        <v>89.5</v>
      </c>
      <c r="X209" s="37">
        <f t="shared" si="448"/>
        <v>0</v>
      </c>
      <c r="Y209" s="34">
        <f t="shared" si="449"/>
        <v>472.85</v>
      </c>
      <c r="Z209" s="34">
        <f t="shared" si="450"/>
        <v>1621.62525</v>
      </c>
      <c r="AA209" s="34"/>
      <c r="AB209" s="12" t="s">
        <v>38</v>
      </c>
      <c r="AC209" s="11">
        <f t="shared" ref="AC209:AE209" si="478">K209+R209</f>
        <v>62.5185</v>
      </c>
      <c r="AD209" s="11">
        <f t="shared" si="478"/>
        <v>778.894</v>
      </c>
      <c r="AE209" s="11">
        <f t="shared" si="478"/>
        <v>566.48</v>
      </c>
      <c r="AF209" s="11">
        <f t="shared" si="452"/>
        <v>34.73275</v>
      </c>
      <c r="AG209" s="11">
        <f t="shared" ref="AG209:AI209" si="479">O209+W209</f>
        <v>179</v>
      </c>
      <c r="AH209" s="11">
        <f t="shared" si="479"/>
        <v>0</v>
      </c>
      <c r="AI209" s="11">
        <f t="shared" si="479"/>
        <v>1621.62525</v>
      </c>
      <c r="AJ209" s="12" t="s">
        <v>14</v>
      </c>
    </row>
    <row r="210" s="9" customFormat="1" ht="16" customHeight="1" spans="1:36">
      <c r="A210" s="33">
        <f t="shared" si="435"/>
        <v>207</v>
      </c>
      <c r="B210" s="34" t="s">
        <v>472</v>
      </c>
      <c r="C210" s="41" t="s">
        <v>515</v>
      </c>
      <c r="D210" s="40" t="s">
        <v>516</v>
      </c>
      <c r="E210" s="34">
        <v>3473.25</v>
      </c>
      <c r="F210" s="34">
        <f>VLOOKUP(C210,'[1]9月'!$B:$Q,16,0)</f>
        <v>3245.4</v>
      </c>
      <c r="G210" s="37">
        <v>5664.75</v>
      </c>
      <c r="H210" s="34">
        <v>3473.25</v>
      </c>
      <c r="I210" s="37">
        <v>1790</v>
      </c>
      <c r="J210" s="88"/>
      <c r="K210" s="47">
        <f t="shared" si="436"/>
        <v>62.5185</v>
      </c>
      <c r="L210" s="48">
        <f t="shared" si="437"/>
        <v>519.264</v>
      </c>
      <c r="M210" s="37">
        <f t="shared" si="438"/>
        <v>453.18</v>
      </c>
      <c r="N210" s="34">
        <f t="shared" si="439"/>
        <v>24.31275</v>
      </c>
      <c r="O210" s="37">
        <f t="shared" si="440"/>
        <v>89.5</v>
      </c>
      <c r="P210" s="37">
        <f t="shared" si="441"/>
        <v>0</v>
      </c>
      <c r="Q210" s="37">
        <f t="shared" si="442"/>
        <v>1148.77525</v>
      </c>
      <c r="R210" s="34">
        <f t="shared" si="443"/>
        <v>0</v>
      </c>
      <c r="S210" s="34">
        <f t="shared" si="444"/>
        <v>259.63</v>
      </c>
      <c r="T210" s="37">
        <f t="shared" si="445"/>
        <v>113.3</v>
      </c>
      <c r="U210" s="34">
        <f t="shared" si="446"/>
        <v>10.42</v>
      </c>
      <c r="V210" s="34">
        <v>0</v>
      </c>
      <c r="W210" s="37">
        <f t="shared" si="447"/>
        <v>89.5</v>
      </c>
      <c r="X210" s="37">
        <f t="shared" si="448"/>
        <v>0</v>
      </c>
      <c r="Y210" s="34">
        <f t="shared" si="449"/>
        <v>472.85</v>
      </c>
      <c r="Z210" s="34">
        <f t="shared" si="450"/>
        <v>1621.62525</v>
      </c>
      <c r="AA210" s="34"/>
      <c r="AB210" s="12" t="s">
        <v>38</v>
      </c>
      <c r="AC210" s="11">
        <f t="shared" ref="AC210:AE210" si="480">K210+R210</f>
        <v>62.5185</v>
      </c>
      <c r="AD210" s="11">
        <f t="shared" si="480"/>
        <v>778.894</v>
      </c>
      <c r="AE210" s="11">
        <f t="shared" si="480"/>
        <v>566.48</v>
      </c>
      <c r="AF210" s="11">
        <f t="shared" si="452"/>
        <v>34.73275</v>
      </c>
      <c r="AG210" s="11">
        <f t="shared" ref="AG210:AI210" si="481">O210+W210</f>
        <v>179</v>
      </c>
      <c r="AH210" s="11">
        <f t="shared" si="481"/>
        <v>0</v>
      </c>
      <c r="AI210" s="11">
        <f t="shared" si="481"/>
        <v>1621.62525</v>
      </c>
      <c r="AJ210" s="12" t="s">
        <v>14</v>
      </c>
    </row>
    <row r="211" s="9" customFormat="1" ht="16" customHeight="1" spans="1:36">
      <c r="A211" s="33">
        <f t="shared" si="435"/>
        <v>208</v>
      </c>
      <c r="B211" s="34" t="s">
        <v>472</v>
      </c>
      <c r="C211" s="41" t="s">
        <v>517</v>
      </c>
      <c r="D211" s="40" t="s">
        <v>518</v>
      </c>
      <c r="E211" s="34">
        <v>3473.25</v>
      </c>
      <c r="F211" s="34">
        <f>VLOOKUP(C211,'[1]9月'!$B:$Q,16,0)</f>
        <v>3245.4</v>
      </c>
      <c r="G211" s="37">
        <v>5664.75</v>
      </c>
      <c r="H211" s="34">
        <v>3473.25</v>
      </c>
      <c r="I211" s="37">
        <v>0</v>
      </c>
      <c r="J211" s="88"/>
      <c r="K211" s="47">
        <f t="shared" si="436"/>
        <v>62.5185</v>
      </c>
      <c r="L211" s="48">
        <f t="shared" si="437"/>
        <v>519.264</v>
      </c>
      <c r="M211" s="37">
        <f t="shared" si="438"/>
        <v>453.18</v>
      </c>
      <c r="N211" s="34">
        <f t="shared" si="439"/>
        <v>24.31275</v>
      </c>
      <c r="O211" s="37">
        <f t="shared" si="440"/>
        <v>0</v>
      </c>
      <c r="P211" s="37">
        <f t="shared" si="441"/>
        <v>0</v>
      </c>
      <c r="Q211" s="37">
        <f t="shared" si="442"/>
        <v>1059.27525</v>
      </c>
      <c r="R211" s="34">
        <f t="shared" si="443"/>
        <v>0</v>
      </c>
      <c r="S211" s="34">
        <f t="shared" si="444"/>
        <v>259.63</v>
      </c>
      <c r="T211" s="37">
        <f t="shared" si="445"/>
        <v>113.3</v>
      </c>
      <c r="U211" s="34">
        <f t="shared" si="446"/>
        <v>10.42</v>
      </c>
      <c r="V211" s="34">
        <v>0</v>
      </c>
      <c r="W211" s="37">
        <f t="shared" si="447"/>
        <v>0</v>
      </c>
      <c r="X211" s="37">
        <f t="shared" si="448"/>
        <v>0</v>
      </c>
      <c r="Y211" s="34">
        <f t="shared" si="449"/>
        <v>383.35</v>
      </c>
      <c r="Z211" s="34">
        <f t="shared" si="450"/>
        <v>1442.62525</v>
      </c>
      <c r="AA211" s="34"/>
      <c r="AB211" s="12" t="s">
        <v>38</v>
      </c>
      <c r="AC211" s="11">
        <f t="shared" ref="AC211:AE211" si="482">K211+R211</f>
        <v>62.5185</v>
      </c>
      <c r="AD211" s="11">
        <f t="shared" si="482"/>
        <v>778.894</v>
      </c>
      <c r="AE211" s="11">
        <f t="shared" si="482"/>
        <v>566.48</v>
      </c>
      <c r="AF211" s="11">
        <f t="shared" si="452"/>
        <v>34.73275</v>
      </c>
      <c r="AG211" s="11">
        <f t="shared" ref="AG211:AI211" si="483">O211+W211</f>
        <v>0</v>
      </c>
      <c r="AH211" s="11">
        <f t="shared" si="483"/>
        <v>0</v>
      </c>
      <c r="AI211" s="11">
        <f t="shared" si="483"/>
        <v>1442.62525</v>
      </c>
      <c r="AJ211" s="12" t="s">
        <v>14</v>
      </c>
    </row>
    <row r="212" s="9" customFormat="1" ht="16" customHeight="1" spans="1:36">
      <c r="A212" s="33">
        <f t="shared" si="435"/>
        <v>209</v>
      </c>
      <c r="B212" s="34" t="s">
        <v>146</v>
      </c>
      <c r="C212" s="41" t="s">
        <v>519</v>
      </c>
      <c r="D212" s="178" t="s">
        <v>520</v>
      </c>
      <c r="E212" s="34">
        <v>3473.25</v>
      </c>
      <c r="F212" s="34">
        <v>3245.4</v>
      </c>
      <c r="G212" s="37">
        <v>5664.75</v>
      </c>
      <c r="H212" s="34">
        <v>3473.25</v>
      </c>
      <c r="I212" s="37">
        <v>3180</v>
      </c>
      <c r="J212" s="88"/>
      <c r="K212" s="47">
        <f t="shared" si="436"/>
        <v>62.5185</v>
      </c>
      <c r="L212" s="48">
        <f t="shared" si="437"/>
        <v>519.264</v>
      </c>
      <c r="M212" s="37">
        <f t="shared" si="438"/>
        <v>453.18</v>
      </c>
      <c r="N212" s="34">
        <f t="shared" si="439"/>
        <v>24.31275</v>
      </c>
      <c r="O212" s="37">
        <f t="shared" si="440"/>
        <v>159</v>
      </c>
      <c r="P212" s="37">
        <f t="shared" si="441"/>
        <v>0</v>
      </c>
      <c r="Q212" s="37">
        <f t="shared" si="442"/>
        <v>1218.27525</v>
      </c>
      <c r="R212" s="34">
        <f t="shared" si="443"/>
        <v>0</v>
      </c>
      <c r="S212" s="34">
        <f t="shared" si="444"/>
        <v>259.63</v>
      </c>
      <c r="T212" s="37">
        <f t="shared" si="445"/>
        <v>113.3</v>
      </c>
      <c r="U212" s="34">
        <f t="shared" si="446"/>
        <v>10.42</v>
      </c>
      <c r="V212" s="34">
        <v>0</v>
      </c>
      <c r="W212" s="37">
        <f t="shared" si="447"/>
        <v>159</v>
      </c>
      <c r="X212" s="37">
        <f t="shared" si="448"/>
        <v>0</v>
      </c>
      <c r="Y212" s="34">
        <f t="shared" si="449"/>
        <v>542.35</v>
      </c>
      <c r="Z212" s="34">
        <f t="shared" si="450"/>
        <v>1760.62525</v>
      </c>
      <c r="AA212" s="34"/>
      <c r="AB212" s="12" t="s">
        <v>39</v>
      </c>
      <c r="AC212" s="11">
        <f t="shared" ref="AC212:AE212" si="484">K212+R212</f>
        <v>62.5185</v>
      </c>
      <c r="AD212" s="11">
        <f t="shared" si="484"/>
        <v>778.894</v>
      </c>
      <c r="AE212" s="11">
        <f t="shared" si="484"/>
        <v>566.48</v>
      </c>
      <c r="AF212" s="11">
        <f t="shared" si="452"/>
        <v>34.73275</v>
      </c>
      <c r="AG212" s="11">
        <f t="shared" ref="AG212:AI212" si="485">O212+W212</f>
        <v>318</v>
      </c>
      <c r="AH212" s="11">
        <f t="shared" si="485"/>
        <v>0</v>
      </c>
      <c r="AI212" s="11">
        <f t="shared" si="485"/>
        <v>1760.62525</v>
      </c>
      <c r="AJ212" s="12" t="s">
        <v>15</v>
      </c>
    </row>
    <row r="213" s="9" customFormat="1" ht="16" customHeight="1" spans="1:36">
      <c r="A213" s="33">
        <f t="shared" si="435"/>
        <v>210</v>
      </c>
      <c r="B213" s="34" t="s">
        <v>472</v>
      </c>
      <c r="C213" s="41" t="s">
        <v>521</v>
      </c>
      <c r="D213" s="40" t="s">
        <v>522</v>
      </c>
      <c r="E213" s="34">
        <v>3473.25</v>
      </c>
      <c r="F213" s="34">
        <v>3245.4</v>
      </c>
      <c r="G213" s="37">
        <v>5664.75</v>
      </c>
      <c r="H213" s="34">
        <v>3473.25</v>
      </c>
      <c r="I213" s="37">
        <v>1790</v>
      </c>
      <c r="J213" s="37"/>
      <c r="K213" s="47">
        <f t="shared" si="436"/>
        <v>62.5185</v>
      </c>
      <c r="L213" s="48">
        <f t="shared" si="437"/>
        <v>519.264</v>
      </c>
      <c r="M213" s="37">
        <f t="shared" si="438"/>
        <v>453.18</v>
      </c>
      <c r="N213" s="34">
        <f t="shared" si="439"/>
        <v>24.31275</v>
      </c>
      <c r="O213" s="37">
        <f t="shared" si="440"/>
        <v>89.5</v>
      </c>
      <c r="P213" s="37">
        <f t="shared" si="441"/>
        <v>0</v>
      </c>
      <c r="Q213" s="37">
        <f t="shared" si="442"/>
        <v>1148.77525</v>
      </c>
      <c r="R213" s="34">
        <f t="shared" si="443"/>
        <v>0</v>
      </c>
      <c r="S213" s="34">
        <f t="shared" si="444"/>
        <v>259.63</v>
      </c>
      <c r="T213" s="37">
        <f t="shared" si="445"/>
        <v>113.3</v>
      </c>
      <c r="U213" s="34">
        <f t="shared" si="446"/>
        <v>10.42</v>
      </c>
      <c r="V213" s="34">
        <v>0</v>
      </c>
      <c r="W213" s="37">
        <f t="shared" si="447"/>
        <v>89.5</v>
      </c>
      <c r="X213" s="37">
        <f t="shared" si="448"/>
        <v>0</v>
      </c>
      <c r="Y213" s="34">
        <f t="shared" si="449"/>
        <v>472.85</v>
      </c>
      <c r="Z213" s="34">
        <f t="shared" si="450"/>
        <v>1621.62525</v>
      </c>
      <c r="AA213" s="34"/>
      <c r="AB213" s="12" t="s">
        <v>38</v>
      </c>
      <c r="AC213" s="11">
        <f t="shared" ref="AC213:AE213" si="486">K213+R213</f>
        <v>62.5185</v>
      </c>
      <c r="AD213" s="11">
        <f t="shared" si="486"/>
        <v>778.894</v>
      </c>
      <c r="AE213" s="11">
        <f t="shared" si="486"/>
        <v>566.48</v>
      </c>
      <c r="AF213" s="11">
        <f t="shared" si="452"/>
        <v>34.73275</v>
      </c>
      <c r="AG213" s="11">
        <f t="shared" ref="AG213:AI213" si="487">O213+W213</f>
        <v>179</v>
      </c>
      <c r="AH213" s="11">
        <f t="shared" si="487"/>
        <v>0</v>
      </c>
      <c r="AI213" s="11">
        <f t="shared" si="487"/>
        <v>1621.62525</v>
      </c>
      <c r="AJ213" s="12" t="s">
        <v>14</v>
      </c>
    </row>
    <row r="214" s="9" customFormat="1" ht="16" customHeight="1" spans="1:36">
      <c r="A214" s="33">
        <f t="shared" si="435"/>
        <v>211</v>
      </c>
      <c r="B214" s="34" t="s">
        <v>186</v>
      </c>
      <c r="C214" s="60" t="s">
        <v>523</v>
      </c>
      <c r="D214" s="61" t="s">
        <v>524</v>
      </c>
      <c r="E214" s="37">
        <v>3820</v>
      </c>
      <c r="F214" s="37">
        <v>3820</v>
      </c>
      <c r="G214" s="37">
        <v>5664.75</v>
      </c>
      <c r="H214" s="37">
        <v>3820</v>
      </c>
      <c r="I214" s="37">
        <v>4180</v>
      </c>
      <c r="J214" s="37"/>
      <c r="K214" s="75">
        <f t="shared" si="436"/>
        <v>68.76</v>
      </c>
      <c r="L214" s="76">
        <f t="shared" si="437"/>
        <v>611.2</v>
      </c>
      <c r="M214" s="37">
        <f t="shared" si="438"/>
        <v>453.18</v>
      </c>
      <c r="N214" s="37">
        <f t="shared" si="439"/>
        <v>26.74</v>
      </c>
      <c r="O214" s="37">
        <f t="shared" si="440"/>
        <v>209</v>
      </c>
      <c r="P214" s="37">
        <f t="shared" si="441"/>
        <v>0</v>
      </c>
      <c r="Q214" s="37">
        <f t="shared" si="442"/>
        <v>1368.88</v>
      </c>
      <c r="R214" s="34">
        <f t="shared" si="443"/>
        <v>0</v>
      </c>
      <c r="S214" s="37">
        <f t="shared" si="444"/>
        <v>305.6</v>
      </c>
      <c r="T214" s="37">
        <f t="shared" si="445"/>
        <v>113.3</v>
      </c>
      <c r="U214" s="37">
        <f t="shared" si="446"/>
        <v>11.46</v>
      </c>
      <c r="V214" s="34">
        <v>0</v>
      </c>
      <c r="W214" s="37">
        <f t="shared" si="447"/>
        <v>209</v>
      </c>
      <c r="X214" s="37">
        <f t="shared" si="448"/>
        <v>0</v>
      </c>
      <c r="Y214" s="34">
        <f t="shared" si="449"/>
        <v>639.36</v>
      </c>
      <c r="Z214" s="37">
        <f t="shared" si="450"/>
        <v>2008.24</v>
      </c>
      <c r="AA214" s="37"/>
      <c r="AB214" s="12" t="s">
        <v>48</v>
      </c>
      <c r="AC214" s="11">
        <f t="shared" ref="AC214:AE214" si="488">K214+R214</f>
        <v>68.76</v>
      </c>
      <c r="AD214" s="11">
        <f t="shared" si="488"/>
        <v>916.8</v>
      </c>
      <c r="AE214" s="11">
        <f t="shared" si="488"/>
        <v>566.48</v>
      </c>
      <c r="AF214" s="11">
        <f t="shared" si="452"/>
        <v>38.2</v>
      </c>
      <c r="AG214" s="11">
        <f t="shared" ref="AG214:AI214" si="489">O214+W214</f>
        <v>418</v>
      </c>
      <c r="AH214" s="11">
        <f t="shared" si="489"/>
        <v>0</v>
      </c>
      <c r="AI214" s="11">
        <f t="shared" si="489"/>
        <v>2008.24</v>
      </c>
      <c r="AJ214" s="12" t="s">
        <v>17</v>
      </c>
    </row>
    <row r="215" s="9" customFormat="1" ht="16" customHeight="1" spans="1:36">
      <c r="A215" s="33">
        <f t="shared" si="435"/>
        <v>212</v>
      </c>
      <c r="B215" s="34" t="s">
        <v>251</v>
      </c>
      <c r="C215" s="60" t="s">
        <v>525</v>
      </c>
      <c r="D215" s="62" t="s">
        <v>526</v>
      </c>
      <c r="E215" s="37">
        <v>3473.25</v>
      </c>
      <c r="F215" s="37">
        <v>3245.5</v>
      </c>
      <c r="G215" s="37">
        <v>5664.75</v>
      </c>
      <c r="H215" s="37">
        <v>3473.25</v>
      </c>
      <c r="I215" s="37">
        <v>1790</v>
      </c>
      <c r="J215" s="37"/>
      <c r="K215" s="75">
        <f t="shared" si="436"/>
        <v>62.5185</v>
      </c>
      <c r="L215" s="76">
        <f t="shared" si="437"/>
        <v>519.28</v>
      </c>
      <c r="M215" s="37">
        <f t="shared" si="438"/>
        <v>453.18</v>
      </c>
      <c r="N215" s="37">
        <f t="shared" si="439"/>
        <v>24.31275</v>
      </c>
      <c r="O215" s="37">
        <f t="shared" si="440"/>
        <v>89.5</v>
      </c>
      <c r="P215" s="37">
        <f t="shared" si="441"/>
        <v>0</v>
      </c>
      <c r="Q215" s="37">
        <f t="shared" si="442"/>
        <v>1148.79125</v>
      </c>
      <c r="R215" s="34">
        <f t="shared" si="443"/>
        <v>0</v>
      </c>
      <c r="S215" s="37">
        <f t="shared" si="444"/>
        <v>259.64</v>
      </c>
      <c r="T215" s="37">
        <f t="shared" si="445"/>
        <v>113.3</v>
      </c>
      <c r="U215" s="37">
        <f t="shared" si="446"/>
        <v>10.42</v>
      </c>
      <c r="V215" s="34">
        <v>0</v>
      </c>
      <c r="W215" s="37">
        <f t="shared" si="447"/>
        <v>89.5</v>
      </c>
      <c r="X215" s="37">
        <f t="shared" si="448"/>
        <v>0</v>
      </c>
      <c r="Y215" s="34">
        <f t="shared" si="449"/>
        <v>472.86</v>
      </c>
      <c r="Z215" s="37">
        <f t="shared" si="450"/>
        <v>1621.65125</v>
      </c>
      <c r="AA215" s="37"/>
      <c r="AB215" s="12" t="s">
        <v>30</v>
      </c>
      <c r="AC215" s="11">
        <f t="shared" ref="AC215:AE215" si="490">K215+R215</f>
        <v>62.5185</v>
      </c>
      <c r="AD215" s="11">
        <f t="shared" si="490"/>
        <v>778.92</v>
      </c>
      <c r="AE215" s="11">
        <f t="shared" si="490"/>
        <v>566.48</v>
      </c>
      <c r="AF215" s="11">
        <f t="shared" si="452"/>
        <v>34.73275</v>
      </c>
      <c r="AG215" s="11">
        <f t="shared" ref="AG215:AI215" si="491">O215+W215</f>
        <v>179</v>
      </c>
      <c r="AH215" s="11">
        <f t="shared" si="491"/>
        <v>0</v>
      </c>
      <c r="AI215" s="11">
        <f t="shared" si="491"/>
        <v>1621.65125</v>
      </c>
      <c r="AJ215" s="12" t="s">
        <v>14</v>
      </c>
    </row>
    <row r="216" s="9" customFormat="1" ht="16" customHeight="1" spans="1:36">
      <c r="A216" s="33">
        <f t="shared" si="435"/>
        <v>213</v>
      </c>
      <c r="B216" s="34" t="s">
        <v>203</v>
      </c>
      <c r="C216" s="60" t="s">
        <v>527</v>
      </c>
      <c r="D216" s="62" t="s">
        <v>528</v>
      </c>
      <c r="E216" s="37">
        <v>3473.25</v>
      </c>
      <c r="F216" s="37">
        <v>3245.5</v>
      </c>
      <c r="G216" s="37">
        <v>5664.75</v>
      </c>
      <c r="H216" s="37">
        <v>3473.25</v>
      </c>
      <c r="I216" s="37">
        <v>1790</v>
      </c>
      <c r="J216" s="37"/>
      <c r="K216" s="75">
        <f t="shared" si="436"/>
        <v>62.5185</v>
      </c>
      <c r="L216" s="76">
        <f t="shared" si="437"/>
        <v>519.28</v>
      </c>
      <c r="M216" s="37">
        <f t="shared" si="438"/>
        <v>453.18</v>
      </c>
      <c r="N216" s="37">
        <f t="shared" si="439"/>
        <v>24.31275</v>
      </c>
      <c r="O216" s="37">
        <f t="shared" si="440"/>
        <v>89.5</v>
      </c>
      <c r="P216" s="37">
        <f t="shared" si="441"/>
        <v>0</v>
      </c>
      <c r="Q216" s="37">
        <f t="shared" si="442"/>
        <v>1148.79125</v>
      </c>
      <c r="R216" s="34">
        <f t="shared" si="443"/>
        <v>0</v>
      </c>
      <c r="S216" s="37">
        <f t="shared" si="444"/>
        <v>259.64</v>
      </c>
      <c r="T216" s="37">
        <f t="shared" si="445"/>
        <v>113.3</v>
      </c>
      <c r="U216" s="37">
        <f t="shared" si="446"/>
        <v>10.42</v>
      </c>
      <c r="V216" s="34">
        <v>0</v>
      </c>
      <c r="W216" s="37">
        <f t="shared" si="447"/>
        <v>89.5</v>
      </c>
      <c r="X216" s="37">
        <f t="shared" si="448"/>
        <v>0</v>
      </c>
      <c r="Y216" s="34">
        <f t="shared" si="449"/>
        <v>472.86</v>
      </c>
      <c r="Z216" s="37">
        <f t="shared" si="450"/>
        <v>1621.65125</v>
      </c>
      <c r="AA216" s="37"/>
      <c r="AB216" s="12" t="s">
        <v>32</v>
      </c>
      <c r="AC216" s="11">
        <f t="shared" ref="AC216:AE216" si="492">K216+R216</f>
        <v>62.5185</v>
      </c>
      <c r="AD216" s="11">
        <f t="shared" si="492"/>
        <v>778.92</v>
      </c>
      <c r="AE216" s="11">
        <f t="shared" si="492"/>
        <v>566.48</v>
      </c>
      <c r="AF216" s="11">
        <f t="shared" si="452"/>
        <v>34.73275</v>
      </c>
      <c r="AG216" s="11">
        <f t="shared" ref="AG216:AI216" si="493">O216+W216</f>
        <v>179</v>
      </c>
      <c r="AH216" s="11">
        <f t="shared" si="493"/>
        <v>0</v>
      </c>
      <c r="AI216" s="11">
        <f t="shared" si="493"/>
        <v>1621.65125</v>
      </c>
      <c r="AJ216" s="12" t="s">
        <v>14</v>
      </c>
    </row>
    <row r="217" s="9" customFormat="1" ht="16" customHeight="1" spans="1:36">
      <c r="A217" s="33">
        <f t="shared" si="435"/>
        <v>214</v>
      </c>
      <c r="B217" s="34" t="s">
        <v>277</v>
      </c>
      <c r="C217" s="60" t="s">
        <v>529</v>
      </c>
      <c r="D217" s="61" t="s">
        <v>530</v>
      </c>
      <c r="E217" s="37">
        <v>3473.25</v>
      </c>
      <c r="F217" s="37">
        <v>3245.5</v>
      </c>
      <c r="G217" s="37">
        <v>5664.75</v>
      </c>
      <c r="H217" s="37">
        <v>3473.25</v>
      </c>
      <c r="I217" s="37">
        <v>1790</v>
      </c>
      <c r="J217" s="73"/>
      <c r="K217" s="77">
        <f t="shared" si="436"/>
        <v>62.5185</v>
      </c>
      <c r="L217" s="78">
        <f t="shared" si="437"/>
        <v>519.28</v>
      </c>
      <c r="M217" s="73">
        <f t="shared" si="438"/>
        <v>453.18</v>
      </c>
      <c r="N217" s="73">
        <f t="shared" si="439"/>
        <v>24.31275</v>
      </c>
      <c r="O217" s="73">
        <f t="shared" si="440"/>
        <v>89.5</v>
      </c>
      <c r="P217" s="73">
        <f t="shared" si="441"/>
        <v>0</v>
      </c>
      <c r="Q217" s="37">
        <f t="shared" si="442"/>
        <v>1148.79125</v>
      </c>
      <c r="R217" s="74">
        <f t="shared" si="443"/>
        <v>0</v>
      </c>
      <c r="S217" s="73">
        <f t="shared" si="444"/>
        <v>259.64</v>
      </c>
      <c r="T217" s="73">
        <f t="shared" si="445"/>
        <v>113.3</v>
      </c>
      <c r="U217" s="73">
        <f t="shared" si="446"/>
        <v>10.42</v>
      </c>
      <c r="V217" s="34">
        <v>0</v>
      </c>
      <c r="W217" s="73">
        <f t="shared" si="447"/>
        <v>89.5</v>
      </c>
      <c r="X217" s="73">
        <f t="shared" si="448"/>
        <v>0</v>
      </c>
      <c r="Y217" s="34">
        <f t="shared" si="449"/>
        <v>472.86</v>
      </c>
      <c r="Z217" s="37">
        <f t="shared" si="450"/>
        <v>1621.65125</v>
      </c>
      <c r="AA217" s="37"/>
      <c r="AB217" s="12" t="s">
        <v>29</v>
      </c>
      <c r="AC217" s="11">
        <f t="shared" ref="AC217:AE217" si="494">K217+R217</f>
        <v>62.5185</v>
      </c>
      <c r="AD217" s="11">
        <f t="shared" si="494"/>
        <v>778.92</v>
      </c>
      <c r="AE217" s="11">
        <f t="shared" si="494"/>
        <v>566.48</v>
      </c>
      <c r="AF217" s="11">
        <f t="shared" si="452"/>
        <v>34.73275</v>
      </c>
      <c r="AG217" s="11">
        <f t="shared" ref="AG217:AI217" si="495">O217+W217</f>
        <v>179</v>
      </c>
      <c r="AH217" s="11">
        <f t="shared" si="495"/>
        <v>0</v>
      </c>
      <c r="AI217" s="11">
        <f t="shared" si="495"/>
        <v>1621.65125</v>
      </c>
      <c r="AJ217" s="12" t="s">
        <v>14</v>
      </c>
    </row>
    <row r="218" s="9" customFormat="1" ht="16" customHeight="1" spans="1:36">
      <c r="A218" s="33">
        <f t="shared" si="435"/>
        <v>215</v>
      </c>
      <c r="B218" s="34" t="s">
        <v>277</v>
      </c>
      <c r="C218" s="60" t="s">
        <v>531</v>
      </c>
      <c r="D218" s="61" t="s">
        <v>532</v>
      </c>
      <c r="E218" s="37">
        <v>3473.25</v>
      </c>
      <c r="F218" s="37">
        <v>3245.5</v>
      </c>
      <c r="G218" s="37">
        <v>5664.75</v>
      </c>
      <c r="H218" s="37">
        <v>3473.25</v>
      </c>
      <c r="I218" s="37">
        <v>1790</v>
      </c>
      <c r="J218" s="88"/>
      <c r="K218" s="75">
        <f t="shared" si="436"/>
        <v>62.5185</v>
      </c>
      <c r="L218" s="76">
        <f t="shared" si="437"/>
        <v>519.28</v>
      </c>
      <c r="M218" s="37">
        <f t="shared" si="438"/>
        <v>453.18</v>
      </c>
      <c r="N218" s="37">
        <f t="shared" si="439"/>
        <v>24.31275</v>
      </c>
      <c r="O218" s="37">
        <f t="shared" si="440"/>
        <v>89.5</v>
      </c>
      <c r="P218" s="37">
        <f t="shared" si="441"/>
        <v>0</v>
      </c>
      <c r="Q218" s="37">
        <f t="shared" si="442"/>
        <v>1148.79125</v>
      </c>
      <c r="R218" s="34">
        <f t="shared" si="443"/>
        <v>0</v>
      </c>
      <c r="S218" s="37">
        <f t="shared" si="444"/>
        <v>259.64</v>
      </c>
      <c r="T218" s="37">
        <f t="shared" si="445"/>
        <v>113.3</v>
      </c>
      <c r="U218" s="37">
        <f t="shared" si="446"/>
        <v>10.42</v>
      </c>
      <c r="V218" s="34">
        <v>0</v>
      </c>
      <c r="W218" s="37">
        <f t="shared" si="447"/>
        <v>89.5</v>
      </c>
      <c r="X218" s="37">
        <f t="shared" si="448"/>
        <v>0</v>
      </c>
      <c r="Y218" s="34">
        <f t="shared" si="449"/>
        <v>472.86</v>
      </c>
      <c r="Z218" s="37">
        <f t="shared" si="450"/>
        <v>1621.65125</v>
      </c>
      <c r="AA218" s="37"/>
      <c r="AB218" s="12" t="s">
        <v>29</v>
      </c>
      <c r="AC218" s="11">
        <f t="shared" ref="AC218:AE218" si="496">K218+R218</f>
        <v>62.5185</v>
      </c>
      <c r="AD218" s="11">
        <f t="shared" si="496"/>
        <v>778.92</v>
      </c>
      <c r="AE218" s="11">
        <f t="shared" si="496"/>
        <v>566.48</v>
      </c>
      <c r="AF218" s="11">
        <f t="shared" si="452"/>
        <v>34.73275</v>
      </c>
      <c r="AG218" s="11">
        <f t="shared" ref="AG218:AI218" si="497">O218+W218</f>
        <v>179</v>
      </c>
      <c r="AH218" s="11">
        <f t="shared" si="497"/>
        <v>0</v>
      </c>
      <c r="AI218" s="11">
        <f t="shared" si="497"/>
        <v>1621.65125</v>
      </c>
      <c r="AJ218" s="12" t="s">
        <v>14</v>
      </c>
    </row>
    <row r="219" s="9" customFormat="1" ht="16" customHeight="1" spans="1:36">
      <c r="A219" s="33">
        <f t="shared" si="435"/>
        <v>216</v>
      </c>
      <c r="B219" s="34" t="s">
        <v>277</v>
      </c>
      <c r="C219" s="60" t="s">
        <v>533</v>
      </c>
      <c r="D219" s="61" t="s">
        <v>534</v>
      </c>
      <c r="E219" s="37">
        <v>3473.25</v>
      </c>
      <c r="F219" s="37">
        <v>3245.5</v>
      </c>
      <c r="G219" s="37">
        <v>5664.75</v>
      </c>
      <c r="H219" s="37">
        <v>3473.25</v>
      </c>
      <c r="I219" s="37">
        <v>1790</v>
      </c>
      <c r="J219" s="88"/>
      <c r="K219" s="75">
        <f t="shared" si="436"/>
        <v>62.5185</v>
      </c>
      <c r="L219" s="76">
        <f t="shared" si="437"/>
        <v>519.28</v>
      </c>
      <c r="M219" s="37">
        <f t="shared" si="438"/>
        <v>453.18</v>
      </c>
      <c r="N219" s="37">
        <f t="shared" si="439"/>
        <v>24.31275</v>
      </c>
      <c r="O219" s="37">
        <f t="shared" si="440"/>
        <v>89.5</v>
      </c>
      <c r="P219" s="37">
        <f t="shared" si="441"/>
        <v>0</v>
      </c>
      <c r="Q219" s="37">
        <f t="shared" si="442"/>
        <v>1148.79125</v>
      </c>
      <c r="R219" s="34">
        <f t="shared" si="443"/>
        <v>0</v>
      </c>
      <c r="S219" s="37">
        <f t="shared" si="444"/>
        <v>259.64</v>
      </c>
      <c r="T219" s="37">
        <f t="shared" si="445"/>
        <v>113.3</v>
      </c>
      <c r="U219" s="37">
        <f t="shared" si="446"/>
        <v>10.42</v>
      </c>
      <c r="V219" s="34">
        <v>0</v>
      </c>
      <c r="W219" s="37">
        <f t="shared" si="447"/>
        <v>89.5</v>
      </c>
      <c r="X219" s="37">
        <f t="shared" si="448"/>
        <v>0</v>
      </c>
      <c r="Y219" s="34">
        <f t="shared" si="449"/>
        <v>472.86</v>
      </c>
      <c r="Z219" s="37">
        <f t="shared" si="450"/>
        <v>1621.65125</v>
      </c>
      <c r="AA219" s="37"/>
      <c r="AB219" s="12" t="s">
        <v>29</v>
      </c>
      <c r="AC219" s="11">
        <f t="shared" ref="AC219:AE219" si="498">K219+R219</f>
        <v>62.5185</v>
      </c>
      <c r="AD219" s="11">
        <f t="shared" si="498"/>
        <v>778.92</v>
      </c>
      <c r="AE219" s="11">
        <f t="shared" si="498"/>
        <v>566.48</v>
      </c>
      <c r="AF219" s="11">
        <f t="shared" si="452"/>
        <v>34.73275</v>
      </c>
      <c r="AG219" s="11">
        <f t="shared" ref="AG219:AI219" si="499">O219+W219</f>
        <v>179</v>
      </c>
      <c r="AH219" s="11">
        <f t="shared" si="499"/>
        <v>0</v>
      </c>
      <c r="AI219" s="11">
        <f t="shared" si="499"/>
        <v>1621.65125</v>
      </c>
      <c r="AJ219" s="12" t="s">
        <v>14</v>
      </c>
    </row>
    <row r="220" s="9" customFormat="1" ht="16" customHeight="1" spans="1:36">
      <c r="A220" s="33">
        <f t="shared" si="435"/>
        <v>217</v>
      </c>
      <c r="B220" s="34" t="s">
        <v>472</v>
      </c>
      <c r="C220" s="60" t="s">
        <v>535</v>
      </c>
      <c r="D220" s="61" t="s">
        <v>536</v>
      </c>
      <c r="E220" s="37">
        <v>3473.25</v>
      </c>
      <c r="F220" s="37">
        <v>3245.5</v>
      </c>
      <c r="G220" s="37">
        <v>5664.75</v>
      </c>
      <c r="H220" s="37">
        <v>3473.25</v>
      </c>
      <c r="I220" s="37">
        <v>1790</v>
      </c>
      <c r="J220" s="73"/>
      <c r="K220" s="77">
        <f t="shared" si="436"/>
        <v>62.5185</v>
      </c>
      <c r="L220" s="78">
        <f t="shared" si="437"/>
        <v>519.28</v>
      </c>
      <c r="M220" s="73">
        <f t="shared" si="438"/>
        <v>453.18</v>
      </c>
      <c r="N220" s="73">
        <f t="shared" si="439"/>
        <v>24.31275</v>
      </c>
      <c r="O220" s="73">
        <f t="shared" si="440"/>
        <v>89.5</v>
      </c>
      <c r="P220" s="73">
        <f t="shared" si="441"/>
        <v>0</v>
      </c>
      <c r="Q220" s="37">
        <f t="shared" si="442"/>
        <v>1148.79125</v>
      </c>
      <c r="R220" s="74">
        <f t="shared" si="443"/>
        <v>0</v>
      </c>
      <c r="S220" s="73">
        <f t="shared" si="444"/>
        <v>259.64</v>
      </c>
      <c r="T220" s="73">
        <f t="shared" si="445"/>
        <v>113.3</v>
      </c>
      <c r="U220" s="73">
        <f t="shared" si="446"/>
        <v>10.42</v>
      </c>
      <c r="V220" s="34">
        <v>0</v>
      </c>
      <c r="W220" s="73">
        <f t="shared" si="447"/>
        <v>89.5</v>
      </c>
      <c r="X220" s="73">
        <f t="shared" si="448"/>
        <v>0</v>
      </c>
      <c r="Y220" s="34">
        <f t="shared" si="449"/>
        <v>472.86</v>
      </c>
      <c r="Z220" s="37">
        <f t="shared" si="450"/>
        <v>1621.65125</v>
      </c>
      <c r="AA220" s="37"/>
      <c r="AB220" s="12" t="s">
        <v>38</v>
      </c>
      <c r="AC220" s="11">
        <f t="shared" ref="AC220:AE220" si="500">K220+R220</f>
        <v>62.5185</v>
      </c>
      <c r="AD220" s="11">
        <f t="shared" si="500"/>
        <v>778.92</v>
      </c>
      <c r="AE220" s="11">
        <f t="shared" si="500"/>
        <v>566.48</v>
      </c>
      <c r="AF220" s="11">
        <f t="shared" si="452"/>
        <v>34.73275</v>
      </c>
      <c r="AG220" s="11">
        <f t="shared" ref="AG220:AI220" si="501">O220+W220</f>
        <v>179</v>
      </c>
      <c r="AH220" s="11">
        <f t="shared" si="501"/>
        <v>0</v>
      </c>
      <c r="AI220" s="11">
        <f t="shared" si="501"/>
        <v>1621.65125</v>
      </c>
      <c r="AJ220" s="12" t="s">
        <v>14</v>
      </c>
    </row>
    <row r="221" s="19" customFormat="1" ht="16" customHeight="1" spans="1:36">
      <c r="A221" s="33">
        <f t="shared" si="435"/>
        <v>218</v>
      </c>
      <c r="B221" s="34" t="s">
        <v>472</v>
      </c>
      <c r="C221" s="60" t="s">
        <v>537</v>
      </c>
      <c r="D221" s="61" t="s">
        <v>538</v>
      </c>
      <c r="E221" s="37">
        <v>3473.25</v>
      </c>
      <c r="F221" s="37">
        <v>3245.5</v>
      </c>
      <c r="G221" s="37">
        <v>5664.75</v>
      </c>
      <c r="H221" s="37">
        <v>3473.25</v>
      </c>
      <c r="I221" s="37">
        <v>1790</v>
      </c>
      <c r="J221" s="88"/>
      <c r="K221" s="75">
        <f t="shared" si="436"/>
        <v>62.5185</v>
      </c>
      <c r="L221" s="76">
        <f t="shared" si="437"/>
        <v>519.28</v>
      </c>
      <c r="M221" s="37">
        <f t="shared" si="438"/>
        <v>453.18</v>
      </c>
      <c r="N221" s="37">
        <f t="shared" si="439"/>
        <v>24.31275</v>
      </c>
      <c r="O221" s="37">
        <f t="shared" si="440"/>
        <v>89.5</v>
      </c>
      <c r="P221" s="37">
        <f t="shared" si="441"/>
        <v>0</v>
      </c>
      <c r="Q221" s="37">
        <f t="shared" si="442"/>
        <v>1148.79125</v>
      </c>
      <c r="R221" s="34">
        <f t="shared" si="443"/>
        <v>0</v>
      </c>
      <c r="S221" s="37">
        <f t="shared" si="444"/>
        <v>259.64</v>
      </c>
      <c r="T221" s="37">
        <f t="shared" si="445"/>
        <v>113.3</v>
      </c>
      <c r="U221" s="37">
        <f t="shared" si="446"/>
        <v>10.42</v>
      </c>
      <c r="V221" s="34">
        <v>0</v>
      </c>
      <c r="W221" s="37">
        <f t="shared" si="447"/>
        <v>89.5</v>
      </c>
      <c r="X221" s="37">
        <f t="shared" si="448"/>
        <v>0</v>
      </c>
      <c r="Y221" s="34">
        <f t="shared" si="449"/>
        <v>472.86</v>
      </c>
      <c r="Z221" s="37">
        <f t="shared" si="450"/>
        <v>1621.65125</v>
      </c>
      <c r="AA221" s="37"/>
      <c r="AB221" s="12" t="s">
        <v>38</v>
      </c>
      <c r="AC221" s="11">
        <f t="shared" ref="AC221:AE221" si="502">K221+R221</f>
        <v>62.5185</v>
      </c>
      <c r="AD221" s="11">
        <f t="shared" si="502"/>
        <v>778.92</v>
      </c>
      <c r="AE221" s="11">
        <f t="shared" si="502"/>
        <v>566.48</v>
      </c>
      <c r="AF221" s="11">
        <f t="shared" si="452"/>
        <v>34.73275</v>
      </c>
      <c r="AG221" s="11">
        <f t="shared" ref="AG221:AI221" si="503">O221+W221</f>
        <v>179</v>
      </c>
      <c r="AH221" s="11">
        <f t="shared" si="503"/>
        <v>0</v>
      </c>
      <c r="AI221" s="11">
        <f t="shared" si="503"/>
        <v>1621.65125</v>
      </c>
      <c r="AJ221" s="12" t="s">
        <v>14</v>
      </c>
    </row>
    <row r="222" s="19" customFormat="1" ht="16" customHeight="1" spans="1:36">
      <c r="A222" s="33">
        <f t="shared" si="435"/>
        <v>219</v>
      </c>
      <c r="B222" s="34" t="s">
        <v>539</v>
      </c>
      <c r="C222" s="60" t="s">
        <v>540</v>
      </c>
      <c r="D222" s="61" t="s">
        <v>541</v>
      </c>
      <c r="E222" s="37">
        <v>3473.25</v>
      </c>
      <c r="F222" s="37">
        <v>3245.5</v>
      </c>
      <c r="G222" s="37">
        <v>5664.75</v>
      </c>
      <c r="H222" s="37">
        <v>3473.25</v>
      </c>
      <c r="I222" s="37">
        <v>3180</v>
      </c>
      <c r="J222" s="88"/>
      <c r="K222" s="75">
        <f t="shared" si="436"/>
        <v>62.5185</v>
      </c>
      <c r="L222" s="76">
        <f t="shared" si="437"/>
        <v>519.28</v>
      </c>
      <c r="M222" s="37">
        <f t="shared" si="438"/>
        <v>453.18</v>
      </c>
      <c r="N222" s="37">
        <f t="shared" si="439"/>
        <v>24.31275</v>
      </c>
      <c r="O222" s="37">
        <f t="shared" si="440"/>
        <v>159</v>
      </c>
      <c r="P222" s="37">
        <f t="shared" si="441"/>
        <v>0</v>
      </c>
      <c r="Q222" s="37">
        <f t="shared" si="442"/>
        <v>1218.29125</v>
      </c>
      <c r="R222" s="34">
        <f t="shared" si="443"/>
        <v>0</v>
      </c>
      <c r="S222" s="37">
        <f t="shared" si="444"/>
        <v>259.64</v>
      </c>
      <c r="T222" s="37">
        <f t="shared" si="445"/>
        <v>113.3</v>
      </c>
      <c r="U222" s="37">
        <f t="shared" si="446"/>
        <v>10.42</v>
      </c>
      <c r="V222" s="34">
        <v>0</v>
      </c>
      <c r="W222" s="37">
        <f t="shared" si="447"/>
        <v>159</v>
      </c>
      <c r="X222" s="37">
        <f t="shared" si="448"/>
        <v>0</v>
      </c>
      <c r="Y222" s="34">
        <f t="shared" si="449"/>
        <v>542.36</v>
      </c>
      <c r="Z222" s="37">
        <f t="shared" si="450"/>
        <v>1760.65125</v>
      </c>
      <c r="AA222" s="37"/>
      <c r="AB222" s="12" t="s">
        <v>39</v>
      </c>
      <c r="AC222" s="11">
        <f t="shared" ref="AC222:AE222" si="504">K222+R222</f>
        <v>62.5185</v>
      </c>
      <c r="AD222" s="11">
        <f t="shared" si="504"/>
        <v>778.92</v>
      </c>
      <c r="AE222" s="11">
        <f t="shared" si="504"/>
        <v>566.48</v>
      </c>
      <c r="AF222" s="11">
        <f t="shared" si="452"/>
        <v>34.73275</v>
      </c>
      <c r="AG222" s="11">
        <f t="shared" ref="AG222:AI222" si="505">O222+W222</f>
        <v>318</v>
      </c>
      <c r="AH222" s="11">
        <f t="shared" si="505"/>
        <v>0</v>
      </c>
      <c r="AI222" s="11">
        <f t="shared" si="505"/>
        <v>1760.65125</v>
      </c>
      <c r="AJ222" s="12" t="s">
        <v>15</v>
      </c>
    </row>
    <row r="223" s="9" customFormat="1" ht="16" customHeight="1" spans="1:36">
      <c r="A223" s="33">
        <f t="shared" si="435"/>
        <v>220</v>
      </c>
      <c r="B223" s="34" t="s">
        <v>472</v>
      </c>
      <c r="C223" s="60" t="s">
        <v>542</v>
      </c>
      <c r="D223" s="184" t="s">
        <v>543</v>
      </c>
      <c r="E223" s="37">
        <v>3473.25</v>
      </c>
      <c r="F223" s="37">
        <v>3245.5</v>
      </c>
      <c r="G223" s="37">
        <v>5664.75</v>
      </c>
      <c r="H223" s="37">
        <v>3473.25</v>
      </c>
      <c r="I223" s="37">
        <v>1790</v>
      </c>
      <c r="J223" s="73"/>
      <c r="K223" s="77">
        <f t="shared" si="436"/>
        <v>62.5185</v>
      </c>
      <c r="L223" s="78">
        <f t="shared" si="437"/>
        <v>519.28</v>
      </c>
      <c r="M223" s="73">
        <f t="shared" si="438"/>
        <v>453.18</v>
      </c>
      <c r="N223" s="73">
        <f t="shared" si="439"/>
        <v>24.31275</v>
      </c>
      <c r="O223" s="73">
        <f t="shared" si="440"/>
        <v>89.5</v>
      </c>
      <c r="P223" s="73">
        <f t="shared" si="441"/>
        <v>0</v>
      </c>
      <c r="Q223" s="37">
        <f t="shared" si="442"/>
        <v>1148.79125</v>
      </c>
      <c r="R223" s="74">
        <f t="shared" si="443"/>
        <v>0</v>
      </c>
      <c r="S223" s="73">
        <f t="shared" si="444"/>
        <v>259.64</v>
      </c>
      <c r="T223" s="73">
        <f t="shared" si="445"/>
        <v>113.3</v>
      </c>
      <c r="U223" s="73">
        <f t="shared" si="446"/>
        <v>10.42</v>
      </c>
      <c r="V223" s="34">
        <v>0</v>
      </c>
      <c r="W223" s="73">
        <f t="shared" si="447"/>
        <v>89.5</v>
      </c>
      <c r="X223" s="73">
        <f t="shared" si="448"/>
        <v>0</v>
      </c>
      <c r="Y223" s="34">
        <f t="shared" si="449"/>
        <v>472.86</v>
      </c>
      <c r="Z223" s="37">
        <f t="shared" si="450"/>
        <v>1621.65125</v>
      </c>
      <c r="AA223" s="37"/>
      <c r="AB223" s="12" t="s">
        <v>39</v>
      </c>
      <c r="AC223" s="11">
        <f t="shared" ref="AC223:AE223" si="506">K223+R223</f>
        <v>62.5185</v>
      </c>
      <c r="AD223" s="11">
        <f t="shared" si="506"/>
        <v>778.92</v>
      </c>
      <c r="AE223" s="11">
        <f t="shared" si="506"/>
        <v>566.48</v>
      </c>
      <c r="AF223" s="11">
        <f t="shared" si="452"/>
        <v>34.73275</v>
      </c>
      <c r="AG223" s="11">
        <f t="shared" ref="AG223:AI223" si="507">O223+W223</f>
        <v>179</v>
      </c>
      <c r="AH223" s="11">
        <f t="shared" si="507"/>
        <v>0</v>
      </c>
      <c r="AI223" s="11">
        <f t="shared" si="507"/>
        <v>1621.65125</v>
      </c>
      <c r="AJ223" s="12" t="s">
        <v>15</v>
      </c>
    </row>
    <row r="224" s="19" customFormat="1" ht="16" customHeight="1" spans="1:36">
      <c r="A224" s="33">
        <f t="shared" si="435"/>
        <v>221</v>
      </c>
      <c r="B224" s="34" t="s">
        <v>242</v>
      </c>
      <c r="C224" s="60" t="s">
        <v>544</v>
      </c>
      <c r="D224" s="61" t="s">
        <v>545</v>
      </c>
      <c r="E224" s="37">
        <v>3820</v>
      </c>
      <c r="F224" s="37">
        <v>3820</v>
      </c>
      <c r="G224" s="37">
        <v>5664.75</v>
      </c>
      <c r="H224" s="37">
        <v>3820</v>
      </c>
      <c r="I224" s="37">
        <v>4180</v>
      </c>
      <c r="J224" s="88"/>
      <c r="K224" s="75">
        <f t="shared" si="436"/>
        <v>68.76</v>
      </c>
      <c r="L224" s="76">
        <f t="shared" si="437"/>
        <v>611.2</v>
      </c>
      <c r="M224" s="37">
        <f t="shared" si="438"/>
        <v>453.18</v>
      </c>
      <c r="N224" s="37">
        <f t="shared" si="439"/>
        <v>26.74</v>
      </c>
      <c r="O224" s="37">
        <f t="shared" si="440"/>
        <v>209</v>
      </c>
      <c r="P224" s="37">
        <f t="shared" si="441"/>
        <v>0</v>
      </c>
      <c r="Q224" s="37">
        <f t="shared" si="442"/>
        <v>1368.88</v>
      </c>
      <c r="R224" s="34">
        <f t="shared" si="443"/>
        <v>0</v>
      </c>
      <c r="S224" s="37">
        <f t="shared" si="444"/>
        <v>305.6</v>
      </c>
      <c r="T224" s="37">
        <f t="shared" si="445"/>
        <v>113.3</v>
      </c>
      <c r="U224" s="37">
        <f t="shared" si="446"/>
        <v>11.46</v>
      </c>
      <c r="V224" s="34">
        <v>0</v>
      </c>
      <c r="W224" s="37">
        <f t="shared" si="447"/>
        <v>209</v>
      </c>
      <c r="X224" s="37">
        <f t="shared" si="448"/>
        <v>0</v>
      </c>
      <c r="Y224" s="34">
        <f t="shared" si="449"/>
        <v>639.36</v>
      </c>
      <c r="Z224" s="37">
        <f t="shared" si="450"/>
        <v>2008.24</v>
      </c>
      <c r="AA224" s="37"/>
      <c r="AB224" s="12" t="s">
        <v>40</v>
      </c>
      <c r="AC224" s="11">
        <f t="shared" ref="AC224:AE224" si="508">K224+R224</f>
        <v>68.76</v>
      </c>
      <c r="AD224" s="11">
        <f t="shared" si="508"/>
        <v>916.8</v>
      </c>
      <c r="AE224" s="11">
        <f t="shared" si="508"/>
        <v>566.48</v>
      </c>
      <c r="AF224" s="11">
        <f t="shared" si="452"/>
        <v>38.2</v>
      </c>
      <c r="AG224" s="11">
        <f t="shared" ref="AG224:AI224" si="509">O224+W224</f>
        <v>418</v>
      </c>
      <c r="AH224" s="11">
        <f t="shared" si="509"/>
        <v>0</v>
      </c>
      <c r="AI224" s="11">
        <f t="shared" si="509"/>
        <v>2008.24</v>
      </c>
      <c r="AJ224" s="12" t="s">
        <v>16</v>
      </c>
    </row>
    <row r="225" s="19" customFormat="1" ht="16" customHeight="1" spans="1:36">
      <c r="A225" s="33">
        <f t="shared" si="435"/>
        <v>222</v>
      </c>
      <c r="B225" s="34" t="s">
        <v>157</v>
      </c>
      <c r="C225" s="68" t="s">
        <v>546</v>
      </c>
      <c r="D225" s="34" t="s">
        <v>547</v>
      </c>
      <c r="E225" s="34">
        <v>3473.25</v>
      </c>
      <c r="F225" s="34">
        <f>VLOOKUP(C225,'[1]9月'!$B:$Q,16,0)</f>
        <v>3245.4</v>
      </c>
      <c r="G225" s="37">
        <v>5664.75</v>
      </c>
      <c r="H225" s="34">
        <v>3473.25</v>
      </c>
      <c r="I225" s="37">
        <v>4180</v>
      </c>
      <c r="J225" s="88"/>
      <c r="K225" s="47">
        <f t="shared" si="436"/>
        <v>62.5185</v>
      </c>
      <c r="L225" s="48">
        <f t="shared" si="437"/>
        <v>519.264</v>
      </c>
      <c r="M225" s="37">
        <f t="shared" si="438"/>
        <v>453.18</v>
      </c>
      <c r="N225" s="34">
        <f t="shared" si="439"/>
        <v>24.31275</v>
      </c>
      <c r="O225" s="37">
        <f t="shared" si="440"/>
        <v>209</v>
      </c>
      <c r="P225" s="37">
        <f t="shared" si="441"/>
        <v>0</v>
      </c>
      <c r="Q225" s="37">
        <f t="shared" si="442"/>
        <v>1268.27525</v>
      </c>
      <c r="R225" s="34">
        <f t="shared" si="443"/>
        <v>0</v>
      </c>
      <c r="S225" s="34">
        <f t="shared" si="444"/>
        <v>259.63</v>
      </c>
      <c r="T225" s="37">
        <f t="shared" si="445"/>
        <v>113.3</v>
      </c>
      <c r="U225" s="34">
        <f t="shared" si="446"/>
        <v>10.42</v>
      </c>
      <c r="V225" s="34">
        <v>0</v>
      </c>
      <c r="W225" s="37">
        <f t="shared" si="447"/>
        <v>209</v>
      </c>
      <c r="X225" s="37">
        <f t="shared" si="448"/>
        <v>0</v>
      </c>
      <c r="Y225" s="34">
        <f t="shared" si="449"/>
        <v>592.35</v>
      </c>
      <c r="Z225" s="34">
        <f t="shared" si="450"/>
        <v>1860.62525</v>
      </c>
      <c r="AA225" s="34"/>
      <c r="AB225" s="12" t="s">
        <v>23</v>
      </c>
      <c r="AC225" s="11">
        <f t="shared" ref="AC225:AE225" si="510">K225+R225</f>
        <v>62.5185</v>
      </c>
      <c r="AD225" s="11">
        <f t="shared" si="510"/>
        <v>778.894</v>
      </c>
      <c r="AE225" s="11">
        <f t="shared" si="510"/>
        <v>566.48</v>
      </c>
      <c r="AF225" s="11">
        <f t="shared" si="452"/>
        <v>34.73275</v>
      </c>
      <c r="AG225" s="11">
        <f t="shared" ref="AG225:AI225" si="511">O225+W225</f>
        <v>418</v>
      </c>
      <c r="AH225" s="11">
        <f t="shared" si="511"/>
        <v>0</v>
      </c>
      <c r="AI225" s="11">
        <f t="shared" si="511"/>
        <v>1860.62525</v>
      </c>
      <c r="AJ225" s="12" t="s">
        <v>13</v>
      </c>
    </row>
    <row r="226" s="19" customFormat="1" ht="16" customHeight="1" spans="1:36">
      <c r="A226" s="33">
        <f t="shared" si="435"/>
        <v>223</v>
      </c>
      <c r="B226" s="34" t="s">
        <v>123</v>
      </c>
      <c r="C226" s="68" t="s">
        <v>548</v>
      </c>
      <c r="D226" s="34" t="s">
        <v>549</v>
      </c>
      <c r="E226" s="34">
        <v>3473.25</v>
      </c>
      <c r="F226" s="34">
        <f>VLOOKUP(C226,'[1]9月'!$B:$Q,16,0)</f>
        <v>3245.4</v>
      </c>
      <c r="G226" s="37">
        <v>5664.75</v>
      </c>
      <c r="H226" s="34">
        <v>3473.25</v>
      </c>
      <c r="I226" s="37">
        <v>4180</v>
      </c>
      <c r="J226" s="88"/>
      <c r="K226" s="47">
        <f t="shared" si="436"/>
        <v>62.5185</v>
      </c>
      <c r="L226" s="48">
        <f t="shared" si="437"/>
        <v>519.264</v>
      </c>
      <c r="M226" s="37">
        <f t="shared" si="438"/>
        <v>453.18</v>
      </c>
      <c r="N226" s="34">
        <f t="shared" si="439"/>
        <v>24.31275</v>
      </c>
      <c r="O226" s="37">
        <f t="shared" si="440"/>
        <v>209</v>
      </c>
      <c r="P226" s="37">
        <f t="shared" si="441"/>
        <v>0</v>
      </c>
      <c r="Q226" s="37">
        <f t="shared" si="442"/>
        <v>1268.27525</v>
      </c>
      <c r="R226" s="34">
        <f t="shared" si="443"/>
        <v>0</v>
      </c>
      <c r="S226" s="34">
        <f t="shared" si="444"/>
        <v>259.63</v>
      </c>
      <c r="T226" s="37">
        <f t="shared" si="445"/>
        <v>113.3</v>
      </c>
      <c r="U226" s="34">
        <f t="shared" si="446"/>
        <v>10.42</v>
      </c>
      <c r="V226" s="34">
        <v>0</v>
      </c>
      <c r="W226" s="37">
        <f t="shared" si="447"/>
        <v>209</v>
      </c>
      <c r="X226" s="37">
        <f t="shared" si="448"/>
        <v>0</v>
      </c>
      <c r="Y226" s="34">
        <f t="shared" si="449"/>
        <v>592.35</v>
      </c>
      <c r="Z226" s="34">
        <f t="shared" si="450"/>
        <v>1860.62525</v>
      </c>
      <c r="AA226" s="34"/>
      <c r="AB226" s="12" t="s">
        <v>26</v>
      </c>
      <c r="AC226" s="11">
        <f t="shared" ref="AC226:AE226" si="512">K226+R226</f>
        <v>62.5185</v>
      </c>
      <c r="AD226" s="11">
        <f t="shared" si="512"/>
        <v>778.894</v>
      </c>
      <c r="AE226" s="11">
        <f t="shared" si="512"/>
        <v>566.48</v>
      </c>
      <c r="AF226" s="11">
        <f t="shared" si="452"/>
        <v>34.73275</v>
      </c>
      <c r="AG226" s="11">
        <f t="shared" ref="AG226:AI226" si="513">O226+W226</f>
        <v>418</v>
      </c>
      <c r="AH226" s="11">
        <f t="shared" si="513"/>
        <v>0</v>
      </c>
      <c r="AI226" s="11">
        <f t="shared" si="513"/>
        <v>1860.62525</v>
      </c>
      <c r="AJ226" s="12" t="s">
        <v>13</v>
      </c>
    </row>
    <row r="227" s="19" customFormat="1" ht="16" customHeight="1" spans="1:36">
      <c r="A227" s="33">
        <f t="shared" si="435"/>
        <v>224</v>
      </c>
      <c r="B227" s="34" t="s">
        <v>89</v>
      </c>
      <c r="C227" s="45" t="s">
        <v>550</v>
      </c>
      <c r="D227" s="69" t="s">
        <v>551</v>
      </c>
      <c r="E227" s="34">
        <v>3473.25</v>
      </c>
      <c r="F227" s="34">
        <f>VLOOKUP(C227,'[1]9月'!$B:$Q,16,0)</f>
        <v>3245.4</v>
      </c>
      <c r="G227" s="37">
        <v>5664.75</v>
      </c>
      <c r="H227" s="34">
        <v>3473.25</v>
      </c>
      <c r="I227" s="37">
        <v>3180</v>
      </c>
      <c r="J227" s="88"/>
      <c r="K227" s="47">
        <f t="shared" si="436"/>
        <v>62.5185</v>
      </c>
      <c r="L227" s="48">
        <f t="shared" si="437"/>
        <v>519.264</v>
      </c>
      <c r="M227" s="37">
        <f t="shared" si="438"/>
        <v>453.18</v>
      </c>
      <c r="N227" s="34">
        <f t="shared" si="439"/>
        <v>24.31275</v>
      </c>
      <c r="O227" s="37">
        <f t="shared" si="440"/>
        <v>159</v>
      </c>
      <c r="P227" s="37">
        <f t="shared" si="441"/>
        <v>0</v>
      </c>
      <c r="Q227" s="37">
        <f t="shared" si="442"/>
        <v>1218.27525</v>
      </c>
      <c r="R227" s="34">
        <f t="shared" si="443"/>
        <v>0</v>
      </c>
      <c r="S227" s="34">
        <f t="shared" si="444"/>
        <v>259.63</v>
      </c>
      <c r="T227" s="37">
        <f t="shared" si="445"/>
        <v>113.3</v>
      </c>
      <c r="U227" s="34">
        <f t="shared" si="446"/>
        <v>10.42</v>
      </c>
      <c r="V227" s="34">
        <v>0</v>
      </c>
      <c r="W227" s="37">
        <f t="shared" si="447"/>
        <v>159</v>
      </c>
      <c r="X227" s="37">
        <f t="shared" si="448"/>
        <v>0</v>
      </c>
      <c r="Y227" s="34">
        <f t="shared" si="449"/>
        <v>542.35</v>
      </c>
      <c r="Z227" s="34">
        <f t="shared" si="450"/>
        <v>1760.62525</v>
      </c>
      <c r="AA227" s="34"/>
      <c r="AB227" s="12" t="s">
        <v>40</v>
      </c>
      <c r="AC227" s="11">
        <f t="shared" ref="AC227:AE227" si="514">K227+R227</f>
        <v>62.5185</v>
      </c>
      <c r="AD227" s="11">
        <f t="shared" si="514"/>
        <v>778.894</v>
      </c>
      <c r="AE227" s="11">
        <f t="shared" si="514"/>
        <v>566.48</v>
      </c>
      <c r="AF227" s="11">
        <f t="shared" si="452"/>
        <v>34.73275</v>
      </c>
      <c r="AG227" s="11">
        <f t="shared" ref="AG227:AI227" si="515">O227+W227</f>
        <v>318</v>
      </c>
      <c r="AH227" s="11">
        <f t="shared" si="515"/>
        <v>0</v>
      </c>
      <c r="AI227" s="11">
        <f t="shared" si="515"/>
        <v>1760.62525</v>
      </c>
      <c r="AJ227" s="12" t="s">
        <v>16</v>
      </c>
    </row>
    <row r="228" s="19" customFormat="1" ht="16" customHeight="1" spans="1:36">
      <c r="A228" s="33">
        <f t="shared" si="435"/>
        <v>225</v>
      </c>
      <c r="B228" s="34" t="s">
        <v>86</v>
      </c>
      <c r="C228" s="45" t="s">
        <v>552</v>
      </c>
      <c r="D228" s="69" t="s">
        <v>553</v>
      </c>
      <c r="E228" s="34">
        <v>3473.25</v>
      </c>
      <c r="F228" s="34">
        <f>VLOOKUP(C228,'[1]9月'!$B:$Q,16,0)</f>
        <v>3245.4</v>
      </c>
      <c r="G228" s="37">
        <v>5664.75</v>
      </c>
      <c r="H228" s="34">
        <v>3473.25</v>
      </c>
      <c r="I228" s="37">
        <v>3180</v>
      </c>
      <c r="J228" s="37"/>
      <c r="K228" s="47">
        <f t="shared" si="436"/>
        <v>62.5185</v>
      </c>
      <c r="L228" s="48">
        <f t="shared" si="437"/>
        <v>519.264</v>
      </c>
      <c r="M228" s="37">
        <f t="shared" si="438"/>
        <v>453.18</v>
      </c>
      <c r="N228" s="34">
        <f t="shared" si="439"/>
        <v>24.31275</v>
      </c>
      <c r="O228" s="37">
        <f t="shared" si="440"/>
        <v>159</v>
      </c>
      <c r="P228" s="37">
        <f t="shared" si="441"/>
        <v>0</v>
      </c>
      <c r="Q228" s="37">
        <f t="shared" si="442"/>
        <v>1218.27525</v>
      </c>
      <c r="R228" s="34">
        <f t="shared" si="443"/>
        <v>0</v>
      </c>
      <c r="S228" s="34">
        <f t="shared" si="444"/>
        <v>259.63</v>
      </c>
      <c r="T228" s="37">
        <f t="shared" si="445"/>
        <v>113.3</v>
      </c>
      <c r="U228" s="34">
        <f t="shared" si="446"/>
        <v>10.42</v>
      </c>
      <c r="V228" s="34">
        <v>0</v>
      </c>
      <c r="W228" s="37">
        <f t="shared" si="447"/>
        <v>159</v>
      </c>
      <c r="X228" s="37">
        <f t="shared" si="448"/>
        <v>0</v>
      </c>
      <c r="Y228" s="34">
        <f t="shared" si="449"/>
        <v>542.35</v>
      </c>
      <c r="Z228" s="34">
        <f t="shared" si="450"/>
        <v>1760.62525</v>
      </c>
      <c r="AA228" s="34"/>
      <c r="AB228" s="12" t="s">
        <v>40</v>
      </c>
      <c r="AC228" s="11">
        <f t="shared" ref="AC228:AE228" si="516">K228+R228</f>
        <v>62.5185</v>
      </c>
      <c r="AD228" s="11">
        <f t="shared" si="516"/>
        <v>778.894</v>
      </c>
      <c r="AE228" s="11">
        <f t="shared" si="516"/>
        <v>566.48</v>
      </c>
      <c r="AF228" s="11">
        <f t="shared" si="452"/>
        <v>34.73275</v>
      </c>
      <c r="AG228" s="11">
        <f t="shared" ref="AG228:AI228" si="517">O228+W228</f>
        <v>318</v>
      </c>
      <c r="AH228" s="11">
        <f t="shared" si="517"/>
        <v>0</v>
      </c>
      <c r="AI228" s="11">
        <f t="shared" si="517"/>
        <v>1760.62525</v>
      </c>
      <c r="AJ228" s="12" t="s">
        <v>16</v>
      </c>
    </row>
    <row r="229" s="19" customFormat="1" ht="16" customHeight="1" spans="1:36">
      <c r="A229" s="33">
        <f t="shared" si="435"/>
        <v>226</v>
      </c>
      <c r="B229" s="34" t="s">
        <v>554</v>
      </c>
      <c r="C229" s="45" t="s">
        <v>555</v>
      </c>
      <c r="D229" s="69" t="s">
        <v>556</v>
      </c>
      <c r="E229" s="34">
        <v>3473.25</v>
      </c>
      <c r="F229" s="34">
        <f>VLOOKUP(C229,'[1]9月'!$B:$Q,16,0)</f>
        <v>3245.4</v>
      </c>
      <c r="G229" s="37">
        <v>5664.75</v>
      </c>
      <c r="H229" s="34">
        <v>3473.25</v>
      </c>
      <c r="I229" s="37">
        <v>3180</v>
      </c>
      <c r="J229" s="37"/>
      <c r="K229" s="47">
        <f t="shared" si="436"/>
        <v>62.5185</v>
      </c>
      <c r="L229" s="48">
        <f t="shared" si="437"/>
        <v>519.264</v>
      </c>
      <c r="M229" s="37">
        <f t="shared" si="438"/>
        <v>453.18</v>
      </c>
      <c r="N229" s="34">
        <f t="shared" si="439"/>
        <v>24.31275</v>
      </c>
      <c r="O229" s="37">
        <f t="shared" si="440"/>
        <v>159</v>
      </c>
      <c r="P229" s="37">
        <f t="shared" si="441"/>
        <v>0</v>
      </c>
      <c r="Q229" s="37">
        <f t="shared" si="442"/>
        <v>1218.27525</v>
      </c>
      <c r="R229" s="34">
        <f t="shared" si="443"/>
        <v>0</v>
      </c>
      <c r="S229" s="34">
        <f t="shared" si="444"/>
        <v>259.63</v>
      </c>
      <c r="T229" s="37">
        <f t="shared" si="445"/>
        <v>113.3</v>
      </c>
      <c r="U229" s="34">
        <f t="shared" si="446"/>
        <v>10.42</v>
      </c>
      <c r="V229" s="34">
        <v>0</v>
      </c>
      <c r="W229" s="37">
        <f t="shared" si="447"/>
        <v>159</v>
      </c>
      <c r="X229" s="37">
        <f t="shared" si="448"/>
        <v>0</v>
      </c>
      <c r="Y229" s="34">
        <f t="shared" si="449"/>
        <v>542.35</v>
      </c>
      <c r="Z229" s="34">
        <f t="shared" si="450"/>
        <v>1760.62525</v>
      </c>
      <c r="AA229" s="34"/>
      <c r="AB229" s="12" t="s">
        <v>37</v>
      </c>
      <c r="AC229" s="11">
        <f t="shared" ref="AC229:AE229" si="518">K229+R229</f>
        <v>62.5185</v>
      </c>
      <c r="AD229" s="11">
        <f t="shared" si="518"/>
        <v>778.894</v>
      </c>
      <c r="AE229" s="11">
        <f t="shared" si="518"/>
        <v>566.48</v>
      </c>
      <c r="AF229" s="11">
        <f t="shared" si="452"/>
        <v>34.73275</v>
      </c>
      <c r="AG229" s="11">
        <f t="shared" ref="AG229:AI229" si="519">O229+W229</f>
        <v>318</v>
      </c>
      <c r="AH229" s="11">
        <f t="shared" si="519"/>
        <v>0</v>
      </c>
      <c r="AI229" s="11">
        <f t="shared" si="519"/>
        <v>1760.62525</v>
      </c>
      <c r="AJ229" s="12" t="s">
        <v>14</v>
      </c>
    </row>
    <row r="230" s="19" customFormat="1" ht="16" customHeight="1" spans="1:36">
      <c r="A230" s="33">
        <f t="shared" si="435"/>
        <v>227</v>
      </c>
      <c r="B230" s="34" t="s">
        <v>242</v>
      </c>
      <c r="C230" s="45" t="s">
        <v>557</v>
      </c>
      <c r="D230" s="69" t="s">
        <v>558</v>
      </c>
      <c r="E230" s="34">
        <v>3473.25</v>
      </c>
      <c r="F230" s="34">
        <f>VLOOKUP(C230,'[1]9月'!$B:$Q,16,0)</f>
        <v>3245.4</v>
      </c>
      <c r="G230" s="37">
        <v>5664.75</v>
      </c>
      <c r="H230" s="34">
        <v>3473.25</v>
      </c>
      <c r="I230" s="37">
        <v>4180</v>
      </c>
      <c r="J230" s="37"/>
      <c r="K230" s="47">
        <f t="shared" si="436"/>
        <v>62.5185</v>
      </c>
      <c r="L230" s="48">
        <f t="shared" si="437"/>
        <v>519.264</v>
      </c>
      <c r="M230" s="37">
        <f t="shared" si="438"/>
        <v>453.18</v>
      </c>
      <c r="N230" s="34">
        <f t="shared" si="439"/>
        <v>24.31275</v>
      </c>
      <c r="O230" s="37">
        <f t="shared" si="440"/>
        <v>209</v>
      </c>
      <c r="P230" s="37">
        <f t="shared" si="441"/>
        <v>0</v>
      </c>
      <c r="Q230" s="37">
        <f t="shared" si="442"/>
        <v>1268.27525</v>
      </c>
      <c r="R230" s="34">
        <f t="shared" si="443"/>
        <v>0</v>
      </c>
      <c r="S230" s="34">
        <f t="shared" si="444"/>
        <v>259.63</v>
      </c>
      <c r="T230" s="37">
        <f t="shared" si="445"/>
        <v>113.3</v>
      </c>
      <c r="U230" s="34">
        <f t="shared" si="446"/>
        <v>10.42</v>
      </c>
      <c r="V230" s="34">
        <v>0</v>
      </c>
      <c r="W230" s="37">
        <f t="shared" si="447"/>
        <v>209</v>
      </c>
      <c r="X230" s="37">
        <f t="shared" si="448"/>
        <v>0</v>
      </c>
      <c r="Y230" s="34">
        <f t="shared" si="449"/>
        <v>592.35</v>
      </c>
      <c r="Z230" s="34">
        <f t="shared" si="450"/>
        <v>1860.62525</v>
      </c>
      <c r="AA230" s="34"/>
      <c r="AB230" s="12" t="s">
        <v>40</v>
      </c>
      <c r="AC230" s="11">
        <f t="shared" ref="AC230:AE230" si="520">K230+R230</f>
        <v>62.5185</v>
      </c>
      <c r="AD230" s="11">
        <f t="shared" si="520"/>
        <v>778.894</v>
      </c>
      <c r="AE230" s="11">
        <f t="shared" si="520"/>
        <v>566.48</v>
      </c>
      <c r="AF230" s="11">
        <f t="shared" si="452"/>
        <v>34.73275</v>
      </c>
      <c r="AG230" s="11">
        <f t="shared" ref="AG230:AI230" si="521">O230+W230</f>
        <v>418</v>
      </c>
      <c r="AH230" s="11">
        <f t="shared" si="521"/>
        <v>0</v>
      </c>
      <c r="AI230" s="11">
        <f t="shared" si="521"/>
        <v>1860.62525</v>
      </c>
      <c r="AJ230" s="12" t="s">
        <v>16</v>
      </c>
    </row>
    <row r="231" s="19" customFormat="1" ht="16" customHeight="1" spans="1:36">
      <c r="A231" s="33">
        <f t="shared" si="435"/>
        <v>228</v>
      </c>
      <c r="B231" s="34" t="s">
        <v>143</v>
      </c>
      <c r="C231" s="45" t="s">
        <v>559</v>
      </c>
      <c r="D231" s="69" t="s">
        <v>560</v>
      </c>
      <c r="E231" s="34">
        <v>3473.25</v>
      </c>
      <c r="F231" s="34">
        <f>VLOOKUP(C231,'[1]9月'!$B:$Q,16,0)</f>
        <v>3245.4</v>
      </c>
      <c r="G231" s="37">
        <v>5664.75</v>
      </c>
      <c r="H231" s="34">
        <v>3473.25</v>
      </c>
      <c r="I231" s="37">
        <v>1790</v>
      </c>
      <c r="J231" s="37"/>
      <c r="K231" s="47">
        <f t="shared" si="436"/>
        <v>62.5185</v>
      </c>
      <c r="L231" s="48">
        <f t="shared" si="437"/>
        <v>519.264</v>
      </c>
      <c r="M231" s="37">
        <f t="shared" si="438"/>
        <v>453.18</v>
      </c>
      <c r="N231" s="34">
        <f t="shared" si="439"/>
        <v>24.31275</v>
      </c>
      <c r="O231" s="37">
        <f t="shared" si="440"/>
        <v>89.5</v>
      </c>
      <c r="P231" s="37">
        <f t="shared" si="441"/>
        <v>0</v>
      </c>
      <c r="Q231" s="37">
        <f t="shared" si="442"/>
        <v>1148.77525</v>
      </c>
      <c r="R231" s="34">
        <f t="shared" si="443"/>
        <v>0</v>
      </c>
      <c r="S231" s="34">
        <f t="shared" si="444"/>
        <v>259.63</v>
      </c>
      <c r="T231" s="37">
        <f t="shared" si="445"/>
        <v>113.3</v>
      </c>
      <c r="U231" s="34">
        <f t="shared" si="446"/>
        <v>10.42</v>
      </c>
      <c r="V231" s="34">
        <v>0</v>
      </c>
      <c r="W231" s="37">
        <f t="shared" si="447"/>
        <v>89.5</v>
      </c>
      <c r="X231" s="37">
        <f t="shared" si="448"/>
        <v>0</v>
      </c>
      <c r="Y231" s="34">
        <f t="shared" si="449"/>
        <v>472.85</v>
      </c>
      <c r="Z231" s="34">
        <f t="shared" si="450"/>
        <v>1621.62525</v>
      </c>
      <c r="AA231" s="34"/>
      <c r="AB231" s="12" t="s">
        <v>25</v>
      </c>
      <c r="AC231" s="11">
        <f t="shared" ref="AC231:AE231" si="522">K231+R231</f>
        <v>62.5185</v>
      </c>
      <c r="AD231" s="11">
        <f t="shared" si="522"/>
        <v>778.894</v>
      </c>
      <c r="AE231" s="11">
        <f t="shared" si="522"/>
        <v>566.48</v>
      </c>
      <c r="AF231" s="11">
        <f t="shared" si="452"/>
        <v>34.73275</v>
      </c>
      <c r="AG231" s="11">
        <f t="shared" ref="AG231:AI231" si="523">O231+W231</f>
        <v>179</v>
      </c>
      <c r="AH231" s="11">
        <f t="shared" si="523"/>
        <v>0</v>
      </c>
      <c r="AI231" s="11">
        <f t="shared" si="523"/>
        <v>1621.62525</v>
      </c>
      <c r="AJ231" s="12" t="s">
        <v>13</v>
      </c>
    </row>
    <row r="232" s="19" customFormat="1" ht="16" customHeight="1" spans="1:36">
      <c r="A232" s="33">
        <f t="shared" si="435"/>
        <v>229</v>
      </c>
      <c r="B232" s="34" t="s">
        <v>140</v>
      </c>
      <c r="C232" s="45" t="s">
        <v>561</v>
      </c>
      <c r="D232" s="69" t="s">
        <v>562</v>
      </c>
      <c r="E232" s="34">
        <v>3473.25</v>
      </c>
      <c r="F232" s="34">
        <f>VLOOKUP(C232,'[1]9月'!$B:$Q,16,0)</f>
        <v>3245.4</v>
      </c>
      <c r="G232" s="37">
        <v>5664.75</v>
      </c>
      <c r="H232" s="34">
        <v>3473.25</v>
      </c>
      <c r="I232" s="37">
        <v>3180</v>
      </c>
      <c r="J232" s="37"/>
      <c r="K232" s="47">
        <f t="shared" si="436"/>
        <v>62.5185</v>
      </c>
      <c r="L232" s="48">
        <f t="shared" si="437"/>
        <v>519.264</v>
      </c>
      <c r="M232" s="37">
        <f t="shared" si="438"/>
        <v>453.18</v>
      </c>
      <c r="N232" s="34">
        <f t="shared" si="439"/>
        <v>24.31275</v>
      </c>
      <c r="O232" s="37">
        <f t="shared" si="440"/>
        <v>159</v>
      </c>
      <c r="P232" s="37">
        <f t="shared" si="441"/>
        <v>0</v>
      </c>
      <c r="Q232" s="37">
        <f t="shared" si="442"/>
        <v>1218.27525</v>
      </c>
      <c r="R232" s="34">
        <f t="shared" si="443"/>
        <v>0</v>
      </c>
      <c r="S232" s="34">
        <f t="shared" si="444"/>
        <v>259.63</v>
      </c>
      <c r="T232" s="37">
        <f t="shared" si="445"/>
        <v>113.3</v>
      </c>
      <c r="U232" s="34">
        <f t="shared" si="446"/>
        <v>10.42</v>
      </c>
      <c r="V232" s="34">
        <v>0</v>
      </c>
      <c r="W232" s="37">
        <f t="shared" si="447"/>
        <v>159</v>
      </c>
      <c r="X232" s="37">
        <f t="shared" si="448"/>
        <v>0</v>
      </c>
      <c r="Y232" s="34">
        <f t="shared" si="449"/>
        <v>542.35</v>
      </c>
      <c r="Z232" s="34">
        <f t="shared" si="450"/>
        <v>1760.62525</v>
      </c>
      <c r="AA232" s="34"/>
      <c r="AB232" s="12" t="s">
        <v>39</v>
      </c>
      <c r="AC232" s="11">
        <f t="shared" ref="AC232:AE232" si="524">K232+R232</f>
        <v>62.5185</v>
      </c>
      <c r="AD232" s="11">
        <f t="shared" si="524"/>
        <v>778.894</v>
      </c>
      <c r="AE232" s="11">
        <f t="shared" si="524"/>
        <v>566.48</v>
      </c>
      <c r="AF232" s="11">
        <f t="shared" si="452"/>
        <v>34.73275</v>
      </c>
      <c r="AG232" s="11">
        <f t="shared" ref="AG232:AI232" si="525">O232+W232</f>
        <v>318</v>
      </c>
      <c r="AH232" s="11">
        <f t="shared" si="525"/>
        <v>0</v>
      </c>
      <c r="AI232" s="11">
        <f t="shared" si="525"/>
        <v>1760.62525</v>
      </c>
      <c r="AJ232" s="12" t="s">
        <v>15</v>
      </c>
    </row>
    <row r="233" s="9" customFormat="1" ht="16" customHeight="1" spans="1:36">
      <c r="A233" s="33">
        <f t="shared" si="435"/>
        <v>230</v>
      </c>
      <c r="B233" s="34" t="s">
        <v>143</v>
      </c>
      <c r="C233" s="45" t="s">
        <v>563</v>
      </c>
      <c r="D233" s="34" t="s">
        <v>564</v>
      </c>
      <c r="E233" s="34">
        <v>3473.25</v>
      </c>
      <c r="F233" s="34">
        <v>3342.69</v>
      </c>
      <c r="G233" s="37">
        <v>5664.75</v>
      </c>
      <c r="H233" s="34">
        <v>3473.25</v>
      </c>
      <c r="I233" s="37">
        <v>3180</v>
      </c>
      <c r="J233" s="37"/>
      <c r="K233" s="47">
        <f t="shared" si="436"/>
        <v>62.5185</v>
      </c>
      <c r="L233" s="48">
        <f t="shared" si="437"/>
        <v>534.8304</v>
      </c>
      <c r="M233" s="37">
        <f t="shared" si="438"/>
        <v>453.18</v>
      </c>
      <c r="N233" s="34">
        <f t="shared" si="439"/>
        <v>24.31275</v>
      </c>
      <c r="O233" s="37">
        <f t="shared" si="440"/>
        <v>159</v>
      </c>
      <c r="P233" s="37">
        <f t="shared" si="441"/>
        <v>0</v>
      </c>
      <c r="Q233" s="37">
        <f t="shared" si="442"/>
        <v>1233.84165</v>
      </c>
      <c r="R233" s="34">
        <f t="shared" si="443"/>
        <v>0</v>
      </c>
      <c r="S233" s="34">
        <f t="shared" si="444"/>
        <v>267.42</v>
      </c>
      <c r="T233" s="37">
        <f t="shared" si="445"/>
        <v>113.3</v>
      </c>
      <c r="U233" s="34">
        <f t="shared" si="446"/>
        <v>10.42</v>
      </c>
      <c r="V233" s="34">
        <v>0</v>
      </c>
      <c r="W233" s="37">
        <f t="shared" si="447"/>
        <v>159</v>
      </c>
      <c r="X233" s="37">
        <f t="shared" si="448"/>
        <v>0</v>
      </c>
      <c r="Y233" s="34">
        <f t="shared" si="449"/>
        <v>550.14</v>
      </c>
      <c r="Z233" s="34">
        <f t="shared" si="450"/>
        <v>1783.98165</v>
      </c>
      <c r="AA233" s="34"/>
      <c r="AB233" s="12" t="s">
        <v>25</v>
      </c>
      <c r="AC233" s="11">
        <f t="shared" ref="AC233:AE233" si="526">K233+R233</f>
        <v>62.5185</v>
      </c>
      <c r="AD233" s="11">
        <f t="shared" si="526"/>
        <v>802.2504</v>
      </c>
      <c r="AE233" s="11">
        <f t="shared" si="526"/>
        <v>566.48</v>
      </c>
      <c r="AF233" s="11">
        <f t="shared" si="452"/>
        <v>34.73275</v>
      </c>
      <c r="AG233" s="11">
        <f t="shared" ref="AG233:AI233" si="527">O233+W233</f>
        <v>318</v>
      </c>
      <c r="AH233" s="11">
        <f t="shared" si="527"/>
        <v>0</v>
      </c>
      <c r="AI233" s="11">
        <f t="shared" si="527"/>
        <v>1783.98165</v>
      </c>
      <c r="AJ233" s="12" t="s">
        <v>13</v>
      </c>
    </row>
    <row r="234" s="9" customFormat="1" ht="16" customHeight="1" spans="1:36">
      <c r="A234" s="33">
        <f t="shared" si="435"/>
        <v>231</v>
      </c>
      <c r="B234" s="34" t="s">
        <v>143</v>
      </c>
      <c r="C234" s="45" t="s">
        <v>565</v>
      </c>
      <c r="D234" s="34" t="s">
        <v>566</v>
      </c>
      <c r="E234" s="34">
        <v>3473.25</v>
      </c>
      <c r="F234" s="34">
        <f>VLOOKUP(C234,'[1]9月'!$B:$Q,16,0)</f>
        <v>3245.4</v>
      </c>
      <c r="G234" s="37">
        <v>5664.75</v>
      </c>
      <c r="H234" s="34">
        <v>3473.25</v>
      </c>
      <c r="I234" s="37">
        <v>3180</v>
      </c>
      <c r="J234" s="37"/>
      <c r="K234" s="47">
        <f t="shared" si="436"/>
        <v>62.5185</v>
      </c>
      <c r="L234" s="48">
        <f t="shared" si="437"/>
        <v>519.264</v>
      </c>
      <c r="M234" s="37">
        <f t="shared" si="438"/>
        <v>453.18</v>
      </c>
      <c r="N234" s="34">
        <f t="shared" si="439"/>
        <v>24.31275</v>
      </c>
      <c r="O234" s="37">
        <f t="shared" si="440"/>
        <v>159</v>
      </c>
      <c r="P234" s="37">
        <f t="shared" si="441"/>
        <v>0</v>
      </c>
      <c r="Q234" s="37">
        <f t="shared" si="442"/>
        <v>1218.27525</v>
      </c>
      <c r="R234" s="34">
        <f t="shared" si="443"/>
        <v>0</v>
      </c>
      <c r="S234" s="34">
        <f t="shared" si="444"/>
        <v>259.63</v>
      </c>
      <c r="T234" s="37">
        <f t="shared" si="445"/>
        <v>113.3</v>
      </c>
      <c r="U234" s="34">
        <f t="shared" si="446"/>
        <v>10.42</v>
      </c>
      <c r="V234" s="34">
        <v>0</v>
      </c>
      <c r="W234" s="37">
        <f t="shared" si="447"/>
        <v>159</v>
      </c>
      <c r="X234" s="37">
        <f t="shared" si="448"/>
        <v>0</v>
      </c>
      <c r="Y234" s="34">
        <f t="shared" si="449"/>
        <v>542.35</v>
      </c>
      <c r="Z234" s="34">
        <f t="shared" si="450"/>
        <v>1760.62525</v>
      </c>
      <c r="AA234" s="34"/>
      <c r="AB234" s="12" t="s">
        <v>25</v>
      </c>
      <c r="AC234" s="11">
        <f t="shared" ref="AC234:AE234" si="528">K234+R234</f>
        <v>62.5185</v>
      </c>
      <c r="AD234" s="11">
        <f t="shared" si="528"/>
        <v>778.894</v>
      </c>
      <c r="AE234" s="11">
        <f t="shared" si="528"/>
        <v>566.48</v>
      </c>
      <c r="AF234" s="11">
        <f t="shared" si="452"/>
        <v>34.73275</v>
      </c>
      <c r="AG234" s="11">
        <f t="shared" ref="AG234:AI234" si="529">O234+W234</f>
        <v>318</v>
      </c>
      <c r="AH234" s="11">
        <f t="shared" si="529"/>
        <v>0</v>
      </c>
      <c r="AI234" s="11">
        <f t="shared" si="529"/>
        <v>1760.62525</v>
      </c>
      <c r="AJ234" s="12" t="s">
        <v>13</v>
      </c>
    </row>
    <row r="235" s="9" customFormat="1" ht="16" customHeight="1" spans="1:36">
      <c r="A235" s="33">
        <f t="shared" si="435"/>
        <v>232</v>
      </c>
      <c r="B235" s="34" t="s">
        <v>567</v>
      </c>
      <c r="C235" s="45" t="s">
        <v>568</v>
      </c>
      <c r="D235" s="34" t="s">
        <v>569</v>
      </c>
      <c r="E235" s="34">
        <v>3820</v>
      </c>
      <c r="F235" s="34">
        <f>VLOOKUP(C235,'[1]9月'!$B:$Q,16,0)</f>
        <v>3820</v>
      </c>
      <c r="G235" s="37">
        <v>5664.75</v>
      </c>
      <c r="H235" s="34">
        <v>3820</v>
      </c>
      <c r="I235" s="37">
        <v>4180</v>
      </c>
      <c r="J235" s="37"/>
      <c r="K235" s="47">
        <f t="shared" si="436"/>
        <v>68.76</v>
      </c>
      <c r="L235" s="48">
        <f t="shared" si="437"/>
        <v>611.2</v>
      </c>
      <c r="M235" s="37">
        <f t="shared" si="438"/>
        <v>453.18</v>
      </c>
      <c r="N235" s="34">
        <f t="shared" si="439"/>
        <v>26.74</v>
      </c>
      <c r="O235" s="37">
        <f t="shared" si="440"/>
        <v>209</v>
      </c>
      <c r="P235" s="37">
        <f t="shared" si="441"/>
        <v>0</v>
      </c>
      <c r="Q235" s="37">
        <f t="shared" si="442"/>
        <v>1368.88</v>
      </c>
      <c r="R235" s="34">
        <f t="shared" si="443"/>
        <v>0</v>
      </c>
      <c r="S235" s="34">
        <f t="shared" si="444"/>
        <v>305.6</v>
      </c>
      <c r="T235" s="37">
        <f t="shared" si="445"/>
        <v>113.3</v>
      </c>
      <c r="U235" s="34">
        <f t="shared" si="446"/>
        <v>11.46</v>
      </c>
      <c r="V235" s="34">
        <v>0</v>
      </c>
      <c r="W235" s="37">
        <f t="shared" si="447"/>
        <v>209</v>
      </c>
      <c r="X235" s="37">
        <f t="shared" si="448"/>
        <v>0</v>
      </c>
      <c r="Y235" s="34">
        <f t="shared" si="449"/>
        <v>639.36</v>
      </c>
      <c r="Z235" s="34">
        <f t="shared" si="450"/>
        <v>2008.24</v>
      </c>
      <c r="AA235" s="34"/>
      <c r="AB235" s="12" t="s">
        <v>25</v>
      </c>
      <c r="AC235" s="11">
        <f t="shared" ref="AC235:AE235" si="530">K235+R235</f>
        <v>68.76</v>
      </c>
      <c r="AD235" s="11">
        <f t="shared" si="530"/>
        <v>916.8</v>
      </c>
      <c r="AE235" s="11">
        <f t="shared" si="530"/>
        <v>566.48</v>
      </c>
      <c r="AF235" s="11">
        <f t="shared" si="452"/>
        <v>38.2</v>
      </c>
      <c r="AG235" s="11">
        <f t="shared" ref="AG235:AI235" si="531">O235+W235</f>
        <v>418</v>
      </c>
      <c r="AH235" s="11">
        <f t="shared" si="531"/>
        <v>0</v>
      </c>
      <c r="AI235" s="11">
        <f t="shared" si="531"/>
        <v>2008.24</v>
      </c>
      <c r="AJ235" s="12" t="s">
        <v>13</v>
      </c>
    </row>
    <row r="236" s="9" customFormat="1" ht="16" customHeight="1" spans="1:36">
      <c r="A236" s="33">
        <f t="shared" si="435"/>
        <v>233</v>
      </c>
      <c r="B236" s="34" t="s">
        <v>539</v>
      </c>
      <c r="C236" s="45" t="s">
        <v>570</v>
      </c>
      <c r="D236" s="34" t="s">
        <v>571</v>
      </c>
      <c r="E236" s="34">
        <v>3820</v>
      </c>
      <c r="F236" s="34">
        <f>VLOOKUP(C236,'[1]9月'!$B:$Q,16,0)</f>
        <v>3820</v>
      </c>
      <c r="G236" s="37">
        <v>5664.75</v>
      </c>
      <c r="H236" s="34">
        <v>3820</v>
      </c>
      <c r="I236" s="37">
        <v>4180</v>
      </c>
      <c r="J236" s="37"/>
      <c r="K236" s="47">
        <f t="shared" si="436"/>
        <v>68.76</v>
      </c>
      <c r="L236" s="48">
        <f t="shared" si="437"/>
        <v>611.2</v>
      </c>
      <c r="M236" s="37">
        <f t="shared" si="438"/>
        <v>453.18</v>
      </c>
      <c r="N236" s="34">
        <f t="shared" si="439"/>
        <v>26.74</v>
      </c>
      <c r="O236" s="37">
        <f t="shared" si="440"/>
        <v>209</v>
      </c>
      <c r="P236" s="37">
        <f t="shared" si="441"/>
        <v>0</v>
      </c>
      <c r="Q236" s="37">
        <f t="shared" si="442"/>
        <v>1368.88</v>
      </c>
      <c r="R236" s="34">
        <f t="shared" si="443"/>
        <v>0</v>
      </c>
      <c r="S236" s="34">
        <f t="shared" si="444"/>
        <v>305.6</v>
      </c>
      <c r="T236" s="37">
        <f t="shared" si="445"/>
        <v>113.3</v>
      </c>
      <c r="U236" s="34">
        <f t="shared" si="446"/>
        <v>11.46</v>
      </c>
      <c r="V236" s="34">
        <v>0</v>
      </c>
      <c r="W236" s="37">
        <f t="shared" si="447"/>
        <v>209</v>
      </c>
      <c r="X236" s="37">
        <f t="shared" si="448"/>
        <v>0</v>
      </c>
      <c r="Y236" s="34">
        <f t="shared" si="449"/>
        <v>639.36</v>
      </c>
      <c r="Z236" s="34">
        <f t="shared" si="450"/>
        <v>2008.24</v>
      </c>
      <c r="AA236" s="34"/>
      <c r="AB236" s="12" t="s">
        <v>39</v>
      </c>
      <c r="AC236" s="11">
        <f t="shared" ref="AC236:AE236" si="532">K236+R236</f>
        <v>68.76</v>
      </c>
      <c r="AD236" s="11">
        <f t="shared" si="532"/>
        <v>916.8</v>
      </c>
      <c r="AE236" s="11">
        <f t="shared" si="532"/>
        <v>566.48</v>
      </c>
      <c r="AF236" s="11">
        <f t="shared" si="452"/>
        <v>38.2</v>
      </c>
      <c r="AG236" s="11">
        <f t="shared" ref="AG236:AI236" si="533">O236+W236</f>
        <v>418</v>
      </c>
      <c r="AH236" s="11">
        <f t="shared" si="533"/>
        <v>0</v>
      </c>
      <c r="AI236" s="11">
        <f t="shared" si="533"/>
        <v>2008.24</v>
      </c>
      <c r="AJ236" s="12" t="s">
        <v>15</v>
      </c>
    </row>
    <row r="237" s="9" customFormat="1" ht="16" customHeight="1" spans="1:36">
      <c r="A237" s="33">
        <f t="shared" si="435"/>
        <v>234</v>
      </c>
      <c r="B237" s="34" t="s">
        <v>146</v>
      </c>
      <c r="C237" s="45" t="s">
        <v>572</v>
      </c>
      <c r="D237" s="34" t="s">
        <v>573</v>
      </c>
      <c r="E237" s="34">
        <v>3473.25</v>
      </c>
      <c r="F237" s="34">
        <f>VLOOKUP(C237,'[1]9月'!$B:$Q,16,0)</f>
        <v>3245.4</v>
      </c>
      <c r="G237" s="37">
        <v>5664.75</v>
      </c>
      <c r="H237" s="34">
        <v>3473.25</v>
      </c>
      <c r="I237" s="37">
        <v>3180</v>
      </c>
      <c r="J237" s="37"/>
      <c r="K237" s="47">
        <f t="shared" si="436"/>
        <v>62.5185</v>
      </c>
      <c r="L237" s="48">
        <f t="shared" si="437"/>
        <v>519.264</v>
      </c>
      <c r="M237" s="37">
        <f t="shared" si="438"/>
        <v>453.18</v>
      </c>
      <c r="N237" s="34">
        <f t="shared" si="439"/>
        <v>24.31275</v>
      </c>
      <c r="O237" s="37">
        <f t="shared" si="440"/>
        <v>159</v>
      </c>
      <c r="P237" s="37">
        <f t="shared" si="441"/>
        <v>0</v>
      </c>
      <c r="Q237" s="37">
        <f t="shared" si="442"/>
        <v>1218.27525</v>
      </c>
      <c r="R237" s="34">
        <f t="shared" si="443"/>
        <v>0</v>
      </c>
      <c r="S237" s="34">
        <f t="shared" si="444"/>
        <v>259.63</v>
      </c>
      <c r="T237" s="37">
        <f t="shared" si="445"/>
        <v>113.3</v>
      </c>
      <c r="U237" s="34">
        <f t="shared" si="446"/>
        <v>10.42</v>
      </c>
      <c r="V237" s="34">
        <v>0</v>
      </c>
      <c r="W237" s="37">
        <f t="shared" si="447"/>
        <v>159</v>
      </c>
      <c r="X237" s="37">
        <f t="shared" si="448"/>
        <v>0</v>
      </c>
      <c r="Y237" s="34">
        <f t="shared" si="449"/>
        <v>542.35</v>
      </c>
      <c r="Z237" s="34">
        <f t="shared" si="450"/>
        <v>1760.62525</v>
      </c>
      <c r="AA237" s="34"/>
      <c r="AB237" s="12" t="s">
        <v>39</v>
      </c>
      <c r="AC237" s="11">
        <f t="shared" ref="AC237:AE237" si="534">K237+R237</f>
        <v>62.5185</v>
      </c>
      <c r="AD237" s="11">
        <f t="shared" si="534"/>
        <v>778.894</v>
      </c>
      <c r="AE237" s="11">
        <f t="shared" si="534"/>
        <v>566.48</v>
      </c>
      <c r="AF237" s="11">
        <f t="shared" si="452"/>
        <v>34.73275</v>
      </c>
      <c r="AG237" s="11">
        <f t="shared" ref="AG237:AI237" si="535">O237+W237</f>
        <v>318</v>
      </c>
      <c r="AH237" s="11">
        <f t="shared" si="535"/>
        <v>0</v>
      </c>
      <c r="AI237" s="11">
        <f t="shared" si="535"/>
        <v>1760.62525</v>
      </c>
      <c r="AJ237" s="12" t="s">
        <v>15</v>
      </c>
    </row>
    <row r="238" s="9" customFormat="1" ht="16" customHeight="1" spans="1:36">
      <c r="A238" s="33">
        <f t="shared" si="435"/>
        <v>235</v>
      </c>
      <c r="B238" s="34" t="s">
        <v>146</v>
      </c>
      <c r="C238" s="45" t="s">
        <v>574</v>
      </c>
      <c r="D238" s="34" t="s">
        <v>575</v>
      </c>
      <c r="E238" s="34">
        <v>3473.25</v>
      </c>
      <c r="F238" s="34">
        <f>VLOOKUP(C238,'[1]9月'!$B:$Q,16,0)</f>
        <v>3245.4</v>
      </c>
      <c r="G238" s="37">
        <v>5664.75</v>
      </c>
      <c r="H238" s="34">
        <v>3473.25</v>
      </c>
      <c r="I238" s="37">
        <v>3180</v>
      </c>
      <c r="J238" s="37"/>
      <c r="K238" s="47">
        <f t="shared" si="436"/>
        <v>62.5185</v>
      </c>
      <c r="L238" s="48">
        <f t="shared" si="437"/>
        <v>519.264</v>
      </c>
      <c r="M238" s="37">
        <f t="shared" si="438"/>
        <v>453.18</v>
      </c>
      <c r="N238" s="34">
        <f t="shared" si="439"/>
        <v>24.31275</v>
      </c>
      <c r="O238" s="37">
        <f t="shared" si="440"/>
        <v>159</v>
      </c>
      <c r="P238" s="37">
        <f t="shared" si="441"/>
        <v>0</v>
      </c>
      <c r="Q238" s="37">
        <f t="shared" si="442"/>
        <v>1218.27525</v>
      </c>
      <c r="R238" s="34">
        <f t="shared" si="443"/>
        <v>0</v>
      </c>
      <c r="S238" s="34">
        <f t="shared" si="444"/>
        <v>259.63</v>
      </c>
      <c r="T238" s="37">
        <f t="shared" si="445"/>
        <v>113.3</v>
      </c>
      <c r="U238" s="34">
        <f t="shared" si="446"/>
        <v>10.42</v>
      </c>
      <c r="V238" s="34">
        <v>0</v>
      </c>
      <c r="W238" s="37">
        <f t="shared" si="447"/>
        <v>159</v>
      </c>
      <c r="X238" s="37">
        <f t="shared" si="448"/>
        <v>0</v>
      </c>
      <c r="Y238" s="34">
        <f t="shared" si="449"/>
        <v>542.35</v>
      </c>
      <c r="Z238" s="34">
        <f t="shared" si="450"/>
        <v>1760.62525</v>
      </c>
      <c r="AA238" s="34"/>
      <c r="AB238" s="12" t="s">
        <v>39</v>
      </c>
      <c r="AC238" s="11">
        <f t="shared" ref="AC238:AE238" si="536">K238+R238</f>
        <v>62.5185</v>
      </c>
      <c r="AD238" s="11">
        <f t="shared" si="536"/>
        <v>778.894</v>
      </c>
      <c r="AE238" s="11">
        <f t="shared" si="536"/>
        <v>566.48</v>
      </c>
      <c r="AF238" s="11">
        <f t="shared" si="452"/>
        <v>34.73275</v>
      </c>
      <c r="AG238" s="11">
        <f t="shared" ref="AG238:AI238" si="537">O238+W238</f>
        <v>318</v>
      </c>
      <c r="AH238" s="11">
        <f t="shared" si="537"/>
        <v>0</v>
      </c>
      <c r="AI238" s="11">
        <f t="shared" si="537"/>
        <v>1760.62525</v>
      </c>
      <c r="AJ238" s="12" t="s">
        <v>15</v>
      </c>
    </row>
    <row r="239" s="9" customFormat="1" ht="16" customHeight="1" spans="1:36">
      <c r="A239" s="33">
        <f t="shared" si="435"/>
        <v>236</v>
      </c>
      <c r="B239" s="34" t="s">
        <v>140</v>
      </c>
      <c r="C239" s="45" t="s">
        <v>576</v>
      </c>
      <c r="D239" s="34" t="s">
        <v>577</v>
      </c>
      <c r="E239" s="34">
        <v>3473.25</v>
      </c>
      <c r="F239" s="34">
        <f>VLOOKUP(C239,'[1]9月'!$B:$Q,16,0)</f>
        <v>3245.4</v>
      </c>
      <c r="G239" s="37">
        <v>5664.75</v>
      </c>
      <c r="H239" s="34">
        <v>3473.25</v>
      </c>
      <c r="I239" s="37">
        <v>3180</v>
      </c>
      <c r="J239" s="37"/>
      <c r="K239" s="47">
        <f t="shared" si="436"/>
        <v>62.5185</v>
      </c>
      <c r="L239" s="48">
        <f t="shared" si="437"/>
        <v>519.264</v>
      </c>
      <c r="M239" s="37">
        <f t="shared" si="438"/>
        <v>453.18</v>
      </c>
      <c r="N239" s="34">
        <f t="shared" si="439"/>
        <v>24.31275</v>
      </c>
      <c r="O239" s="37">
        <f t="shared" si="440"/>
        <v>159</v>
      </c>
      <c r="P239" s="37">
        <f t="shared" si="441"/>
        <v>0</v>
      </c>
      <c r="Q239" s="37">
        <f t="shared" si="442"/>
        <v>1218.27525</v>
      </c>
      <c r="R239" s="34">
        <f t="shared" si="443"/>
        <v>0</v>
      </c>
      <c r="S239" s="34">
        <f t="shared" si="444"/>
        <v>259.63</v>
      </c>
      <c r="T239" s="37">
        <f t="shared" si="445"/>
        <v>113.3</v>
      </c>
      <c r="U239" s="34">
        <f t="shared" si="446"/>
        <v>10.42</v>
      </c>
      <c r="V239" s="34">
        <v>0</v>
      </c>
      <c r="W239" s="37">
        <f t="shared" si="447"/>
        <v>159</v>
      </c>
      <c r="X239" s="37">
        <f t="shared" si="448"/>
        <v>0</v>
      </c>
      <c r="Y239" s="34">
        <f t="shared" si="449"/>
        <v>542.35</v>
      </c>
      <c r="Z239" s="34">
        <f t="shared" si="450"/>
        <v>1760.62525</v>
      </c>
      <c r="AA239" s="34"/>
      <c r="AB239" s="12" t="s">
        <v>39</v>
      </c>
      <c r="AC239" s="11">
        <f t="shared" ref="AC239:AE239" si="538">K239+R239</f>
        <v>62.5185</v>
      </c>
      <c r="AD239" s="11">
        <f t="shared" si="538"/>
        <v>778.894</v>
      </c>
      <c r="AE239" s="11">
        <f t="shared" si="538"/>
        <v>566.48</v>
      </c>
      <c r="AF239" s="11">
        <f t="shared" si="452"/>
        <v>34.73275</v>
      </c>
      <c r="AG239" s="11">
        <f t="shared" ref="AG239:AI239" si="539">O239+W239</f>
        <v>318</v>
      </c>
      <c r="AH239" s="11">
        <f t="shared" si="539"/>
        <v>0</v>
      </c>
      <c r="AI239" s="11">
        <f t="shared" si="539"/>
        <v>1760.62525</v>
      </c>
      <c r="AJ239" s="12" t="s">
        <v>15</v>
      </c>
    </row>
    <row r="240" s="9" customFormat="1" ht="16" customHeight="1" spans="1:36">
      <c r="A240" s="33">
        <f t="shared" si="435"/>
        <v>237</v>
      </c>
      <c r="B240" s="34" t="s">
        <v>86</v>
      </c>
      <c r="C240" s="45" t="s">
        <v>578</v>
      </c>
      <c r="D240" s="34" t="s">
        <v>579</v>
      </c>
      <c r="E240" s="34">
        <v>3473.25</v>
      </c>
      <c r="F240" s="34">
        <f>VLOOKUP(C240,'[1]9月'!$B:$Q,16,0)</f>
        <v>3245.4</v>
      </c>
      <c r="G240" s="37">
        <v>5664.75</v>
      </c>
      <c r="H240" s="34">
        <v>3473.25</v>
      </c>
      <c r="I240" s="37">
        <v>3180</v>
      </c>
      <c r="J240" s="37"/>
      <c r="K240" s="47">
        <f t="shared" si="436"/>
        <v>62.5185</v>
      </c>
      <c r="L240" s="48">
        <f t="shared" si="437"/>
        <v>519.264</v>
      </c>
      <c r="M240" s="37">
        <f t="shared" si="438"/>
        <v>453.18</v>
      </c>
      <c r="N240" s="34">
        <f t="shared" si="439"/>
        <v>24.31275</v>
      </c>
      <c r="O240" s="37">
        <f t="shared" si="440"/>
        <v>159</v>
      </c>
      <c r="P240" s="37">
        <f t="shared" si="441"/>
        <v>0</v>
      </c>
      <c r="Q240" s="37">
        <f t="shared" si="442"/>
        <v>1218.27525</v>
      </c>
      <c r="R240" s="34">
        <f t="shared" si="443"/>
        <v>0</v>
      </c>
      <c r="S240" s="34">
        <f t="shared" si="444"/>
        <v>259.63</v>
      </c>
      <c r="T240" s="37">
        <f t="shared" si="445"/>
        <v>113.3</v>
      </c>
      <c r="U240" s="34">
        <f t="shared" si="446"/>
        <v>10.42</v>
      </c>
      <c r="V240" s="34">
        <v>0</v>
      </c>
      <c r="W240" s="37">
        <f t="shared" si="447"/>
        <v>159</v>
      </c>
      <c r="X240" s="37">
        <f t="shared" si="448"/>
        <v>0</v>
      </c>
      <c r="Y240" s="34">
        <f t="shared" si="449"/>
        <v>542.35</v>
      </c>
      <c r="Z240" s="34">
        <f t="shared" si="450"/>
        <v>1760.62525</v>
      </c>
      <c r="AA240" s="34"/>
      <c r="AB240" s="12" t="s">
        <v>40</v>
      </c>
      <c r="AC240" s="11">
        <f t="shared" ref="AC240:AE240" si="540">K240+R240</f>
        <v>62.5185</v>
      </c>
      <c r="AD240" s="11">
        <f t="shared" si="540"/>
        <v>778.894</v>
      </c>
      <c r="AE240" s="11">
        <f t="shared" si="540"/>
        <v>566.48</v>
      </c>
      <c r="AF240" s="11">
        <f t="shared" si="452"/>
        <v>34.73275</v>
      </c>
      <c r="AG240" s="11">
        <f t="shared" ref="AG240:AI240" si="541">O240+W240</f>
        <v>318</v>
      </c>
      <c r="AH240" s="11">
        <f t="shared" si="541"/>
        <v>0</v>
      </c>
      <c r="AI240" s="11">
        <f t="shared" si="541"/>
        <v>1760.62525</v>
      </c>
      <c r="AJ240" s="12" t="s">
        <v>16</v>
      </c>
    </row>
    <row r="241" s="9" customFormat="1" ht="16" customHeight="1" spans="1:36">
      <c r="A241" s="33">
        <f t="shared" si="435"/>
        <v>238</v>
      </c>
      <c r="B241" s="34" t="s">
        <v>242</v>
      </c>
      <c r="C241" s="45" t="s">
        <v>580</v>
      </c>
      <c r="D241" s="34" t="s">
        <v>581</v>
      </c>
      <c r="E241" s="34">
        <v>3473.25</v>
      </c>
      <c r="F241" s="34">
        <f>VLOOKUP(C241,'[1]9月'!$B:$Q,16,0)</f>
        <v>3245.4</v>
      </c>
      <c r="G241" s="37">
        <v>5664.75</v>
      </c>
      <c r="H241" s="34">
        <v>3473.25</v>
      </c>
      <c r="I241" s="37">
        <v>4180</v>
      </c>
      <c r="J241" s="37"/>
      <c r="K241" s="47">
        <f t="shared" si="436"/>
        <v>62.5185</v>
      </c>
      <c r="L241" s="48">
        <f t="shared" si="437"/>
        <v>519.264</v>
      </c>
      <c r="M241" s="37">
        <f t="shared" si="438"/>
        <v>453.18</v>
      </c>
      <c r="N241" s="34">
        <f t="shared" si="439"/>
        <v>24.31275</v>
      </c>
      <c r="O241" s="37">
        <f t="shared" si="440"/>
        <v>209</v>
      </c>
      <c r="P241" s="37">
        <f t="shared" si="441"/>
        <v>0</v>
      </c>
      <c r="Q241" s="37">
        <f t="shared" si="442"/>
        <v>1268.27525</v>
      </c>
      <c r="R241" s="34">
        <f t="shared" si="443"/>
        <v>0</v>
      </c>
      <c r="S241" s="34">
        <f t="shared" si="444"/>
        <v>259.63</v>
      </c>
      <c r="T241" s="37">
        <f t="shared" si="445"/>
        <v>113.3</v>
      </c>
      <c r="U241" s="34">
        <f t="shared" si="446"/>
        <v>10.42</v>
      </c>
      <c r="V241" s="34">
        <v>0</v>
      </c>
      <c r="W241" s="37">
        <f t="shared" si="447"/>
        <v>209</v>
      </c>
      <c r="X241" s="37">
        <f t="shared" si="448"/>
        <v>0</v>
      </c>
      <c r="Y241" s="34">
        <f t="shared" si="449"/>
        <v>592.35</v>
      </c>
      <c r="Z241" s="34">
        <f t="shared" si="450"/>
        <v>1860.62525</v>
      </c>
      <c r="AA241" s="34"/>
      <c r="AB241" s="12" t="s">
        <v>40</v>
      </c>
      <c r="AC241" s="11">
        <f t="shared" ref="AC241:AE241" si="542">K241+R241</f>
        <v>62.5185</v>
      </c>
      <c r="AD241" s="11">
        <f t="shared" si="542"/>
        <v>778.894</v>
      </c>
      <c r="AE241" s="11">
        <f t="shared" si="542"/>
        <v>566.48</v>
      </c>
      <c r="AF241" s="11">
        <f t="shared" si="452"/>
        <v>34.73275</v>
      </c>
      <c r="AG241" s="11">
        <f t="shared" ref="AG241:AI241" si="543">O241+W241</f>
        <v>418</v>
      </c>
      <c r="AH241" s="11">
        <f t="shared" si="543"/>
        <v>0</v>
      </c>
      <c r="AI241" s="11">
        <f t="shared" si="543"/>
        <v>1860.62525</v>
      </c>
      <c r="AJ241" s="12" t="s">
        <v>16</v>
      </c>
    </row>
    <row r="242" s="9" customFormat="1" ht="16" customHeight="1" spans="1:36">
      <c r="A242" s="33">
        <f t="shared" si="435"/>
        <v>239</v>
      </c>
      <c r="B242" s="34" t="s">
        <v>242</v>
      </c>
      <c r="C242" s="45" t="s">
        <v>582</v>
      </c>
      <c r="D242" s="177" t="s">
        <v>583</v>
      </c>
      <c r="E242" s="34">
        <v>3473.25</v>
      </c>
      <c r="F242" s="34">
        <f>VLOOKUP(C242,'[1]9月'!$B:$Q,16,0)</f>
        <v>3245.4</v>
      </c>
      <c r="G242" s="37">
        <v>5664.75</v>
      </c>
      <c r="H242" s="34">
        <v>3473.25</v>
      </c>
      <c r="I242" s="37">
        <v>4180</v>
      </c>
      <c r="J242" s="37"/>
      <c r="K242" s="47">
        <f t="shared" si="436"/>
        <v>62.5185</v>
      </c>
      <c r="L242" s="48">
        <f t="shared" si="437"/>
        <v>519.264</v>
      </c>
      <c r="M242" s="37">
        <f t="shared" si="438"/>
        <v>453.18</v>
      </c>
      <c r="N242" s="34">
        <f t="shared" si="439"/>
        <v>24.31275</v>
      </c>
      <c r="O242" s="37">
        <f t="shared" si="440"/>
        <v>209</v>
      </c>
      <c r="P242" s="37">
        <f t="shared" si="441"/>
        <v>0</v>
      </c>
      <c r="Q242" s="37">
        <f t="shared" si="442"/>
        <v>1268.27525</v>
      </c>
      <c r="R242" s="34">
        <f t="shared" si="443"/>
        <v>0</v>
      </c>
      <c r="S242" s="34">
        <f t="shared" si="444"/>
        <v>259.63</v>
      </c>
      <c r="T242" s="37">
        <f t="shared" si="445"/>
        <v>113.3</v>
      </c>
      <c r="U242" s="34">
        <f t="shared" si="446"/>
        <v>10.42</v>
      </c>
      <c r="V242" s="34">
        <v>0</v>
      </c>
      <c r="W242" s="37">
        <f t="shared" si="447"/>
        <v>209</v>
      </c>
      <c r="X242" s="37">
        <f t="shared" si="448"/>
        <v>0</v>
      </c>
      <c r="Y242" s="34">
        <f t="shared" si="449"/>
        <v>592.35</v>
      </c>
      <c r="Z242" s="34">
        <f t="shared" si="450"/>
        <v>1860.62525</v>
      </c>
      <c r="AA242" s="34"/>
      <c r="AB242" s="12" t="s">
        <v>40</v>
      </c>
      <c r="AC242" s="11">
        <f t="shared" ref="AC242:AE242" si="544">K242+R242</f>
        <v>62.5185</v>
      </c>
      <c r="AD242" s="11">
        <f t="shared" si="544"/>
        <v>778.894</v>
      </c>
      <c r="AE242" s="11">
        <f t="shared" si="544"/>
        <v>566.48</v>
      </c>
      <c r="AF242" s="11">
        <f t="shared" si="452"/>
        <v>34.73275</v>
      </c>
      <c r="AG242" s="11">
        <f t="shared" ref="AG242:AI242" si="545">O242+W242</f>
        <v>418</v>
      </c>
      <c r="AH242" s="11">
        <f t="shared" si="545"/>
        <v>0</v>
      </c>
      <c r="AI242" s="11">
        <f t="shared" si="545"/>
        <v>1860.62525</v>
      </c>
      <c r="AJ242" s="12" t="s">
        <v>16</v>
      </c>
    </row>
    <row r="243" s="9" customFormat="1" ht="16" customHeight="1" spans="1:36">
      <c r="A243" s="33">
        <f t="shared" si="435"/>
        <v>240</v>
      </c>
      <c r="B243" s="34" t="s">
        <v>584</v>
      </c>
      <c r="C243" s="45" t="s">
        <v>585</v>
      </c>
      <c r="D243" s="34" t="s">
        <v>586</v>
      </c>
      <c r="E243" s="34">
        <v>3473.25</v>
      </c>
      <c r="F243" s="34">
        <f>VLOOKUP(C243,'[1]9月'!$B:$Q,16,0)</f>
        <v>3245.4</v>
      </c>
      <c r="G243" s="37">
        <v>5664.75</v>
      </c>
      <c r="H243" s="34">
        <v>3473.25</v>
      </c>
      <c r="I243" s="37">
        <v>1790</v>
      </c>
      <c r="J243" s="37"/>
      <c r="K243" s="47">
        <f t="shared" si="436"/>
        <v>62.5185</v>
      </c>
      <c r="L243" s="48">
        <f t="shared" si="437"/>
        <v>519.264</v>
      </c>
      <c r="M243" s="37">
        <f t="shared" si="438"/>
        <v>453.18</v>
      </c>
      <c r="N243" s="34">
        <f t="shared" si="439"/>
        <v>24.31275</v>
      </c>
      <c r="O243" s="37">
        <f t="shared" si="440"/>
        <v>89.5</v>
      </c>
      <c r="P243" s="37">
        <f t="shared" si="441"/>
        <v>0</v>
      </c>
      <c r="Q243" s="37">
        <f t="shared" si="442"/>
        <v>1148.77525</v>
      </c>
      <c r="R243" s="34">
        <f t="shared" si="443"/>
        <v>0</v>
      </c>
      <c r="S243" s="34">
        <f t="shared" si="444"/>
        <v>259.63</v>
      </c>
      <c r="T243" s="37">
        <f t="shared" si="445"/>
        <v>113.3</v>
      </c>
      <c r="U243" s="34">
        <f t="shared" si="446"/>
        <v>10.42</v>
      </c>
      <c r="V243" s="34">
        <v>0</v>
      </c>
      <c r="W243" s="37">
        <f t="shared" si="447"/>
        <v>89.5</v>
      </c>
      <c r="X243" s="37">
        <f t="shared" si="448"/>
        <v>0</v>
      </c>
      <c r="Y243" s="34">
        <f t="shared" si="449"/>
        <v>472.85</v>
      </c>
      <c r="Z243" s="34">
        <f t="shared" si="450"/>
        <v>1621.62525</v>
      </c>
      <c r="AA243" s="34"/>
      <c r="AB243" s="12" t="s">
        <v>36</v>
      </c>
      <c r="AC243" s="11">
        <f t="shared" ref="AC243:AE243" si="546">K243+R243</f>
        <v>62.5185</v>
      </c>
      <c r="AD243" s="11">
        <f t="shared" si="546"/>
        <v>778.894</v>
      </c>
      <c r="AE243" s="11">
        <f t="shared" si="546"/>
        <v>566.48</v>
      </c>
      <c r="AF243" s="11">
        <f t="shared" si="452"/>
        <v>34.73275</v>
      </c>
      <c r="AG243" s="11">
        <f t="shared" ref="AG243:AI243" si="547">O243+W243</f>
        <v>179</v>
      </c>
      <c r="AH243" s="11">
        <f t="shared" si="547"/>
        <v>0</v>
      </c>
      <c r="AI243" s="11">
        <f t="shared" si="547"/>
        <v>1621.62525</v>
      </c>
      <c r="AJ243" s="12" t="s">
        <v>14</v>
      </c>
    </row>
    <row r="244" s="9" customFormat="1" ht="16" customHeight="1" spans="1:36">
      <c r="A244" s="33">
        <f t="shared" si="435"/>
        <v>241</v>
      </c>
      <c r="B244" s="34" t="s">
        <v>584</v>
      </c>
      <c r="C244" s="45" t="s">
        <v>587</v>
      </c>
      <c r="D244" s="34" t="s">
        <v>588</v>
      </c>
      <c r="E244" s="34">
        <v>3473.25</v>
      </c>
      <c r="F244" s="34">
        <f>VLOOKUP(C244,'[1]9月'!$B:$Q,16,0)</f>
        <v>3245.4</v>
      </c>
      <c r="G244" s="37">
        <v>5664.75</v>
      </c>
      <c r="H244" s="34">
        <v>3473.25</v>
      </c>
      <c r="I244" s="37">
        <v>1790</v>
      </c>
      <c r="J244" s="37"/>
      <c r="K244" s="47">
        <f t="shared" si="436"/>
        <v>62.5185</v>
      </c>
      <c r="L244" s="48">
        <f t="shared" si="437"/>
        <v>519.264</v>
      </c>
      <c r="M244" s="37">
        <f t="shared" si="438"/>
        <v>453.18</v>
      </c>
      <c r="N244" s="34">
        <f t="shared" si="439"/>
        <v>24.31275</v>
      </c>
      <c r="O244" s="37">
        <f t="shared" si="440"/>
        <v>89.5</v>
      </c>
      <c r="P244" s="37">
        <f t="shared" si="441"/>
        <v>0</v>
      </c>
      <c r="Q244" s="37">
        <f t="shared" si="442"/>
        <v>1148.77525</v>
      </c>
      <c r="R244" s="34">
        <f t="shared" si="443"/>
        <v>0</v>
      </c>
      <c r="S244" s="34">
        <f t="shared" si="444"/>
        <v>259.63</v>
      </c>
      <c r="T244" s="37">
        <f t="shared" si="445"/>
        <v>113.3</v>
      </c>
      <c r="U244" s="34">
        <f t="shared" si="446"/>
        <v>10.42</v>
      </c>
      <c r="V244" s="34">
        <v>0</v>
      </c>
      <c r="W244" s="37">
        <f t="shared" si="447"/>
        <v>89.5</v>
      </c>
      <c r="X244" s="37">
        <f t="shared" si="448"/>
        <v>0</v>
      </c>
      <c r="Y244" s="34">
        <f t="shared" si="449"/>
        <v>472.85</v>
      </c>
      <c r="Z244" s="34">
        <f t="shared" si="450"/>
        <v>1621.62525</v>
      </c>
      <c r="AA244" s="34"/>
      <c r="AB244" s="12" t="s">
        <v>36</v>
      </c>
      <c r="AC244" s="11">
        <f t="shared" ref="AC244:AE244" si="548">K244+R244</f>
        <v>62.5185</v>
      </c>
      <c r="AD244" s="11">
        <f t="shared" si="548"/>
        <v>778.894</v>
      </c>
      <c r="AE244" s="11">
        <f t="shared" si="548"/>
        <v>566.48</v>
      </c>
      <c r="AF244" s="11">
        <f t="shared" si="452"/>
        <v>34.73275</v>
      </c>
      <c r="AG244" s="11">
        <f t="shared" ref="AG244:AI244" si="549">O244+W244</f>
        <v>179</v>
      </c>
      <c r="AH244" s="11">
        <f t="shared" si="549"/>
        <v>0</v>
      </c>
      <c r="AI244" s="11">
        <f t="shared" si="549"/>
        <v>1621.62525</v>
      </c>
      <c r="AJ244" s="12" t="s">
        <v>14</v>
      </c>
    </row>
    <row r="245" s="9" customFormat="1" ht="16" customHeight="1" spans="1:36">
      <c r="A245" s="33">
        <f t="shared" si="435"/>
        <v>242</v>
      </c>
      <c r="B245" s="34" t="s">
        <v>584</v>
      </c>
      <c r="C245" s="45" t="s">
        <v>589</v>
      </c>
      <c r="D245" s="34" t="s">
        <v>590</v>
      </c>
      <c r="E245" s="34">
        <v>3473.25</v>
      </c>
      <c r="F245" s="34">
        <f>VLOOKUP(C245,'[1]9月'!$B:$Q,16,0)</f>
        <v>3245.4</v>
      </c>
      <c r="G245" s="37">
        <v>5664.75</v>
      </c>
      <c r="H245" s="34">
        <v>3473.25</v>
      </c>
      <c r="I245" s="37">
        <v>3180</v>
      </c>
      <c r="J245" s="37"/>
      <c r="K245" s="47">
        <f t="shared" si="436"/>
        <v>62.5185</v>
      </c>
      <c r="L245" s="48">
        <f t="shared" si="437"/>
        <v>519.264</v>
      </c>
      <c r="M245" s="37">
        <f t="shared" si="438"/>
        <v>453.18</v>
      </c>
      <c r="N245" s="34">
        <f t="shared" si="439"/>
        <v>24.31275</v>
      </c>
      <c r="O245" s="37">
        <f t="shared" si="440"/>
        <v>159</v>
      </c>
      <c r="P245" s="37">
        <f t="shared" si="441"/>
        <v>0</v>
      </c>
      <c r="Q245" s="37">
        <f t="shared" si="442"/>
        <v>1218.27525</v>
      </c>
      <c r="R245" s="34">
        <f t="shared" si="443"/>
        <v>0</v>
      </c>
      <c r="S245" s="34">
        <f t="shared" si="444"/>
        <v>259.63</v>
      </c>
      <c r="T245" s="37">
        <f t="shared" si="445"/>
        <v>113.3</v>
      </c>
      <c r="U245" s="34">
        <f t="shared" si="446"/>
        <v>10.42</v>
      </c>
      <c r="V245" s="34">
        <v>0</v>
      </c>
      <c r="W245" s="37">
        <f t="shared" si="447"/>
        <v>159</v>
      </c>
      <c r="X245" s="37">
        <f t="shared" si="448"/>
        <v>0</v>
      </c>
      <c r="Y245" s="34">
        <f t="shared" si="449"/>
        <v>542.35</v>
      </c>
      <c r="Z245" s="34">
        <f t="shared" si="450"/>
        <v>1760.62525</v>
      </c>
      <c r="AA245" s="34"/>
      <c r="AB245" s="12" t="s">
        <v>36</v>
      </c>
      <c r="AC245" s="11">
        <f t="shared" ref="AC245:AE245" si="550">K245+R245</f>
        <v>62.5185</v>
      </c>
      <c r="AD245" s="11">
        <f t="shared" si="550"/>
        <v>778.894</v>
      </c>
      <c r="AE245" s="11">
        <f t="shared" si="550"/>
        <v>566.48</v>
      </c>
      <c r="AF245" s="11">
        <f t="shared" si="452"/>
        <v>34.73275</v>
      </c>
      <c r="AG245" s="11">
        <f t="shared" ref="AG245:AI245" si="551">O245+W245</f>
        <v>318</v>
      </c>
      <c r="AH245" s="11">
        <f t="shared" si="551"/>
        <v>0</v>
      </c>
      <c r="AI245" s="11">
        <f t="shared" si="551"/>
        <v>1760.62525</v>
      </c>
      <c r="AJ245" s="12" t="s">
        <v>14</v>
      </c>
    </row>
    <row r="246" s="9" customFormat="1" ht="16" customHeight="1" spans="1:36">
      <c r="A246" s="33">
        <f t="shared" si="435"/>
        <v>243</v>
      </c>
      <c r="B246" s="34" t="s">
        <v>584</v>
      </c>
      <c r="C246" s="45" t="s">
        <v>591</v>
      </c>
      <c r="D246" s="34" t="s">
        <v>592</v>
      </c>
      <c r="E246" s="34">
        <v>3473.25</v>
      </c>
      <c r="F246" s="34">
        <f>VLOOKUP(C246,'[1]9月'!$B:$Q,16,0)</f>
        <v>3245.4</v>
      </c>
      <c r="G246" s="37">
        <v>5664.75</v>
      </c>
      <c r="H246" s="34">
        <v>3473.25</v>
      </c>
      <c r="I246" s="37">
        <v>1790</v>
      </c>
      <c r="J246" s="37"/>
      <c r="K246" s="47">
        <f t="shared" si="436"/>
        <v>62.5185</v>
      </c>
      <c r="L246" s="48">
        <f t="shared" si="437"/>
        <v>519.264</v>
      </c>
      <c r="M246" s="37">
        <f t="shared" si="438"/>
        <v>453.18</v>
      </c>
      <c r="N246" s="34">
        <f t="shared" si="439"/>
        <v>24.31275</v>
      </c>
      <c r="O246" s="37">
        <f t="shared" si="440"/>
        <v>89.5</v>
      </c>
      <c r="P246" s="37">
        <f t="shared" si="441"/>
        <v>0</v>
      </c>
      <c r="Q246" s="37">
        <f t="shared" si="442"/>
        <v>1148.77525</v>
      </c>
      <c r="R246" s="34">
        <f t="shared" si="443"/>
        <v>0</v>
      </c>
      <c r="S246" s="34">
        <f t="shared" si="444"/>
        <v>259.63</v>
      </c>
      <c r="T246" s="37">
        <f t="shared" si="445"/>
        <v>113.3</v>
      </c>
      <c r="U246" s="34">
        <f t="shared" si="446"/>
        <v>10.42</v>
      </c>
      <c r="V246" s="34">
        <v>0</v>
      </c>
      <c r="W246" s="37">
        <f t="shared" si="447"/>
        <v>89.5</v>
      </c>
      <c r="X246" s="37">
        <f t="shared" si="448"/>
        <v>0</v>
      </c>
      <c r="Y246" s="34">
        <f t="shared" si="449"/>
        <v>472.85</v>
      </c>
      <c r="Z246" s="34">
        <f t="shared" si="450"/>
        <v>1621.62525</v>
      </c>
      <c r="AA246" s="34"/>
      <c r="AB246" s="12" t="s">
        <v>36</v>
      </c>
      <c r="AC246" s="11">
        <f t="shared" ref="AC246:AE246" si="552">K246+R246</f>
        <v>62.5185</v>
      </c>
      <c r="AD246" s="11">
        <f t="shared" si="552"/>
        <v>778.894</v>
      </c>
      <c r="AE246" s="11">
        <f t="shared" si="552"/>
        <v>566.48</v>
      </c>
      <c r="AF246" s="11">
        <f t="shared" si="452"/>
        <v>34.73275</v>
      </c>
      <c r="AG246" s="11">
        <f t="shared" ref="AG246:AI246" si="553">O246+W246</f>
        <v>179</v>
      </c>
      <c r="AH246" s="11">
        <f t="shared" si="553"/>
        <v>0</v>
      </c>
      <c r="AI246" s="11">
        <f t="shared" si="553"/>
        <v>1621.62525</v>
      </c>
      <c r="AJ246" s="12" t="s">
        <v>14</v>
      </c>
    </row>
    <row r="247" s="9" customFormat="1" ht="16" customHeight="1" spans="1:36">
      <c r="A247" s="33">
        <f t="shared" si="435"/>
        <v>244</v>
      </c>
      <c r="B247" s="34" t="s">
        <v>584</v>
      </c>
      <c r="C247" s="45" t="s">
        <v>593</v>
      </c>
      <c r="D247" s="34" t="s">
        <v>594</v>
      </c>
      <c r="E247" s="34">
        <v>3473.25</v>
      </c>
      <c r="F247" s="34">
        <f>VLOOKUP(C247,'[1]9月'!$B:$Q,16,0)</f>
        <v>3245.4</v>
      </c>
      <c r="G247" s="37">
        <v>5664.75</v>
      </c>
      <c r="H247" s="34">
        <v>3473.25</v>
      </c>
      <c r="I247" s="37">
        <v>3180</v>
      </c>
      <c r="J247" s="37"/>
      <c r="K247" s="47">
        <f t="shared" si="436"/>
        <v>62.5185</v>
      </c>
      <c r="L247" s="48">
        <f t="shared" si="437"/>
        <v>519.264</v>
      </c>
      <c r="M247" s="37">
        <f t="shared" si="438"/>
        <v>453.18</v>
      </c>
      <c r="N247" s="34">
        <f t="shared" si="439"/>
        <v>24.31275</v>
      </c>
      <c r="O247" s="37">
        <f t="shared" si="440"/>
        <v>159</v>
      </c>
      <c r="P247" s="37">
        <f t="shared" si="441"/>
        <v>0</v>
      </c>
      <c r="Q247" s="37">
        <f t="shared" si="442"/>
        <v>1218.27525</v>
      </c>
      <c r="R247" s="34">
        <f t="shared" si="443"/>
        <v>0</v>
      </c>
      <c r="S247" s="34">
        <f t="shared" si="444"/>
        <v>259.63</v>
      </c>
      <c r="T247" s="37">
        <f t="shared" si="445"/>
        <v>113.3</v>
      </c>
      <c r="U247" s="34">
        <f t="shared" si="446"/>
        <v>10.42</v>
      </c>
      <c r="V247" s="34">
        <v>0</v>
      </c>
      <c r="W247" s="37">
        <f t="shared" si="447"/>
        <v>159</v>
      </c>
      <c r="X247" s="37">
        <f t="shared" si="448"/>
        <v>0</v>
      </c>
      <c r="Y247" s="34">
        <f t="shared" si="449"/>
        <v>542.35</v>
      </c>
      <c r="Z247" s="34">
        <f t="shared" si="450"/>
        <v>1760.62525</v>
      </c>
      <c r="AA247" s="34"/>
      <c r="AB247" s="12" t="s">
        <v>36</v>
      </c>
      <c r="AC247" s="11">
        <f t="shared" ref="AC247:AE247" si="554">K247+R247</f>
        <v>62.5185</v>
      </c>
      <c r="AD247" s="11">
        <f t="shared" si="554"/>
        <v>778.894</v>
      </c>
      <c r="AE247" s="11">
        <f t="shared" si="554"/>
        <v>566.48</v>
      </c>
      <c r="AF247" s="11">
        <f t="shared" si="452"/>
        <v>34.73275</v>
      </c>
      <c r="AG247" s="11">
        <f t="shared" ref="AG247:AI247" si="555">O247+W247</f>
        <v>318</v>
      </c>
      <c r="AH247" s="11">
        <f t="shared" si="555"/>
        <v>0</v>
      </c>
      <c r="AI247" s="11">
        <f t="shared" si="555"/>
        <v>1760.62525</v>
      </c>
      <c r="AJ247" s="12" t="s">
        <v>14</v>
      </c>
    </row>
    <row r="248" s="9" customFormat="1" ht="16" customHeight="1" spans="1:36">
      <c r="A248" s="33">
        <f t="shared" si="435"/>
        <v>245</v>
      </c>
      <c r="B248" s="34" t="s">
        <v>554</v>
      </c>
      <c r="C248" s="70" t="s">
        <v>595</v>
      </c>
      <c r="D248" s="34" t="s">
        <v>596</v>
      </c>
      <c r="E248" s="34">
        <v>3473.25</v>
      </c>
      <c r="F248" s="34">
        <f>VLOOKUP(C248,'[1]9月'!$B:$Q,16,0)</f>
        <v>3245.4</v>
      </c>
      <c r="G248" s="37">
        <v>5664.75</v>
      </c>
      <c r="H248" s="34">
        <v>3473.25</v>
      </c>
      <c r="I248" s="37">
        <v>1790</v>
      </c>
      <c r="J248" s="37"/>
      <c r="K248" s="47">
        <f t="shared" si="436"/>
        <v>62.5185</v>
      </c>
      <c r="L248" s="48">
        <f t="shared" si="437"/>
        <v>519.264</v>
      </c>
      <c r="M248" s="37">
        <f t="shared" si="438"/>
        <v>453.18</v>
      </c>
      <c r="N248" s="34">
        <f t="shared" si="439"/>
        <v>24.31275</v>
      </c>
      <c r="O248" s="37">
        <f t="shared" si="440"/>
        <v>89.5</v>
      </c>
      <c r="P248" s="37">
        <f t="shared" si="441"/>
        <v>0</v>
      </c>
      <c r="Q248" s="37">
        <f t="shared" si="442"/>
        <v>1148.77525</v>
      </c>
      <c r="R248" s="34">
        <f t="shared" si="443"/>
        <v>0</v>
      </c>
      <c r="S248" s="34">
        <f t="shared" si="444"/>
        <v>259.63</v>
      </c>
      <c r="T248" s="37">
        <f t="shared" si="445"/>
        <v>113.3</v>
      </c>
      <c r="U248" s="34">
        <f t="shared" si="446"/>
        <v>10.42</v>
      </c>
      <c r="V248" s="34">
        <v>0</v>
      </c>
      <c r="W248" s="37">
        <f t="shared" si="447"/>
        <v>89.5</v>
      </c>
      <c r="X248" s="37">
        <f t="shared" si="448"/>
        <v>0</v>
      </c>
      <c r="Y248" s="34">
        <f t="shared" si="449"/>
        <v>472.85</v>
      </c>
      <c r="Z248" s="34">
        <f t="shared" si="450"/>
        <v>1621.62525</v>
      </c>
      <c r="AA248" s="34"/>
      <c r="AB248" s="12" t="s">
        <v>37</v>
      </c>
      <c r="AC248" s="11">
        <f t="shared" ref="AC248:AE248" si="556">K248+R248</f>
        <v>62.5185</v>
      </c>
      <c r="AD248" s="11">
        <f t="shared" si="556"/>
        <v>778.894</v>
      </c>
      <c r="AE248" s="11">
        <f t="shared" si="556"/>
        <v>566.48</v>
      </c>
      <c r="AF248" s="11">
        <f t="shared" si="452"/>
        <v>34.73275</v>
      </c>
      <c r="AG248" s="11">
        <f t="shared" ref="AG248:AI248" si="557">O248+W248</f>
        <v>179</v>
      </c>
      <c r="AH248" s="11">
        <f t="shared" si="557"/>
        <v>0</v>
      </c>
      <c r="AI248" s="11">
        <f t="shared" si="557"/>
        <v>1621.62525</v>
      </c>
      <c r="AJ248" s="12" t="s">
        <v>14</v>
      </c>
    </row>
    <row r="249" s="9" customFormat="1" ht="16" customHeight="1" spans="1:36">
      <c r="A249" s="33">
        <f t="shared" si="435"/>
        <v>246</v>
      </c>
      <c r="B249" s="34" t="s">
        <v>554</v>
      </c>
      <c r="C249" s="45" t="s">
        <v>597</v>
      </c>
      <c r="D249" s="34" t="s">
        <v>598</v>
      </c>
      <c r="E249" s="34">
        <v>3473.25</v>
      </c>
      <c r="F249" s="34">
        <f>VLOOKUP(C249,'[1]9月'!$B:$Q,16,0)</f>
        <v>3245.4</v>
      </c>
      <c r="G249" s="37">
        <v>5664.75</v>
      </c>
      <c r="H249" s="34">
        <v>3473.25</v>
      </c>
      <c r="I249" s="37">
        <v>1790</v>
      </c>
      <c r="J249" s="37"/>
      <c r="K249" s="47">
        <f t="shared" si="436"/>
        <v>62.5185</v>
      </c>
      <c r="L249" s="48">
        <f t="shared" si="437"/>
        <v>519.264</v>
      </c>
      <c r="M249" s="37">
        <f t="shared" si="438"/>
        <v>453.18</v>
      </c>
      <c r="N249" s="34">
        <f t="shared" si="439"/>
        <v>24.31275</v>
      </c>
      <c r="O249" s="37">
        <f t="shared" si="440"/>
        <v>89.5</v>
      </c>
      <c r="P249" s="37">
        <f t="shared" si="441"/>
        <v>0</v>
      </c>
      <c r="Q249" s="37">
        <f t="shared" si="442"/>
        <v>1148.77525</v>
      </c>
      <c r="R249" s="34">
        <f t="shared" si="443"/>
        <v>0</v>
      </c>
      <c r="S249" s="34">
        <f t="shared" si="444"/>
        <v>259.63</v>
      </c>
      <c r="T249" s="37">
        <f t="shared" si="445"/>
        <v>113.3</v>
      </c>
      <c r="U249" s="34">
        <f t="shared" si="446"/>
        <v>10.42</v>
      </c>
      <c r="V249" s="34">
        <v>0</v>
      </c>
      <c r="W249" s="37">
        <f t="shared" si="447"/>
        <v>89.5</v>
      </c>
      <c r="X249" s="37">
        <f t="shared" si="448"/>
        <v>0</v>
      </c>
      <c r="Y249" s="34">
        <f t="shared" si="449"/>
        <v>472.85</v>
      </c>
      <c r="Z249" s="34">
        <f t="shared" si="450"/>
        <v>1621.62525</v>
      </c>
      <c r="AA249" s="34"/>
      <c r="AB249" s="12" t="s">
        <v>37</v>
      </c>
      <c r="AC249" s="11">
        <f t="shared" ref="AC249:AE249" si="558">K249+R249</f>
        <v>62.5185</v>
      </c>
      <c r="AD249" s="11">
        <f t="shared" si="558"/>
        <v>778.894</v>
      </c>
      <c r="AE249" s="11">
        <f t="shared" si="558"/>
        <v>566.48</v>
      </c>
      <c r="AF249" s="11">
        <f t="shared" si="452"/>
        <v>34.73275</v>
      </c>
      <c r="AG249" s="11">
        <f t="shared" ref="AG249:AI249" si="559">O249+W249</f>
        <v>179</v>
      </c>
      <c r="AH249" s="11">
        <f t="shared" si="559"/>
        <v>0</v>
      </c>
      <c r="AI249" s="11">
        <f t="shared" si="559"/>
        <v>1621.62525</v>
      </c>
      <c r="AJ249" s="12" t="s">
        <v>14</v>
      </c>
    </row>
    <row r="250" s="9" customFormat="1" ht="16" customHeight="1" spans="1:36">
      <c r="A250" s="33">
        <f t="shared" si="435"/>
        <v>247</v>
      </c>
      <c r="B250" s="34" t="s">
        <v>599</v>
      </c>
      <c r="C250" s="45" t="s">
        <v>600</v>
      </c>
      <c r="D250" s="34" t="s">
        <v>601</v>
      </c>
      <c r="E250" s="34">
        <v>3473.25</v>
      </c>
      <c r="F250" s="34">
        <f>VLOOKUP(C250,'[1]9月'!$B:$Q,16,0)</f>
        <v>3245.4</v>
      </c>
      <c r="G250" s="37">
        <v>5664.75</v>
      </c>
      <c r="H250" s="34">
        <v>3473.25</v>
      </c>
      <c r="I250" s="37">
        <v>1790</v>
      </c>
      <c r="J250" s="37"/>
      <c r="K250" s="47">
        <f t="shared" si="436"/>
        <v>62.5185</v>
      </c>
      <c r="L250" s="48">
        <f t="shared" si="437"/>
        <v>519.264</v>
      </c>
      <c r="M250" s="37">
        <f t="shared" si="438"/>
        <v>453.18</v>
      </c>
      <c r="N250" s="34">
        <f t="shared" si="439"/>
        <v>24.31275</v>
      </c>
      <c r="O250" s="37">
        <f t="shared" si="440"/>
        <v>89.5</v>
      </c>
      <c r="P250" s="37">
        <f t="shared" si="441"/>
        <v>0</v>
      </c>
      <c r="Q250" s="37">
        <f t="shared" si="442"/>
        <v>1148.77525</v>
      </c>
      <c r="R250" s="34">
        <f t="shared" si="443"/>
        <v>0</v>
      </c>
      <c r="S250" s="34">
        <f t="shared" si="444"/>
        <v>259.63</v>
      </c>
      <c r="T250" s="37">
        <f t="shared" si="445"/>
        <v>113.3</v>
      </c>
      <c r="U250" s="34">
        <f t="shared" si="446"/>
        <v>10.42</v>
      </c>
      <c r="V250" s="34">
        <v>0</v>
      </c>
      <c r="W250" s="37">
        <f t="shared" si="447"/>
        <v>89.5</v>
      </c>
      <c r="X250" s="37">
        <f t="shared" si="448"/>
        <v>0</v>
      </c>
      <c r="Y250" s="34">
        <f t="shared" si="449"/>
        <v>472.85</v>
      </c>
      <c r="Z250" s="34">
        <f t="shared" si="450"/>
        <v>1621.62525</v>
      </c>
      <c r="AA250" s="34"/>
      <c r="AB250" s="12" t="s">
        <v>35</v>
      </c>
      <c r="AC250" s="11">
        <f t="shared" ref="AC250:AE250" si="560">K250+R250</f>
        <v>62.5185</v>
      </c>
      <c r="AD250" s="11">
        <f t="shared" si="560"/>
        <v>778.894</v>
      </c>
      <c r="AE250" s="11">
        <f t="shared" si="560"/>
        <v>566.48</v>
      </c>
      <c r="AF250" s="11">
        <f t="shared" si="452"/>
        <v>34.73275</v>
      </c>
      <c r="AG250" s="11">
        <f t="shared" ref="AG250:AI250" si="561">O250+W250</f>
        <v>179</v>
      </c>
      <c r="AH250" s="11">
        <f t="shared" si="561"/>
        <v>0</v>
      </c>
      <c r="AI250" s="11">
        <f t="shared" si="561"/>
        <v>1621.62525</v>
      </c>
      <c r="AJ250" s="12" t="s">
        <v>14</v>
      </c>
    </row>
    <row r="251" s="9" customFormat="1" ht="16" customHeight="1" spans="1:36">
      <c r="A251" s="33">
        <f t="shared" si="435"/>
        <v>248</v>
      </c>
      <c r="B251" s="34" t="s">
        <v>599</v>
      </c>
      <c r="C251" s="45" t="s">
        <v>602</v>
      </c>
      <c r="D251" s="34" t="s">
        <v>603</v>
      </c>
      <c r="E251" s="34">
        <v>3473.25</v>
      </c>
      <c r="F251" s="34">
        <f>VLOOKUP(C251,'[1]9月'!$B:$Q,16,0)</f>
        <v>3245.4</v>
      </c>
      <c r="G251" s="37">
        <v>5664.75</v>
      </c>
      <c r="H251" s="34">
        <v>3473.25</v>
      </c>
      <c r="I251" s="37">
        <v>1790</v>
      </c>
      <c r="J251" s="37"/>
      <c r="K251" s="47">
        <f t="shared" si="436"/>
        <v>62.5185</v>
      </c>
      <c r="L251" s="48">
        <f t="shared" si="437"/>
        <v>519.264</v>
      </c>
      <c r="M251" s="37">
        <f t="shared" si="438"/>
        <v>453.18</v>
      </c>
      <c r="N251" s="34">
        <f t="shared" si="439"/>
        <v>24.31275</v>
      </c>
      <c r="O251" s="37">
        <f t="shared" si="440"/>
        <v>89.5</v>
      </c>
      <c r="P251" s="37">
        <f t="shared" si="441"/>
        <v>0</v>
      </c>
      <c r="Q251" s="37">
        <f t="shared" si="442"/>
        <v>1148.77525</v>
      </c>
      <c r="R251" s="34">
        <f t="shared" si="443"/>
        <v>0</v>
      </c>
      <c r="S251" s="34">
        <f t="shared" si="444"/>
        <v>259.63</v>
      </c>
      <c r="T251" s="37">
        <f t="shared" si="445"/>
        <v>113.3</v>
      </c>
      <c r="U251" s="34">
        <f t="shared" si="446"/>
        <v>10.42</v>
      </c>
      <c r="V251" s="34">
        <v>0</v>
      </c>
      <c r="W251" s="37">
        <f t="shared" si="447"/>
        <v>89.5</v>
      </c>
      <c r="X251" s="37">
        <f t="shared" si="448"/>
        <v>0</v>
      </c>
      <c r="Y251" s="34">
        <f t="shared" si="449"/>
        <v>472.85</v>
      </c>
      <c r="Z251" s="34">
        <f t="shared" si="450"/>
        <v>1621.62525</v>
      </c>
      <c r="AA251" s="34"/>
      <c r="AB251" s="12" t="s">
        <v>35</v>
      </c>
      <c r="AC251" s="11">
        <f t="shared" ref="AC251:AE251" si="562">K251+R251</f>
        <v>62.5185</v>
      </c>
      <c r="AD251" s="11">
        <f t="shared" si="562"/>
        <v>778.894</v>
      </c>
      <c r="AE251" s="11">
        <f t="shared" si="562"/>
        <v>566.48</v>
      </c>
      <c r="AF251" s="11">
        <f t="shared" si="452"/>
        <v>34.73275</v>
      </c>
      <c r="AG251" s="11">
        <f t="shared" ref="AG251:AI251" si="563">O251+W251</f>
        <v>179</v>
      </c>
      <c r="AH251" s="11">
        <f t="shared" si="563"/>
        <v>0</v>
      </c>
      <c r="AI251" s="11">
        <f t="shared" si="563"/>
        <v>1621.62525</v>
      </c>
      <c r="AJ251" s="12" t="s">
        <v>14</v>
      </c>
    </row>
    <row r="252" s="9" customFormat="1" ht="16" customHeight="1" spans="1:36">
      <c r="A252" s="33">
        <f t="shared" si="435"/>
        <v>249</v>
      </c>
      <c r="B252" s="34" t="s">
        <v>472</v>
      </c>
      <c r="C252" s="45" t="s">
        <v>604</v>
      </c>
      <c r="D252" s="34" t="s">
        <v>605</v>
      </c>
      <c r="E252" s="34">
        <v>3473.25</v>
      </c>
      <c r="F252" s="34">
        <f>VLOOKUP(C252,'[1]9月'!$B:$Q,16,0)</f>
        <v>3245.4</v>
      </c>
      <c r="G252" s="37">
        <v>5664.75</v>
      </c>
      <c r="H252" s="34">
        <v>3473.25</v>
      </c>
      <c r="I252" s="37">
        <v>1790</v>
      </c>
      <c r="J252" s="37"/>
      <c r="K252" s="47">
        <f t="shared" si="436"/>
        <v>62.5185</v>
      </c>
      <c r="L252" s="48">
        <f t="shared" si="437"/>
        <v>519.264</v>
      </c>
      <c r="M252" s="37">
        <f t="shared" si="438"/>
        <v>453.18</v>
      </c>
      <c r="N252" s="34">
        <f t="shared" si="439"/>
        <v>24.31275</v>
      </c>
      <c r="O252" s="37">
        <f t="shared" si="440"/>
        <v>89.5</v>
      </c>
      <c r="P252" s="37">
        <f t="shared" si="441"/>
        <v>0</v>
      </c>
      <c r="Q252" s="37">
        <f t="shared" si="442"/>
        <v>1148.77525</v>
      </c>
      <c r="R252" s="34">
        <f t="shared" si="443"/>
        <v>0</v>
      </c>
      <c r="S252" s="34">
        <f t="shared" si="444"/>
        <v>259.63</v>
      </c>
      <c r="T252" s="37">
        <f t="shared" si="445"/>
        <v>113.3</v>
      </c>
      <c r="U252" s="34">
        <f t="shared" si="446"/>
        <v>10.42</v>
      </c>
      <c r="V252" s="34">
        <v>0</v>
      </c>
      <c r="W252" s="37">
        <f t="shared" si="447"/>
        <v>89.5</v>
      </c>
      <c r="X252" s="37">
        <f t="shared" si="448"/>
        <v>0</v>
      </c>
      <c r="Y252" s="34">
        <f t="shared" si="449"/>
        <v>472.85</v>
      </c>
      <c r="Z252" s="34">
        <f t="shared" si="450"/>
        <v>1621.62525</v>
      </c>
      <c r="AA252" s="34"/>
      <c r="AB252" s="12" t="s">
        <v>38</v>
      </c>
      <c r="AC252" s="11">
        <f t="shared" ref="AC252:AE252" si="564">K252+R252</f>
        <v>62.5185</v>
      </c>
      <c r="AD252" s="11">
        <f t="shared" si="564"/>
        <v>778.894</v>
      </c>
      <c r="AE252" s="11">
        <f t="shared" si="564"/>
        <v>566.48</v>
      </c>
      <c r="AF252" s="11">
        <f t="shared" si="452"/>
        <v>34.73275</v>
      </c>
      <c r="AG252" s="11">
        <f t="shared" ref="AG252:AI252" si="565">O252+W252</f>
        <v>179</v>
      </c>
      <c r="AH252" s="11">
        <f t="shared" si="565"/>
        <v>0</v>
      </c>
      <c r="AI252" s="11">
        <f t="shared" si="565"/>
        <v>1621.62525</v>
      </c>
      <c r="AJ252" s="12" t="s">
        <v>14</v>
      </c>
    </row>
    <row r="253" s="9" customFormat="1" ht="16" customHeight="1" spans="1:36">
      <c r="A253" s="33">
        <f t="shared" si="435"/>
        <v>250</v>
      </c>
      <c r="B253" s="34" t="s">
        <v>599</v>
      </c>
      <c r="C253" s="45" t="s">
        <v>606</v>
      </c>
      <c r="D253" s="34" t="s">
        <v>607</v>
      </c>
      <c r="E253" s="34">
        <v>3473.25</v>
      </c>
      <c r="F253" s="34">
        <f>VLOOKUP(C253,'[1]9月'!$B:$Q,16,0)</f>
        <v>3245.4</v>
      </c>
      <c r="G253" s="37">
        <v>5664.75</v>
      </c>
      <c r="H253" s="34">
        <v>3473.25</v>
      </c>
      <c r="I253" s="37">
        <v>1790</v>
      </c>
      <c r="J253" s="37"/>
      <c r="K253" s="47">
        <f t="shared" si="436"/>
        <v>62.5185</v>
      </c>
      <c r="L253" s="48">
        <f t="shared" si="437"/>
        <v>519.264</v>
      </c>
      <c r="M253" s="37">
        <f t="shared" si="438"/>
        <v>453.18</v>
      </c>
      <c r="N253" s="34">
        <f t="shared" si="439"/>
        <v>24.31275</v>
      </c>
      <c r="O253" s="37">
        <f t="shared" si="440"/>
        <v>89.5</v>
      </c>
      <c r="P253" s="37">
        <f t="shared" si="441"/>
        <v>0</v>
      </c>
      <c r="Q253" s="37">
        <f t="shared" si="442"/>
        <v>1148.77525</v>
      </c>
      <c r="R253" s="34">
        <f t="shared" si="443"/>
        <v>0</v>
      </c>
      <c r="S253" s="34">
        <f t="shared" si="444"/>
        <v>259.63</v>
      </c>
      <c r="T253" s="37">
        <f t="shared" si="445"/>
        <v>113.3</v>
      </c>
      <c r="U253" s="34">
        <f t="shared" si="446"/>
        <v>10.42</v>
      </c>
      <c r="V253" s="34">
        <v>0</v>
      </c>
      <c r="W253" s="37">
        <f t="shared" si="447"/>
        <v>89.5</v>
      </c>
      <c r="X253" s="37">
        <f t="shared" si="448"/>
        <v>0</v>
      </c>
      <c r="Y253" s="34">
        <f t="shared" si="449"/>
        <v>472.85</v>
      </c>
      <c r="Z253" s="34">
        <f t="shared" si="450"/>
        <v>1621.62525</v>
      </c>
      <c r="AA253" s="34"/>
      <c r="AB253" s="12" t="s">
        <v>35</v>
      </c>
      <c r="AC253" s="11">
        <f t="shared" ref="AC253:AE253" si="566">K253+R253</f>
        <v>62.5185</v>
      </c>
      <c r="AD253" s="11">
        <f t="shared" si="566"/>
        <v>778.894</v>
      </c>
      <c r="AE253" s="11">
        <f t="shared" si="566"/>
        <v>566.48</v>
      </c>
      <c r="AF253" s="11">
        <f t="shared" si="452"/>
        <v>34.73275</v>
      </c>
      <c r="AG253" s="11">
        <f t="shared" ref="AG253:AI253" si="567">O253+W253</f>
        <v>179</v>
      </c>
      <c r="AH253" s="11">
        <f t="shared" si="567"/>
        <v>0</v>
      </c>
      <c r="AI253" s="11">
        <f t="shared" si="567"/>
        <v>1621.62525</v>
      </c>
      <c r="AJ253" s="12" t="s">
        <v>14</v>
      </c>
    </row>
    <row r="254" s="9" customFormat="1" ht="16" customHeight="1" spans="1:36">
      <c r="A254" s="33">
        <f t="shared" si="435"/>
        <v>251</v>
      </c>
      <c r="B254" s="34" t="s">
        <v>599</v>
      </c>
      <c r="C254" s="45" t="s">
        <v>608</v>
      </c>
      <c r="D254" s="34" t="s">
        <v>609</v>
      </c>
      <c r="E254" s="34">
        <v>3473.25</v>
      </c>
      <c r="F254" s="34">
        <f>VLOOKUP(C254,'[1]9月'!$B:$Q,16,0)</f>
        <v>3245.4</v>
      </c>
      <c r="G254" s="37">
        <v>5664.75</v>
      </c>
      <c r="H254" s="34">
        <v>3473.25</v>
      </c>
      <c r="I254" s="37">
        <v>1790</v>
      </c>
      <c r="J254" s="37"/>
      <c r="K254" s="47">
        <f t="shared" si="436"/>
        <v>62.5185</v>
      </c>
      <c r="L254" s="48">
        <f t="shared" si="437"/>
        <v>519.264</v>
      </c>
      <c r="M254" s="37">
        <f t="shared" si="438"/>
        <v>453.18</v>
      </c>
      <c r="N254" s="34">
        <f t="shared" si="439"/>
        <v>24.31275</v>
      </c>
      <c r="O254" s="37">
        <f t="shared" si="440"/>
        <v>89.5</v>
      </c>
      <c r="P254" s="37">
        <f t="shared" si="441"/>
        <v>0</v>
      </c>
      <c r="Q254" s="37">
        <f t="shared" si="442"/>
        <v>1148.77525</v>
      </c>
      <c r="R254" s="34">
        <f t="shared" si="443"/>
        <v>0</v>
      </c>
      <c r="S254" s="34">
        <f t="shared" si="444"/>
        <v>259.63</v>
      </c>
      <c r="T254" s="37">
        <f t="shared" si="445"/>
        <v>113.3</v>
      </c>
      <c r="U254" s="34">
        <f t="shared" si="446"/>
        <v>10.42</v>
      </c>
      <c r="V254" s="34">
        <v>0</v>
      </c>
      <c r="W254" s="37">
        <f t="shared" si="447"/>
        <v>89.5</v>
      </c>
      <c r="X254" s="37">
        <f t="shared" si="448"/>
        <v>0</v>
      </c>
      <c r="Y254" s="34">
        <f t="shared" si="449"/>
        <v>472.85</v>
      </c>
      <c r="Z254" s="34">
        <f t="shared" si="450"/>
        <v>1621.62525</v>
      </c>
      <c r="AA254" s="34"/>
      <c r="AB254" s="12" t="s">
        <v>35</v>
      </c>
      <c r="AC254" s="11">
        <f t="shared" ref="AC254:AE254" si="568">K254+R254</f>
        <v>62.5185</v>
      </c>
      <c r="AD254" s="11">
        <f t="shared" si="568"/>
        <v>778.894</v>
      </c>
      <c r="AE254" s="11">
        <f t="shared" si="568"/>
        <v>566.48</v>
      </c>
      <c r="AF254" s="11">
        <f t="shared" si="452"/>
        <v>34.73275</v>
      </c>
      <c r="AG254" s="11">
        <f t="shared" ref="AG254:AI254" si="569">O254+W254</f>
        <v>179</v>
      </c>
      <c r="AH254" s="11">
        <f t="shared" si="569"/>
        <v>0</v>
      </c>
      <c r="AI254" s="11">
        <f t="shared" si="569"/>
        <v>1621.62525</v>
      </c>
      <c r="AJ254" s="12" t="s">
        <v>14</v>
      </c>
    </row>
    <row r="255" s="9" customFormat="1" ht="16" customHeight="1" spans="1:36">
      <c r="A255" s="33">
        <f t="shared" si="435"/>
        <v>252</v>
      </c>
      <c r="B255" s="34" t="s">
        <v>599</v>
      </c>
      <c r="C255" s="45" t="s">
        <v>610</v>
      </c>
      <c r="D255" s="34" t="s">
        <v>611</v>
      </c>
      <c r="E255" s="34">
        <v>3473.25</v>
      </c>
      <c r="F255" s="34">
        <f>VLOOKUP(C255,'[1]9月'!$B:$Q,16,0)</f>
        <v>3245.4</v>
      </c>
      <c r="G255" s="37">
        <v>5664.75</v>
      </c>
      <c r="H255" s="34">
        <v>3473.25</v>
      </c>
      <c r="I255" s="37">
        <v>1790</v>
      </c>
      <c r="J255" s="37"/>
      <c r="K255" s="47">
        <f t="shared" si="436"/>
        <v>62.5185</v>
      </c>
      <c r="L255" s="48">
        <f t="shared" si="437"/>
        <v>519.264</v>
      </c>
      <c r="M255" s="37">
        <f t="shared" si="438"/>
        <v>453.18</v>
      </c>
      <c r="N255" s="34">
        <f t="shared" si="439"/>
        <v>24.31275</v>
      </c>
      <c r="O255" s="37">
        <f t="shared" si="440"/>
        <v>89.5</v>
      </c>
      <c r="P255" s="37">
        <f t="shared" si="441"/>
        <v>0</v>
      </c>
      <c r="Q255" s="37">
        <f t="shared" si="442"/>
        <v>1148.77525</v>
      </c>
      <c r="R255" s="74">
        <f t="shared" si="443"/>
        <v>0</v>
      </c>
      <c r="S255" s="74">
        <f t="shared" si="444"/>
        <v>259.63</v>
      </c>
      <c r="T255" s="73">
        <f t="shared" si="445"/>
        <v>113.3</v>
      </c>
      <c r="U255" s="74">
        <f t="shared" si="446"/>
        <v>10.42</v>
      </c>
      <c r="V255" s="34">
        <v>0</v>
      </c>
      <c r="W255" s="73">
        <f t="shared" si="447"/>
        <v>89.5</v>
      </c>
      <c r="X255" s="73">
        <f t="shared" si="448"/>
        <v>0</v>
      </c>
      <c r="Y255" s="34">
        <f t="shared" si="449"/>
        <v>472.85</v>
      </c>
      <c r="Z255" s="34">
        <f t="shared" si="450"/>
        <v>1621.62525</v>
      </c>
      <c r="AA255" s="34"/>
      <c r="AB255" s="12" t="s">
        <v>35</v>
      </c>
      <c r="AC255" s="11">
        <f t="shared" ref="AC255:AE255" si="570">K255+R255</f>
        <v>62.5185</v>
      </c>
      <c r="AD255" s="11">
        <f t="shared" si="570"/>
        <v>778.894</v>
      </c>
      <c r="AE255" s="11">
        <f t="shared" si="570"/>
        <v>566.48</v>
      </c>
      <c r="AF255" s="11">
        <f t="shared" si="452"/>
        <v>34.73275</v>
      </c>
      <c r="AG255" s="11">
        <f t="shared" ref="AG255:AI255" si="571">O255+W255</f>
        <v>179</v>
      </c>
      <c r="AH255" s="11">
        <f t="shared" si="571"/>
        <v>0</v>
      </c>
      <c r="AI255" s="11">
        <f t="shared" si="571"/>
        <v>1621.62525</v>
      </c>
      <c r="AJ255" s="12" t="s">
        <v>14</v>
      </c>
    </row>
    <row r="256" s="9" customFormat="1" ht="16" customHeight="1" spans="1:36">
      <c r="A256" s="33">
        <f t="shared" si="435"/>
        <v>253</v>
      </c>
      <c r="B256" s="34" t="s">
        <v>599</v>
      </c>
      <c r="C256" s="45" t="s">
        <v>612</v>
      </c>
      <c r="D256" s="34" t="s">
        <v>613</v>
      </c>
      <c r="E256" s="34">
        <v>3473.25</v>
      </c>
      <c r="F256" s="34">
        <f>VLOOKUP(C256,'[1]9月'!$B:$Q,16,0)</f>
        <v>3245.4</v>
      </c>
      <c r="G256" s="37">
        <v>5664.75</v>
      </c>
      <c r="H256" s="34">
        <v>3473.25</v>
      </c>
      <c r="I256" s="37">
        <v>1790</v>
      </c>
      <c r="J256" s="37"/>
      <c r="K256" s="47">
        <f t="shared" si="436"/>
        <v>62.5185</v>
      </c>
      <c r="L256" s="48">
        <f t="shared" si="437"/>
        <v>519.264</v>
      </c>
      <c r="M256" s="37">
        <f t="shared" si="438"/>
        <v>453.18</v>
      </c>
      <c r="N256" s="34">
        <f t="shared" si="439"/>
        <v>24.31275</v>
      </c>
      <c r="O256" s="37">
        <f t="shared" si="440"/>
        <v>89.5</v>
      </c>
      <c r="P256" s="37">
        <f t="shared" si="441"/>
        <v>0</v>
      </c>
      <c r="Q256" s="37">
        <f t="shared" si="442"/>
        <v>1148.77525</v>
      </c>
      <c r="R256" s="34">
        <f t="shared" si="443"/>
        <v>0</v>
      </c>
      <c r="S256" s="34">
        <f t="shared" si="444"/>
        <v>259.63</v>
      </c>
      <c r="T256" s="37">
        <f t="shared" si="445"/>
        <v>113.3</v>
      </c>
      <c r="U256" s="34">
        <f t="shared" si="446"/>
        <v>10.42</v>
      </c>
      <c r="V256" s="34">
        <v>0</v>
      </c>
      <c r="W256" s="37">
        <f t="shared" si="447"/>
        <v>89.5</v>
      </c>
      <c r="X256" s="37">
        <f t="shared" si="448"/>
        <v>0</v>
      </c>
      <c r="Y256" s="34">
        <f t="shared" si="449"/>
        <v>472.85</v>
      </c>
      <c r="Z256" s="34">
        <f t="shared" si="450"/>
        <v>1621.62525</v>
      </c>
      <c r="AA256" s="34"/>
      <c r="AB256" s="12" t="s">
        <v>35</v>
      </c>
      <c r="AC256" s="11">
        <f t="shared" ref="AC256:AE256" si="572">K256+R256</f>
        <v>62.5185</v>
      </c>
      <c r="AD256" s="11">
        <f t="shared" si="572"/>
        <v>778.894</v>
      </c>
      <c r="AE256" s="11">
        <f t="shared" si="572"/>
        <v>566.48</v>
      </c>
      <c r="AF256" s="11">
        <f t="shared" si="452"/>
        <v>34.73275</v>
      </c>
      <c r="AG256" s="11">
        <f t="shared" ref="AG256:AI256" si="573">O256+W256</f>
        <v>179</v>
      </c>
      <c r="AH256" s="11">
        <f t="shared" si="573"/>
        <v>0</v>
      </c>
      <c r="AI256" s="11">
        <f t="shared" si="573"/>
        <v>1621.62525</v>
      </c>
      <c r="AJ256" s="12" t="s">
        <v>14</v>
      </c>
    </row>
    <row r="257" s="9" customFormat="1" ht="16" customHeight="1" spans="1:36">
      <c r="A257" s="33">
        <f t="shared" si="435"/>
        <v>254</v>
      </c>
      <c r="B257" s="34" t="s">
        <v>599</v>
      </c>
      <c r="C257" s="45" t="s">
        <v>614</v>
      </c>
      <c r="D257" s="34" t="s">
        <v>615</v>
      </c>
      <c r="E257" s="34">
        <v>3473.25</v>
      </c>
      <c r="F257" s="34">
        <f>VLOOKUP(C257,'[1]9月'!$B:$Q,16,0)</f>
        <v>3245.4</v>
      </c>
      <c r="G257" s="37">
        <v>5664.75</v>
      </c>
      <c r="H257" s="34">
        <v>3473.25</v>
      </c>
      <c r="I257" s="37">
        <v>1790</v>
      </c>
      <c r="J257" s="37"/>
      <c r="K257" s="47">
        <f t="shared" si="436"/>
        <v>62.5185</v>
      </c>
      <c r="L257" s="48">
        <f t="shared" si="437"/>
        <v>519.264</v>
      </c>
      <c r="M257" s="37">
        <f t="shared" si="438"/>
        <v>453.18</v>
      </c>
      <c r="N257" s="34">
        <f t="shared" si="439"/>
        <v>24.31275</v>
      </c>
      <c r="O257" s="37">
        <f t="shared" si="440"/>
        <v>89.5</v>
      </c>
      <c r="P257" s="37">
        <f t="shared" si="441"/>
        <v>0</v>
      </c>
      <c r="Q257" s="37">
        <f t="shared" si="442"/>
        <v>1148.77525</v>
      </c>
      <c r="R257" s="34">
        <f t="shared" si="443"/>
        <v>0</v>
      </c>
      <c r="S257" s="34">
        <f t="shared" si="444"/>
        <v>259.63</v>
      </c>
      <c r="T257" s="37">
        <f t="shared" si="445"/>
        <v>113.3</v>
      </c>
      <c r="U257" s="34">
        <f t="shared" si="446"/>
        <v>10.42</v>
      </c>
      <c r="V257" s="34">
        <v>0</v>
      </c>
      <c r="W257" s="37">
        <f t="shared" si="447"/>
        <v>89.5</v>
      </c>
      <c r="X257" s="37">
        <f t="shared" si="448"/>
        <v>0</v>
      </c>
      <c r="Y257" s="34">
        <f t="shared" si="449"/>
        <v>472.85</v>
      </c>
      <c r="Z257" s="34">
        <f t="shared" si="450"/>
        <v>1621.62525</v>
      </c>
      <c r="AA257" s="34"/>
      <c r="AB257" s="12" t="s">
        <v>35</v>
      </c>
      <c r="AC257" s="11">
        <f t="shared" ref="AC257:AE257" si="574">K257+R257</f>
        <v>62.5185</v>
      </c>
      <c r="AD257" s="11">
        <f t="shared" si="574"/>
        <v>778.894</v>
      </c>
      <c r="AE257" s="11">
        <f t="shared" si="574"/>
        <v>566.48</v>
      </c>
      <c r="AF257" s="11">
        <f t="shared" si="452"/>
        <v>34.73275</v>
      </c>
      <c r="AG257" s="11">
        <f t="shared" ref="AG257:AI257" si="575">O257+W257</f>
        <v>179</v>
      </c>
      <c r="AH257" s="11">
        <f t="shared" si="575"/>
        <v>0</v>
      </c>
      <c r="AI257" s="11">
        <f t="shared" si="575"/>
        <v>1621.62525</v>
      </c>
      <c r="AJ257" s="12" t="s">
        <v>14</v>
      </c>
    </row>
    <row r="258" s="9" customFormat="1" ht="16" customHeight="1" spans="1:36">
      <c r="A258" s="33">
        <f t="shared" si="435"/>
        <v>255</v>
      </c>
      <c r="B258" s="34" t="s">
        <v>599</v>
      </c>
      <c r="C258" s="45" t="s">
        <v>616</v>
      </c>
      <c r="D258" s="34" t="s">
        <v>617</v>
      </c>
      <c r="E258" s="34">
        <v>3473.25</v>
      </c>
      <c r="F258" s="34">
        <f>VLOOKUP(C258,'[1]9月'!$B:$Q,16,0)</f>
        <v>3245.4</v>
      </c>
      <c r="G258" s="37">
        <v>5664.75</v>
      </c>
      <c r="H258" s="34">
        <v>3473.25</v>
      </c>
      <c r="I258" s="37">
        <v>1790</v>
      </c>
      <c r="J258" s="37"/>
      <c r="K258" s="47">
        <f t="shared" si="436"/>
        <v>62.5185</v>
      </c>
      <c r="L258" s="48">
        <f t="shared" si="437"/>
        <v>519.264</v>
      </c>
      <c r="M258" s="37">
        <f t="shared" si="438"/>
        <v>453.18</v>
      </c>
      <c r="N258" s="34">
        <f t="shared" si="439"/>
        <v>24.31275</v>
      </c>
      <c r="O258" s="37">
        <f t="shared" si="440"/>
        <v>89.5</v>
      </c>
      <c r="P258" s="37">
        <f t="shared" si="441"/>
        <v>0</v>
      </c>
      <c r="Q258" s="37">
        <f t="shared" si="442"/>
        <v>1148.77525</v>
      </c>
      <c r="R258" s="34">
        <f t="shared" si="443"/>
        <v>0</v>
      </c>
      <c r="S258" s="34">
        <f t="shared" si="444"/>
        <v>259.63</v>
      </c>
      <c r="T258" s="37">
        <f t="shared" si="445"/>
        <v>113.3</v>
      </c>
      <c r="U258" s="34">
        <f t="shared" si="446"/>
        <v>10.42</v>
      </c>
      <c r="V258" s="34">
        <v>0</v>
      </c>
      <c r="W258" s="37">
        <f t="shared" si="447"/>
        <v>89.5</v>
      </c>
      <c r="X258" s="37">
        <f t="shared" si="448"/>
        <v>0</v>
      </c>
      <c r="Y258" s="34">
        <f t="shared" si="449"/>
        <v>472.85</v>
      </c>
      <c r="Z258" s="34">
        <f t="shared" si="450"/>
        <v>1621.62525</v>
      </c>
      <c r="AA258" s="34"/>
      <c r="AB258" s="12" t="s">
        <v>35</v>
      </c>
      <c r="AC258" s="11">
        <f t="shared" ref="AC258:AE258" si="576">K258+R258</f>
        <v>62.5185</v>
      </c>
      <c r="AD258" s="11">
        <f t="shared" si="576"/>
        <v>778.894</v>
      </c>
      <c r="AE258" s="11">
        <f t="shared" si="576"/>
        <v>566.48</v>
      </c>
      <c r="AF258" s="11">
        <f t="shared" si="452"/>
        <v>34.73275</v>
      </c>
      <c r="AG258" s="11">
        <f t="shared" ref="AG258:AI258" si="577">O258+W258</f>
        <v>179</v>
      </c>
      <c r="AH258" s="11">
        <f t="shared" si="577"/>
        <v>0</v>
      </c>
      <c r="AI258" s="11">
        <f t="shared" si="577"/>
        <v>1621.62525</v>
      </c>
      <c r="AJ258" s="12" t="s">
        <v>14</v>
      </c>
    </row>
    <row r="259" s="9" customFormat="1" ht="16" customHeight="1" spans="1:36">
      <c r="A259" s="33">
        <f t="shared" si="435"/>
        <v>256</v>
      </c>
      <c r="B259" s="34" t="s">
        <v>472</v>
      </c>
      <c r="C259" s="45" t="s">
        <v>618</v>
      </c>
      <c r="D259" s="34" t="s">
        <v>619</v>
      </c>
      <c r="E259" s="34">
        <v>3473.25</v>
      </c>
      <c r="F259" s="34">
        <f>VLOOKUP(C259,'[1]9月'!$B:$Q,16,0)</f>
        <v>3245.4</v>
      </c>
      <c r="G259" s="37">
        <v>5664.75</v>
      </c>
      <c r="H259" s="34">
        <v>3473.25</v>
      </c>
      <c r="I259" s="37">
        <v>3180</v>
      </c>
      <c r="J259" s="37"/>
      <c r="K259" s="47">
        <f t="shared" si="436"/>
        <v>62.5185</v>
      </c>
      <c r="L259" s="48">
        <f t="shared" si="437"/>
        <v>519.264</v>
      </c>
      <c r="M259" s="37">
        <f t="shared" si="438"/>
        <v>453.18</v>
      </c>
      <c r="N259" s="34">
        <f t="shared" si="439"/>
        <v>24.31275</v>
      </c>
      <c r="O259" s="37">
        <f t="shared" si="440"/>
        <v>159</v>
      </c>
      <c r="P259" s="37">
        <f t="shared" si="441"/>
        <v>0</v>
      </c>
      <c r="Q259" s="37">
        <f t="shared" si="442"/>
        <v>1218.27525</v>
      </c>
      <c r="R259" s="34">
        <f t="shared" si="443"/>
        <v>0</v>
      </c>
      <c r="S259" s="34">
        <f t="shared" si="444"/>
        <v>259.63</v>
      </c>
      <c r="T259" s="37">
        <f t="shared" si="445"/>
        <v>113.3</v>
      </c>
      <c r="U259" s="34">
        <f t="shared" si="446"/>
        <v>10.42</v>
      </c>
      <c r="V259" s="34">
        <v>0</v>
      </c>
      <c r="W259" s="37">
        <f t="shared" si="447"/>
        <v>159</v>
      </c>
      <c r="X259" s="37">
        <f t="shared" si="448"/>
        <v>0</v>
      </c>
      <c r="Y259" s="34">
        <f t="shared" si="449"/>
        <v>542.35</v>
      </c>
      <c r="Z259" s="34">
        <f t="shared" si="450"/>
        <v>1760.62525</v>
      </c>
      <c r="AA259" s="34"/>
      <c r="AB259" s="12" t="s">
        <v>38</v>
      </c>
      <c r="AC259" s="11">
        <f t="shared" ref="AC259:AE259" si="578">K259+R259</f>
        <v>62.5185</v>
      </c>
      <c r="AD259" s="11">
        <f t="shared" si="578"/>
        <v>778.894</v>
      </c>
      <c r="AE259" s="11">
        <f t="shared" si="578"/>
        <v>566.48</v>
      </c>
      <c r="AF259" s="11">
        <f t="shared" si="452"/>
        <v>34.73275</v>
      </c>
      <c r="AG259" s="11">
        <f t="shared" ref="AG259:AI259" si="579">O259+W259</f>
        <v>318</v>
      </c>
      <c r="AH259" s="11">
        <f t="shared" si="579"/>
        <v>0</v>
      </c>
      <c r="AI259" s="11">
        <f t="shared" si="579"/>
        <v>1760.62525</v>
      </c>
      <c r="AJ259" s="12" t="s">
        <v>14</v>
      </c>
    </row>
    <row r="260" s="9" customFormat="1" ht="16" customHeight="1" spans="1:36">
      <c r="A260" s="33">
        <f t="shared" ref="A260:A323" si="580">ROW()-3</f>
        <v>257</v>
      </c>
      <c r="B260" s="34" t="s">
        <v>599</v>
      </c>
      <c r="C260" s="45" t="s">
        <v>620</v>
      </c>
      <c r="D260" s="34" t="s">
        <v>621</v>
      </c>
      <c r="E260" s="34">
        <v>3473.25</v>
      </c>
      <c r="F260" s="34">
        <f>VLOOKUP(C260,'[1]9月'!$B:$Q,16,0)</f>
        <v>3245.4</v>
      </c>
      <c r="G260" s="37">
        <v>5664.75</v>
      </c>
      <c r="H260" s="34">
        <v>3473.25</v>
      </c>
      <c r="I260" s="37">
        <v>1790</v>
      </c>
      <c r="J260" s="37"/>
      <c r="K260" s="47">
        <f t="shared" ref="K260:K323" si="581">E260*0.018</f>
        <v>62.5185</v>
      </c>
      <c r="L260" s="48">
        <f t="shared" ref="L260:L323" si="582">F260*0.16</f>
        <v>519.264</v>
      </c>
      <c r="M260" s="37">
        <f t="shared" ref="M260:M323" si="583">ROUND(G260*0.08,2)</f>
        <v>453.18</v>
      </c>
      <c r="N260" s="34">
        <f t="shared" ref="N260:N323" si="584">H260*0.007</f>
        <v>24.31275</v>
      </c>
      <c r="O260" s="37">
        <f t="shared" ref="O260:O323" si="585">I260*5%</f>
        <v>89.5</v>
      </c>
      <c r="P260" s="37">
        <f t="shared" ref="P260:P323" si="586">J260*50%</f>
        <v>0</v>
      </c>
      <c r="Q260" s="37">
        <f t="shared" ref="Q260:Q323" si="587">SUM(K260:P260)</f>
        <v>1148.77525</v>
      </c>
      <c r="R260" s="34">
        <f t="shared" ref="R260:R323" si="588">E260*0</f>
        <v>0</v>
      </c>
      <c r="S260" s="34">
        <f t="shared" ref="S260:S323" si="589">ROUND(F260*0.08,2)</f>
        <v>259.63</v>
      </c>
      <c r="T260" s="37">
        <f t="shared" ref="T260:T323" si="590">ROUND(G260*0.02,2)</f>
        <v>113.3</v>
      </c>
      <c r="U260" s="34">
        <f t="shared" ref="U260:U323" si="591">ROUND(H260*0.003,2)</f>
        <v>10.42</v>
      </c>
      <c r="V260" s="34">
        <v>0</v>
      </c>
      <c r="W260" s="37">
        <f t="shared" ref="W260:W323" si="592">I260*5%</f>
        <v>89.5</v>
      </c>
      <c r="X260" s="37">
        <f t="shared" ref="X260:X323" si="593">J260*50%</f>
        <v>0</v>
      </c>
      <c r="Y260" s="34">
        <f t="shared" ref="Y260:Y323" si="594">SUM(R260:X260)</f>
        <v>472.85</v>
      </c>
      <c r="Z260" s="34">
        <f t="shared" ref="Z260:Z323" si="595">Q260+Y260</f>
        <v>1621.62525</v>
      </c>
      <c r="AA260" s="34"/>
      <c r="AB260" s="12" t="s">
        <v>35</v>
      </c>
      <c r="AC260" s="11">
        <f t="shared" ref="AC260:AE260" si="596">K260+R260</f>
        <v>62.5185</v>
      </c>
      <c r="AD260" s="11">
        <f t="shared" si="596"/>
        <v>778.894</v>
      </c>
      <c r="AE260" s="11">
        <f t="shared" si="596"/>
        <v>566.48</v>
      </c>
      <c r="AF260" s="11">
        <f t="shared" ref="AF260:AF323" si="597">N260+U260+V260</f>
        <v>34.73275</v>
      </c>
      <c r="AG260" s="11">
        <f t="shared" ref="AG260:AI260" si="598">O260+W260</f>
        <v>179</v>
      </c>
      <c r="AH260" s="11">
        <f t="shared" si="598"/>
        <v>0</v>
      </c>
      <c r="AI260" s="11">
        <f t="shared" si="598"/>
        <v>1621.62525</v>
      </c>
      <c r="AJ260" s="12" t="s">
        <v>14</v>
      </c>
    </row>
    <row r="261" s="9" customFormat="1" ht="16" customHeight="1" spans="1:36">
      <c r="A261" s="33">
        <f t="shared" si="580"/>
        <v>258</v>
      </c>
      <c r="B261" s="34" t="s">
        <v>599</v>
      </c>
      <c r="C261" s="45" t="s">
        <v>622</v>
      </c>
      <c r="D261" s="34" t="s">
        <v>623</v>
      </c>
      <c r="E261" s="34">
        <v>3473.25</v>
      </c>
      <c r="F261" s="34">
        <f>VLOOKUP(C261,'[1]9月'!$B:$Q,16,0)</f>
        <v>3245.4</v>
      </c>
      <c r="G261" s="37">
        <v>5664.75</v>
      </c>
      <c r="H261" s="34">
        <v>3473.25</v>
      </c>
      <c r="I261" s="37">
        <v>1790</v>
      </c>
      <c r="J261" s="37"/>
      <c r="K261" s="47">
        <f t="shared" si="581"/>
        <v>62.5185</v>
      </c>
      <c r="L261" s="48">
        <f t="shared" si="582"/>
        <v>519.264</v>
      </c>
      <c r="M261" s="37">
        <f t="shared" si="583"/>
        <v>453.18</v>
      </c>
      <c r="N261" s="34">
        <f t="shared" si="584"/>
        <v>24.31275</v>
      </c>
      <c r="O261" s="37">
        <f t="shared" si="585"/>
        <v>89.5</v>
      </c>
      <c r="P261" s="37">
        <f t="shared" si="586"/>
        <v>0</v>
      </c>
      <c r="Q261" s="37">
        <f t="shared" si="587"/>
        <v>1148.77525</v>
      </c>
      <c r="R261" s="34">
        <f t="shared" si="588"/>
        <v>0</v>
      </c>
      <c r="S261" s="34">
        <f t="shared" si="589"/>
        <v>259.63</v>
      </c>
      <c r="T261" s="37">
        <f t="shared" si="590"/>
        <v>113.3</v>
      </c>
      <c r="U261" s="34">
        <f t="shared" si="591"/>
        <v>10.42</v>
      </c>
      <c r="V261" s="34">
        <v>0</v>
      </c>
      <c r="W261" s="37">
        <f t="shared" si="592"/>
        <v>89.5</v>
      </c>
      <c r="X261" s="37">
        <f t="shared" si="593"/>
        <v>0</v>
      </c>
      <c r="Y261" s="34">
        <f t="shared" si="594"/>
        <v>472.85</v>
      </c>
      <c r="Z261" s="34">
        <f t="shared" si="595"/>
        <v>1621.62525</v>
      </c>
      <c r="AA261" s="34"/>
      <c r="AB261" s="12" t="s">
        <v>35</v>
      </c>
      <c r="AC261" s="11">
        <f t="shared" ref="AC261:AE261" si="599">K261+R261</f>
        <v>62.5185</v>
      </c>
      <c r="AD261" s="11">
        <f t="shared" si="599"/>
        <v>778.894</v>
      </c>
      <c r="AE261" s="11">
        <f t="shared" si="599"/>
        <v>566.48</v>
      </c>
      <c r="AF261" s="11">
        <f t="shared" si="597"/>
        <v>34.73275</v>
      </c>
      <c r="AG261" s="11">
        <f t="shared" ref="AG261:AI261" si="600">O261+W261</f>
        <v>179</v>
      </c>
      <c r="AH261" s="11">
        <f t="shared" si="600"/>
        <v>0</v>
      </c>
      <c r="AI261" s="11">
        <f t="shared" si="600"/>
        <v>1621.62525</v>
      </c>
      <c r="AJ261" s="12" t="s">
        <v>14</v>
      </c>
    </row>
    <row r="262" s="9" customFormat="1" ht="16" customHeight="1" spans="1:36">
      <c r="A262" s="33">
        <f t="shared" si="580"/>
        <v>259</v>
      </c>
      <c r="B262" s="34" t="s">
        <v>599</v>
      </c>
      <c r="C262" s="45" t="s">
        <v>624</v>
      </c>
      <c r="D262" s="34" t="s">
        <v>625</v>
      </c>
      <c r="E262" s="34">
        <v>3473.25</v>
      </c>
      <c r="F262" s="34">
        <f>VLOOKUP(C262,'[1]9月'!$B:$Q,16,0)</f>
        <v>3245.4</v>
      </c>
      <c r="G262" s="37">
        <v>5664.75</v>
      </c>
      <c r="H262" s="34">
        <v>3473.25</v>
      </c>
      <c r="I262" s="37">
        <v>1790</v>
      </c>
      <c r="J262" s="37"/>
      <c r="K262" s="47">
        <f t="shared" si="581"/>
        <v>62.5185</v>
      </c>
      <c r="L262" s="48">
        <f t="shared" si="582"/>
        <v>519.264</v>
      </c>
      <c r="M262" s="37">
        <f t="shared" si="583"/>
        <v>453.18</v>
      </c>
      <c r="N262" s="34">
        <f t="shared" si="584"/>
        <v>24.31275</v>
      </c>
      <c r="O262" s="37">
        <f t="shared" si="585"/>
        <v>89.5</v>
      </c>
      <c r="P262" s="37">
        <f t="shared" si="586"/>
        <v>0</v>
      </c>
      <c r="Q262" s="37">
        <f t="shared" si="587"/>
        <v>1148.77525</v>
      </c>
      <c r="R262" s="34">
        <f t="shared" si="588"/>
        <v>0</v>
      </c>
      <c r="S262" s="34">
        <f t="shared" si="589"/>
        <v>259.63</v>
      </c>
      <c r="T262" s="37">
        <f t="shared" si="590"/>
        <v>113.3</v>
      </c>
      <c r="U262" s="34">
        <f t="shared" si="591"/>
        <v>10.42</v>
      </c>
      <c r="V262" s="34">
        <v>0</v>
      </c>
      <c r="W262" s="37">
        <f t="shared" si="592"/>
        <v>89.5</v>
      </c>
      <c r="X262" s="37">
        <f t="shared" si="593"/>
        <v>0</v>
      </c>
      <c r="Y262" s="34">
        <f t="shared" si="594"/>
        <v>472.85</v>
      </c>
      <c r="Z262" s="34">
        <f t="shared" si="595"/>
        <v>1621.62525</v>
      </c>
      <c r="AA262" s="34"/>
      <c r="AB262" s="12" t="s">
        <v>35</v>
      </c>
      <c r="AC262" s="11">
        <f t="shared" ref="AC262:AE262" si="601">K262+R262</f>
        <v>62.5185</v>
      </c>
      <c r="AD262" s="11">
        <f t="shared" si="601"/>
        <v>778.894</v>
      </c>
      <c r="AE262" s="11">
        <f t="shared" si="601"/>
        <v>566.48</v>
      </c>
      <c r="AF262" s="11">
        <f t="shared" si="597"/>
        <v>34.73275</v>
      </c>
      <c r="AG262" s="11">
        <f t="shared" ref="AG262:AI262" si="602">O262+W262</f>
        <v>179</v>
      </c>
      <c r="AH262" s="11">
        <f t="shared" si="602"/>
        <v>0</v>
      </c>
      <c r="AI262" s="11">
        <f t="shared" si="602"/>
        <v>1621.62525</v>
      </c>
      <c r="AJ262" s="12" t="s">
        <v>14</v>
      </c>
    </row>
    <row r="263" s="9" customFormat="1" ht="16" customHeight="1" spans="1:36">
      <c r="A263" s="33">
        <f t="shared" si="580"/>
        <v>260</v>
      </c>
      <c r="B263" s="34" t="s">
        <v>599</v>
      </c>
      <c r="C263" s="45" t="s">
        <v>626</v>
      </c>
      <c r="D263" s="34" t="s">
        <v>627</v>
      </c>
      <c r="E263" s="34">
        <v>3473.25</v>
      </c>
      <c r="F263" s="34">
        <f>VLOOKUP(C263,'[1]9月'!$B:$Q,16,0)</f>
        <v>3245.4</v>
      </c>
      <c r="G263" s="37">
        <v>5664.75</v>
      </c>
      <c r="H263" s="34">
        <v>3473.25</v>
      </c>
      <c r="I263" s="37">
        <v>1790</v>
      </c>
      <c r="J263" s="37"/>
      <c r="K263" s="47">
        <f t="shared" si="581"/>
        <v>62.5185</v>
      </c>
      <c r="L263" s="48">
        <f t="shared" si="582"/>
        <v>519.264</v>
      </c>
      <c r="M263" s="37">
        <f t="shared" si="583"/>
        <v>453.18</v>
      </c>
      <c r="N263" s="34">
        <f t="shared" si="584"/>
        <v>24.31275</v>
      </c>
      <c r="O263" s="37">
        <f t="shared" si="585"/>
        <v>89.5</v>
      </c>
      <c r="P263" s="37">
        <f t="shared" si="586"/>
        <v>0</v>
      </c>
      <c r="Q263" s="37">
        <f t="shared" si="587"/>
        <v>1148.77525</v>
      </c>
      <c r="R263" s="34">
        <f t="shared" si="588"/>
        <v>0</v>
      </c>
      <c r="S263" s="34">
        <f t="shared" si="589"/>
        <v>259.63</v>
      </c>
      <c r="T263" s="37">
        <f t="shared" si="590"/>
        <v>113.3</v>
      </c>
      <c r="U263" s="34">
        <f t="shared" si="591"/>
        <v>10.42</v>
      </c>
      <c r="V263" s="34">
        <v>0</v>
      </c>
      <c r="W263" s="37">
        <f t="shared" si="592"/>
        <v>89.5</v>
      </c>
      <c r="X263" s="37">
        <f t="shared" si="593"/>
        <v>0</v>
      </c>
      <c r="Y263" s="34">
        <f t="shared" si="594"/>
        <v>472.85</v>
      </c>
      <c r="Z263" s="34">
        <f t="shared" si="595"/>
        <v>1621.62525</v>
      </c>
      <c r="AA263" s="34"/>
      <c r="AB263" s="12" t="s">
        <v>35</v>
      </c>
      <c r="AC263" s="11">
        <f t="shared" ref="AC263:AE263" si="603">K263+R263</f>
        <v>62.5185</v>
      </c>
      <c r="AD263" s="11">
        <f t="shared" si="603"/>
        <v>778.894</v>
      </c>
      <c r="AE263" s="11">
        <f t="shared" si="603"/>
        <v>566.48</v>
      </c>
      <c r="AF263" s="11">
        <f t="shared" si="597"/>
        <v>34.73275</v>
      </c>
      <c r="AG263" s="11">
        <f t="shared" ref="AG263:AI263" si="604">O263+W263</f>
        <v>179</v>
      </c>
      <c r="AH263" s="11">
        <f t="shared" si="604"/>
        <v>0</v>
      </c>
      <c r="AI263" s="11">
        <f t="shared" si="604"/>
        <v>1621.62525</v>
      </c>
      <c r="AJ263" s="12" t="s">
        <v>14</v>
      </c>
    </row>
    <row r="264" s="9" customFormat="1" ht="16" customHeight="1" spans="1:36">
      <c r="A264" s="33">
        <f t="shared" si="580"/>
        <v>261</v>
      </c>
      <c r="B264" s="34" t="s">
        <v>599</v>
      </c>
      <c r="C264" s="45" t="s">
        <v>628</v>
      </c>
      <c r="D264" s="34" t="s">
        <v>629</v>
      </c>
      <c r="E264" s="34">
        <v>3473.25</v>
      </c>
      <c r="F264" s="34">
        <f>VLOOKUP(C264,'[1]9月'!$B:$Q,16,0)</f>
        <v>3245.4</v>
      </c>
      <c r="G264" s="37">
        <v>5664.75</v>
      </c>
      <c r="H264" s="34">
        <v>3473.25</v>
      </c>
      <c r="I264" s="37">
        <v>1790</v>
      </c>
      <c r="J264" s="37"/>
      <c r="K264" s="47">
        <f t="shared" si="581"/>
        <v>62.5185</v>
      </c>
      <c r="L264" s="48">
        <f t="shared" si="582"/>
        <v>519.264</v>
      </c>
      <c r="M264" s="37">
        <f t="shared" si="583"/>
        <v>453.18</v>
      </c>
      <c r="N264" s="34">
        <f t="shared" si="584"/>
        <v>24.31275</v>
      </c>
      <c r="O264" s="37">
        <f t="shared" si="585"/>
        <v>89.5</v>
      </c>
      <c r="P264" s="37">
        <f t="shared" si="586"/>
        <v>0</v>
      </c>
      <c r="Q264" s="37">
        <f t="shared" si="587"/>
        <v>1148.77525</v>
      </c>
      <c r="R264" s="34">
        <f t="shared" si="588"/>
        <v>0</v>
      </c>
      <c r="S264" s="34">
        <f t="shared" si="589"/>
        <v>259.63</v>
      </c>
      <c r="T264" s="37">
        <f t="shared" si="590"/>
        <v>113.3</v>
      </c>
      <c r="U264" s="34">
        <f t="shared" si="591"/>
        <v>10.42</v>
      </c>
      <c r="V264" s="34">
        <v>0</v>
      </c>
      <c r="W264" s="37">
        <f t="shared" si="592"/>
        <v>89.5</v>
      </c>
      <c r="X264" s="37">
        <f t="shared" si="593"/>
        <v>0</v>
      </c>
      <c r="Y264" s="34">
        <f t="shared" si="594"/>
        <v>472.85</v>
      </c>
      <c r="Z264" s="34">
        <f t="shared" si="595"/>
        <v>1621.62525</v>
      </c>
      <c r="AA264" s="34"/>
      <c r="AB264" s="12" t="s">
        <v>35</v>
      </c>
      <c r="AC264" s="11">
        <f t="shared" ref="AC264:AE264" si="605">K264+R264</f>
        <v>62.5185</v>
      </c>
      <c r="AD264" s="11">
        <f t="shared" si="605"/>
        <v>778.894</v>
      </c>
      <c r="AE264" s="11">
        <f t="shared" si="605"/>
        <v>566.48</v>
      </c>
      <c r="AF264" s="11">
        <f t="shared" si="597"/>
        <v>34.73275</v>
      </c>
      <c r="AG264" s="11">
        <f t="shared" ref="AG264:AI264" si="606">O264+W264</f>
        <v>179</v>
      </c>
      <c r="AH264" s="11">
        <f t="shared" si="606"/>
        <v>0</v>
      </c>
      <c r="AI264" s="11">
        <f t="shared" si="606"/>
        <v>1621.62525</v>
      </c>
      <c r="AJ264" s="12" t="s">
        <v>14</v>
      </c>
    </row>
    <row r="265" s="9" customFormat="1" ht="16" customHeight="1" spans="1:36">
      <c r="A265" s="33">
        <f t="shared" si="580"/>
        <v>262</v>
      </c>
      <c r="B265" s="34" t="s">
        <v>599</v>
      </c>
      <c r="C265" s="45" t="s">
        <v>630</v>
      </c>
      <c r="D265" s="34" t="s">
        <v>631</v>
      </c>
      <c r="E265" s="34">
        <v>3473.25</v>
      </c>
      <c r="F265" s="34">
        <f>VLOOKUP(C265,'[1]9月'!$B:$Q,16,0)</f>
        <v>3245.4</v>
      </c>
      <c r="G265" s="37">
        <v>5664.75</v>
      </c>
      <c r="H265" s="34">
        <v>3473.25</v>
      </c>
      <c r="I265" s="37">
        <v>0</v>
      </c>
      <c r="J265" s="37"/>
      <c r="K265" s="47">
        <f t="shared" si="581"/>
        <v>62.5185</v>
      </c>
      <c r="L265" s="48">
        <f t="shared" si="582"/>
        <v>519.264</v>
      </c>
      <c r="M265" s="37">
        <f t="shared" si="583"/>
        <v>453.18</v>
      </c>
      <c r="N265" s="34">
        <f t="shared" si="584"/>
        <v>24.31275</v>
      </c>
      <c r="O265" s="37">
        <f t="shared" si="585"/>
        <v>0</v>
      </c>
      <c r="P265" s="37">
        <f t="shared" si="586"/>
        <v>0</v>
      </c>
      <c r="Q265" s="37">
        <f t="shared" si="587"/>
        <v>1059.27525</v>
      </c>
      <c r="R265" s="34">
        <f t="shared" si="588"/>
        <v>0</v>
      </c>
      <c r="S265" s="34">
        <f t="shared" si="589"/>
        <v>259.63</v>
      </c>
      <c r="T265" s="37">
        <f t="shared" si="590"/>
        <v>113.3</v>
      </c>
      <c r="U265" s="34">
        <f t="shared" si="591"/>
        <v>10.42</v>
      </c>
      <c r="V265" s="34">
        <v>0</v>
      </c>
      <c r="W265" s="37">
        <f t="shared" si="592"/>
        <v>0</v>
      </c>
      <c r="X265" s="37">
        <f t="shared" si="593"/>
        <v>0</v>
      </c>
      <c r="Y265" s="34">
        <f t="shared" si="594"/>
        <v>383.35</v>
      </c>
      <c r="Z265" s="34">
        <f t="shared" si="595"/>
        <v>1442.62525</v>
      </c>
      <c r="AA265" s="34"/>
      <c r="AB265" s="12" t="s">
        <v>35</v>
      </c>
      <c r="AC265" s="11">
        <f t="shared" ref="AC265:AE265" si="607">K265+R265</f>
        <v>62.5185</v>
      </c>
      <c r="AD265" s="11">
        <f t="shared" si="607"/>
        <v>778.894</v>
      </c>
      <c r="AE265" s="11">
        <f t="shared" si="607"/>
        <v>566.48</v>
      </c>
      <c r="AF265" s="11">
        <f t="shared" si="597"/>
        <v>34.73275</v>
      </c>
      <c r="AG265" s="11">
        <f t="shared" ref="AG265:AI265" si="608">O265+W265</f>
        <v>0</v>
      </c>
      <c r="AH265" s="11">
        <f t="shared" si="608"/>
        <v>0</v>
      </c>
      <c r="AI265" s="11">
        <f t="shared" si="608"/>
        <v>1442.62525</v>
      </c>
      <c r="AJ265" s="12" t="s">
        <v>14</v>
      </c>
    </row>
    <row r="266" s="9" customFormat="1" ht="16" customHeight="1" spans="1:36">
      <c r="A266" s="33">
        <f t="shared" si="580"/>
        <v>263</v>
      </c>
      <c r="B266" s="34" t="s">
        <v>599</v>
      </c>
      <c r="C266" s="45" t="s">
        <v>632</v>
      </c>
      <c r="D266" s="34" t="s">
        <v>633</v>
      </c>
      <c r="E266" s="34">
        <v>3473.25</v>
      </c>
      <c r="F266" s="34">
        <f>VLOOKUP(C266,'[1]9月'!$B:$Q,16,0)</f>
        <v>3245.4</v>
      </c>
      <c r="G266" s="37">
        <v>5664.75</v>
      </c>
      <c r="H266" s="34">
        <v>3473.25</v>
      </c>
      <c r="I266" s="37">
        <v>0</v>
      </c>
      <c r="J266" s="37"/>
      <c r="K266" s="47">
        <f t="shared" si="581"/>
        <v>62.5185</v>
      </c>
      <c r="L266" s="48">
        <f t="shared" si="582"/>
        <v>519.264</v>
      </c>
      <c r="M266" s="37">
        <f t="shared" si="583"/>
        <v>453.18</v>
      </c>
      <c r="N266" s="34">
        <f t="shared" si="584"/>
        <v>24.31275</v>
      </c>
      <c r="O266" s="37">
        <f t="shared" si="585"/>
        <v>0</v>
      </c>
      <c r="P266" s="37">
        <f t="shared" si="586"/>
        <v>0</v>
      </c>
      <c r="Q266" s="37">
        <f t="shared" si="587"/>
        <v>1059.27525</v>
      </c>
      <c r="R266" s="34">
        <f t="shared" si="588"/>
        <v>0</v>
      </c>
      <c r="S266" s="34">
        <f t="shared" si="589"/>
        <v>259.63</v>
      </c>
      <c r="T266" s="37">
        <f t="shared" si="590"/>
        <v>113.3</v>
      </c>
      <c r="U266" s="34">
        <f t="shared" si="591"/>
        <v>10.42</v>
      </c>
      <c r="V266" s="34">
        <v>0</v>
      </c>
      <c r="W266" s="37">
        <f t="shared" si="592"/>
        <v>0</v>
      </c>
      <c r="X266" s="37">
        <f t="shared" si="593"/>
        <v>0</v>
      </c>
      <c r="Y266" s="34">
        <f t="shared" si="594"/>
        <v>383.35</v>
      </c>
      <c r="Z266" s="34">
        <f t="shared" si="595"/>
        <v>1442.62525</v>
      </c>
      <c r="AA266" s="34"/>
      <c r="AB266" s="12" t="s">
        <v>35</v>
      </c>
      <c r="AC266" s="11">
        <f t="shared" ref="AC266:AE266" si="609">K266+R266</f>
        <v>62.5185</v>
      </c>
      <c r="AD266" s="11">
        <f t="shared" si="609"/>
        <v>778.894</v>
      </c>
      <c r="AE266" s="11">
        <f t="shared" si="609"/>
        <v>566.48</v>
      </c>
      <c r="AF266" s="11">
        <f t="shared" si="597"/>
        <v>34.73275</v>
      </c>
      <c r="AG266" s="11">
        <f t="shared" ref="AG266:AI266" si="610">O266+W266</f>
        <v>0</v>
      </c>
      <c r="AH266" s="11">
        <f t="shared" si="610"/>
        <v>0</v>
      </c>
      <c r="AI266" s="11">
        <f t="shared" si="610"/>
        <v>1442.62525</v>
      </c>
      <c r="AJ266" s="12" t="s">
        <v>14</v>
      </c>
    </row>
    <row r="267" s="9" customFormat="1" ht="16" customHeight="1" spans="1:36">
      <c r="A267" s="33">
        <f t="shared" si="580"/>
        <v>264</v>
      </c>
      <c r="B267" s="34" t="s">
        <v>599</v>
      </c>
      <c r="C267" s="45" t="s">
        <v>634</v>
      </c>
      <c r="D267" s="34" t="s">
        <v>635</v>
      </c>
      <c r="E267" s="34">
        <v>3473.25</v>
      </c>
      <c r="F267" s="34">
        <f>VLOOKUP(C267,'[1]9月'!$B:$Q,16,0)</f>
        <v>3245.4</v>
      </c>
      <c r="G267" s="37">
        <v>5664.75</v>
      </c>
      <c r="H267" s="34">
        <v>3473.25</v>
      </c>
      <c r="I267" s="37">
        <v>1790</v>
      </c>
      <c r="J267" s="37"/>
      <c r="K267" s="47">
        <f t="shared" si="581"/>
        <v>62.5185</v>
      </c>
      <c r="L267" s="48">
        <f t="shared" si="582"/>
        <v>519.264</v>
      </c>
      <c r="M267" s="37">
        <f t="shared" si="583"/>
        <v>453.18</v>
      </c>
      <c r="N267" s="34">
        <f t="shared" si="584"/>
        <v>24.31275</v>
      </c>
      <c r="O267" s="37">
        <f t="shared" si="585"/>
        <v>89.5</v>
      </c>
      <c r="P267" s="37">
        <f t="shared" si="586"/>
        <v>0</v>
      </c>
      <c r="Q267" s="37">
        <f t="shared" si="587"/>
        <v>1148.77525</v>
      </c>
      <c r="R267" s="34">
        <f t="shared" si="588"/>
        <v>0</v>
      </c>
      <c r="S267" s="34">
        <f t="shared" si="589"/>
        <v>259.63</v>
      </c>
      <c r="T267" s="37">
        <f t="shared" si="590"/>
        <v>113.3</v>
      </c>
      <c r="U267" s="34">
        <f t="shared" si="591"/>
        <v>10.42</v>
      </c>
      <c r="V267" s="34">
        <v>0</v>
      </c>
      <c r="W267" s="37">
        <f t="shared" si="592"/>
        <v>89.5</v>
      </c>
      <c r="X267" s="37">
        <f t="shared" si="593"/>
        <v>0</v>
      </c>
      <c r="Y267" s="34">
        <f t="shared" si="594"/>
        <v>472.85</v>
      </c>
      <c r="Z267" s="34">
        <f t="shared" si="595"/>
        <v>1621.62525</v>
      </c>
      <c r="AA267" s="34"/>
      <c r="AB267" s="12" t="s">
        <v>35</v>
      </c>
      <c r="AC267" s="11">
        <f t="shared" ref="AC267:AE267" si="611">K267+R267</f>
        <v>62.5185</v>
      </c>
      <c r="AD267" s="11">
        <f t="shared" si="611"/>
        <v>778.894</v>
      </c>
      <c r="AE267" s="11">
        <f t="shared" si="611"/>
        <v>566.48</v>
      </c>
      <c r="AF267" s="11">
        <f t="shared" si="597"/>
        <v>34.73275</v>
      </c>
      <c r="AG267" s="11">
        <f t="shared" ref="AG267:AI267" si="612">O267+W267</f>
        <v>179</v>
      </c>
      <c r="AH267" s="11">
        <f t="shared" si="612"/>
        <v>0</v>
      </c>
      <c r="AI267" s="11">
        <f t="shared" si="612"/>
        <v>1621.62525</v>
      </c>
      <c r="AJ267" s="12" t="s">
        <v>14</v>
      </c>
    </row>
    <row r="268" s="9" customFormat="1" ht="16" customHeight="1" spans="1:36">
      <c r="A268" s="33">
        <f t="shared" si="580"/>
        <v>265</v>
      </c>
      <c r="B268" s="34" t="s">
        <v>599</v>
      </c>
      <c r="C268" s="45" t="s">
        <v>636</v>
      </c>
      <c r="D268" s="34" t="s">
        <v>637</v>
      </c>
      <c r="E268" s="34">
        <v>3473.25</v>
      </c>
      <c r="F268" s="34">
        <f>VLOOKUP(C268,'[1]9月'!$B:$Q,16,0)</f>
        <v>3245.4</v>
      </c>
      <c r="G268" s="37">
        <v>5664.75</v>
      </c>
      <c r="H268" s="34">
        <v>3473.25</v>
      </c>
      <c r="I268" s="37">
        <v>1790</v>
      </c>
      <c r="J268" s="37"/>
      <c r="K268" s="47">
        <f t="shared" si="581"/>
        <v>62.5185</v>
      </c>
      <c r="L268" s="48">
        <f t="shared" si="582"/>
        <v>519.264</v>
      </c>
      <c r="M268" s="37">
        <f t="shared" si="583"/>
        <v>453.18</v>
      </c>
      <c r="N268" s="34">
        <f t="shared" si="584"/>
        <v>24.31275</v>
      </c>
      <c r="O268" s="37">
        <f t="shared" si="585"/>
        <v>89.5</v>
      </c>
      <c r="P268" s="37">
        <f t="shared" si="586"/>
        <v>0</v>
      </c>
      <c r="Q268" s="37">
        <f t="shared" si="587"/>
        <v>1148.77525</v>
      </c>
      <c r="R268" s="34">
        <f t="shared" si="588"/>
        <v>0</v>
      </c>
      <c r="S268" s="34">
        <f t="shared" si="589"/>
        <v>259.63</v>
      </c>
      <c r="T268" s="37">
        <f t="shared" si="590"/>
        <v>113.3</v>
      </c>
      <c r="U268" s="34">
        <f t="shared" si="591"/>
        <v>10.42</v>
      </c>
      <c r="V268" s="34">
        <v>0</v>
      </c>
      <c r="W268" s="37">
        <f t="shared" si="592"/>
        <v>89.5</v>
      </c>
      <c r="X268" s="37">
        <f t="shared" si="593"/>
        <v>0</v>
      </c>
      <c r="Y268" s="34">
        <f t="shared" si="594"/>
        <v>472.85</v>
      </c>
      <c r="Z268" s="34">
        <f t="shared" si="595"/>
        <v>1621.62525</v>
      </c>
      <c r="AA268" s="34"/>
      <c r="AB268" s="12" t="s">
        <v>35</v>
      </c>
      <c r="AC268" s="11">
        <f t="shared" ref="AC268:AE268" si="613">K268+R268</f>
        <v>62.5185</v>
      </c>
      <c r="AD268" s="11">
        <f t="shared" si="613"/>
        <v>778.894</v>
      </c>
      <c r="AE268" s="11">
        <f t="shared" si="613"/>
        <v>566.48</v>
      </c>
      <c r="AF268" s="11">
        <f t="shared" si="597"/>
        <v>34.73275</v>
      </c>
      <c r="AG268" s="11">
        <f t="shared" ref="AG268:AI268" si="614">O268+W268</f>
        <v>179</v>
      </c>
      <c r="AH268" s="11">
        <f t="shared" si="614"/>
        <v>0</v>
      </c>
      <c r="AI268" s="11">
        <f t="shared" si="614"/>
        <v>1621.62525</v>
      </c>
      <c r="AJ268" s="12" t="s">
        <v>14</v>
      </c>
    </row>
    <row r="269" s="9" customFormat="1" ht="16" customHeight="1" spans="1:36">
      <c r="A269" s="33">
        <f t="shared" si="580"/>
        <v>266</v>
      </c>
      <c r="B269" s="34" t="s">
        <v>599</v>
      </c>
      <c r="C269" s="45" t="s">
        <v>638</v>
      </c>
      <c r="D269" s="34" t="s">
        <v>639</v>
      </c>
      <c r="E269" s="34">
        <v>3473.25</v>
      </c>
      <c r="F269" s="34">
        <f>VLOOKUP(C269,'[1]9月'!$B:$Q,16,0)</f>
        <v>3245.4</v>
      </c>
      <c r="G269" s="37">
        <v>5664.75</v>
      </c>
      <c r="H269" s="34">
        <v>3473.25</v>
      </c>
      <c r="I269" s="37">
        <v>1790</v>
      </c>
      <c r="J269" s="37"/>
      <c r="K269" s="47">
        <f t="shared" si="581"/>
        <v>62.5185</v>
      </c>
      <c r="L269" s="48">
        <f t="shared" si="582"/>
        <v>519.264</v>
      </c>
      <c r="M269" s="37">
        <f t="shared" si="583"/>
        <v>453.18</v>
      </c>
      <c r="N269" s="34">
        <f t="shared" si="584"/>
        <v>24.31275</v>
      </c>
      <c r="O269" s="37">
        <f t="shared" si="585"/>
        <v>89.5</v>
      </c>
      <c r="P269" s="37">
        <f t="shared" si="586"/>
        <v>0</v>
      </c>
      <c r="Q269" s="37">
        <f t="shared" si="587"/>
        <v>1148.77525</v>
      </c>
      <c r="R269" s="34">
        <f t="shared" si="588"/>
        <v>0</v>
      </c>
      <c r="S269" s="34">
        <f t="shared" si="589"/>
        <v>259.63</v>
      </c>
      <c r="T269" s="37">
        <f t="shared" si="590"/>
        <v>113.3</v>
      </c>
      <c r="U269" s="34">
        <f t="shared" si="591"/>
        <v>10.42</v>
      </c>
      <c r="V269" s="34">
        <v>0</v>
      </c>
      <c r="W269" s="37">
        <f t="shared" si="592"/>
        <v>89.5</v>
      </c>
      <c r="X269" s="37">
        <f t="shared" si="593"/>
        <v>0</v>
      </c>
      <c r="Y269" s="34">
        <f t="shared" si="594"/>
        <v>472.85</v>
      </c>
      <c r="Z269" s="34">
        <f t="shared" si="595"/>
        <v>1621.62525</v>
      </c>
      <c r="AA269" s="34"/>
      <c r="AB269" s="12" t="s">
        <v>35</v>
      </c>
      <c r="AC269" s="11">
        <f t="shared" ref="AC269:AE269" si="615">K269+R269</f>
        <v>62.5185</v>
      </c>
      <c r="AD269" s="11">
        <f t="shared" si="615"/>
        <v>778.894</v>
      </c>
      <c r="AE269" s="11">
        <f t="shared" si="615"/>
        <v>566.48</v>
      </c>
      <c r="AF269" s="11">
        <f t="shared" si="597"/>
        <v>34.73275</v>
      </c>
      <c r="AG269" s="11">
        <f t="shared" ref="AG269:AI269" si="616">O269+W269</f>
        <v>179</v>
      </c>
      <c r="AH269" s="11">
        <f t="shared" si="616"/>
        <v>0</v>
      </c>
      <c r="AI269" s="11">
        <f t="shared" si="616"/>
        <v>1621.62525</v>
      </c>
      <c r="AJ269" s="12" t="s">
        <v>14</v>
      </c>
    </row>
    <row r="270" s="9" customFormat="1" ht="16" customHeight="1" spans="1:36">
      <c r="A270" s="33">
        <f t="shared" si="580"/>
        <v>267</v>
      </c>
      <c r="B270" s="34" t="s">
        <v>143</v>
      </c>
      <c r="C270" s="45" t="s">
        <v>640</v>
      </c>
      <c r="D270" s="34" t="s">
        <v>641</v>
      </c>
      <c r="E270" s="34">
        <v>3473.25</v>
      </c>
      <c r="F270" s="34">
        <f>VLOOKUP(C270,'[1]9月'!$B:$Q,16,0)</f>
        <v>3245.4</v>
      </c>
      <c r="G270" s="37">
        <v>5664.75</v>
      </c>
      <c r="H270" s="34">
        <v>3473.25</v>
      </c>
      <c r="I270" s="37">
        <v>3180</v>
      </c>
      <c r="J270" s="37"/>
      <c r="K270" s="47">
        <f t="shared" si="581"/>
        <v>62.5185</v>
      </c>
      <c r="L270" s="48">
        <f t="shared" si="582"/>
        <v>519.264</v>
      </c>
      <c r="M270" s="37">
        <f t="shared" si="583"/>
        <v>453.18</v>
      </c>
      <c r="N270" s="34">
        <f t="shared" si="584"/>
        <v>24.31275</v>
      </c>
      <c r="O270" s="37">
        <f t="shared" si="585"/>
        <v>159</v>
      </c>
      <c r="P270" s="37">
        <f t="shared" si="586"/>
        <v>0</v>
      </c>
      <c r="Q270" s="37">
        <f t="shared" si="587"/>
        <v>1218.27525</v>
      </c>
      <c r="R270" s="34">
        <f t="shared" si="588"/>
        <v>0</v>
      </c>
      <c r="S270" s="34">
        <f t="shared" si="589"/>
        <v>259.63</v>
      </c>
      <c r="T270" s="37">
        <f t="shared" si="590"/>
        <v>113.3</v>
      </c>
      <c r="U270" s="34">
        <f t="shared" si="591"/>
        <v>10.42</v>
      </c>
      <c r="V270" s="34">
        <v>0</v>
      </c>
      <c r="W270" s="37">
        <f t="shared" si="592"/>
        <v>159</v>
      </c>
      <c r="X270" s="37">
        <f t="shared" si="593"/>
        <v>0</v>
      </c>
      <c r="Y270" s="34">
        <f t="shared" si="594"/>
        <v>542.35</v>
      </c>
      <c r="Z270" s="34">
        <f t="shared" si="595"/>
        <v>1760.62525</v>
      </c>
      <c r="AA270" s="34"/>
      <c r="AB270" s="12" t="s">
        <v>25</v>
      </c>
      <c r="AC270" s="11">
        <f t="shared" ref="AC270:AE270" si="617">K270+R270</f>
        <v>62.5185</v>
      </c>
      <c r="AD270" s="11">
        <f t="shared" si="617"/>
        <v>778.894</v>
      </c>
      <c r="AE270" s="11">
        <f t="shared" si="617"/>
        <v>566.48</v>
      </c>
      <c r="AF270" s="11">
        <f t="shared" si="597"/>
        <v>34.73275</v>
      </c>
      <c r="AG270" s="11">
        <f t="shared" ref="AG270:AI270" si="618">O270+W270</f>
        <v>318</v>
      </c>
      <c r="AH270" s="11">
        <f t="shared" si="618"/>
        <v>0</v>
      </c>
      <c r="AI270" s="11">
        <f t="shared" si="618"/>
        <v>1760.62525</v>
      </c>
      <c r="AJ270" s="12" t="s">
        <v>13</v>
      </c>
    </row>
    <row r="271" s="9" customFormat="1" ht="16" customHeight="1" spans="1:36">
      <c r="A271" s="33">
        <f t="shared" si="580"/>
        <v>268</v>
      </c>
      <c r="B271" s="34" t="s">
        <v>123</v>
      </c>
      <c r="C271" s="45" t="s">
        <v>642</v>
      </c>
      <c r="D271" s="34" t="s">
        <v>643</v>
      </c>
      <c r="E271" s="34">
        <v>3473.25</v>
      </c>
      <c r="F271" s="34">
        <f>VLOOKUP(C271,'[1]9月'!$B:$Q,16,0)</f>
        <v>3245.4</v>
      </c>
      <c r="G271" s="37">
        <v>5664.75</v>
      </c>
      <c r="H271" s="34">
        <v>3473.25</v>
      </c>
      <c r="I271" s="37">
        <v>3180</v>
      </c>
      <c r="J271" s="37"/>
      <c r="K271" s="47">
        <f t="shared" si="581"/>
        <v>62.5185</v>
      </c>
      <c r="L271" s="48">
        <f t="shared" si="582"/>
        <v>519.264</v>
      </c>
      <c r="M271" s="37">
        <f t="shared" si="583"/>
        <v>453.18</v>
      </c>
      <c r="N271" s="34">
        <f t="shared" si="584"/>
        <v>24.31275</v>
      </c>
      <c r="O271" s="37">
        <f t="shared" si="585"/>
        <v>159</v>
      </c>
      <c r="P271" s="37">
        <f t="shared" si="586"/>
        <v>0</v>
      </c>
      <c r="Q271" s="37">
        <f t="shared" si="587"/>
        <v>1218.27525</v>
      </c>
      <c r="R271" s="34">
        <f t="shared" si="588"/>
        <v>0</v>
      </c>
      <c r="S271" s="34">
        <f t="shared" si="589"/>
        <v>259.63</v>
      </c>
      <c r="T271" s="37">
        <f t="shared" si="590"/>
        <v>113.3</v>
      </c>
      <c r="U271" s="34">
        <f t="shared" si="591"/>
        <v>10.42</v>
      </c>
      <c r="V271" s="34">
        <v>0</v>
      </c>
      <c r="W271" s="37">
        <f t="shared" si="592"/>
        <v>159</v>
      </c>
      <c r="X271" s="37">
        <f t="shared" si="593"/>
        <v>0</v>
      </c>
      <c r="Y271" s="34">
        <f t="shared" si="594"/>
        <v>542.35</v>
      </c>
      <c r="Z271" s="34">
        <f t="shared" si="595"/>
        <v>1760.62525</v>
      </c>
      <c r="AA271" s="34"/>
      <c r="AB271" s="12" t="s">
        <v>21</v>
      </c>
      <c r="AC271" s="11">
        <f t="shared" ref="AC271:AE271" si="619">K271+R271</f>
        <v>62.5185</v>
      </c>
      <c r="AD271" s="11">
        <f t="shared" si="619"/>
        <v>778.894</v>
      </c>
      <c r="AE271" s="11">
        <f t="shared" si="619"/>
        <v>566.48</v>
      </c>
      <c r="AF271" s="11">
        <f t="shared" si="597"/>
        <v>34.73275</v>
      </c>
      <c r="AG271" s="11">
        <f t="shared" ref="AG271:AI271" si="620">O271+W271</f>
        <v>318</v>
      </c>
      <c r="AH271" s="11">
        <f t="shared" si="620"/>
        <v>0</v>
      </c>
      <c r="AI271" s="11">
        <f t="shared" si="620"/>
        <v>1760.62525</v>
      </c>
      <c r="AJ271" s="12" t="s">
        <v>12</v>
      </c>
    </row>
    <row r="272" s="9" customFormat="1" ht="16" customHeight="1" spans="1:36">
      <c r="A272" s="33">
        <f t="shared" si="580"/>
        <v>269</v>
      </c>
      <c r="B272" s="34" t="s">
        <v>554</v>
      </c>
      <c r="C272" s="45" t="s">
        <v>644</v>
      </c>
      <c r="D272" s="34" t="s">
        <v>645</v>
      </c>
      <c r="E272" s="34">
        <v>3473.25</v>
      </c>
      <c r="F272" s="34">
        <f>VLOOKUP(C272,'[1]9月'!$B:$Q,16,0)</f>
        <v>3245.4</v>
      </c>
      <c r="G272" s="37">
        <v>5664.75</v>
      </c>
      <c r="H272" s="34">
        <v>3473.25</v>
      </c>
      <c r="I272" s="37">
        <v>1790</v>
      </c>
      <c r="J272" s="37"/>
      <c r="K272" s="47">
        <f t="shared" si="581"/>
        <v>62.5185</v>
      </c>
      <c r="L272" s="48">
        <f t="shared" si="582"/>
        <v>519.264</v>
      </c>
      <c r="M272" s="37">
        <f t="shared" si="583"/>
        <v>453.18</v>
      </c>
      <c r="N272" s="34">
        <f t="shared" si="584"/>
        <v>24.31275</v>
      </c>
      <c r="O272" s="37">
        <f t="shared" si="585"/>
        <v>89.5</v>
      </c>
      <c r="P272" s="37">
        <f t="shared" si="586"/>
        <v>0</v>
      </c>
      <c r="Q272" s="37">
        <f t="shared" si="587"/>
        <v>1148.77525</v>
      </c>
      <c r="R272" s="34">
        <f t="shared" si="588"/>
        <v>0</v>
      </c>
      <c r="S272" s="34">
        <f t="shared" si="589"/>
        <v>259.63</v>
      </c>
      <c r="T272" s="37">
        <f t="shared" si="590"/>
        <v>113.3</v>
      </c>
      <c r="U272" s="34">
        <f t="shared" si="591"/>
        <v>10.42</v>
      </c>
      <c r="V272" s="34">
        <v>0</v>
      </c>
      <c r="W272" s="37">
        <f t="shared" si="592"/>
        <v>89.5</v>
      </c>
      <c r="X272" s="37">
        <f t="shared" si="593"/>
        <v>0</v>
      </c>
      <c r="Y272" s="34">
        <f t="shared" si="594"/>
        <v>472.85</v>
      </c>
      <c r="Z272" s="34">
        <f t="shared" si="595"/>
        <v>1621.62525</v>
      </c>
      <c r="AA272" s="34"/>
      <c r="AB272" s="12" t="s">
        <v>37</v>
      </c>
      <c r="AC272" s="11">
        <f t="shared" ref="AC272:AE272" si="621">K272+R272</f>
        <v>62.5185</v>
      </c>
      <c r="AD272" s="11">
        <f t="shared" si="621"/>
        <v>778.894</v>
      </c>
      <c r="AE272" s="11">
        <f t="shared" si="621"/>
        <v>566.48</v>
      </c>
      <c r="AF272" s="11">
        <f t="shared" si="597"/>
        <v>34.73275</v>
      </c>
      <c r="AG272" s="11">
        <f t="shared" ref="AG272:AI272" si="622">O272+W272</f>
        <v>179</v>
      </c>
      <c r="AH272" s="11">
        <f t="shared" si="622"/>
        <v>0</v>
      </c>
      <c r="AI272" s="11">
        <f t="shared" si="622"/>
        <v>1621.62525</v>
      </c>
      <c r="AJ272" s="12" t="s">
        <v>14</v>
      </c>
    </row>
    <row r="273" s="9" customFormat="1" ht="16" customHeight="1" spans="1:36">
      <c r="A273" s="33">
        <f t="shared" si="580"/>
        <v>270</v>
      </c>
      <c r="B273" s="34" t="s">
        <v>599</v>
      </c>
      <c r="C273" s="45" t="s">
        <v>646</v>
      </c>
      <c r="D273" s="34" t="s">
        <v>647</v>
      </c>
      <c r="E273" s="34">
        <v>3473.25</v>
      </c>
      <c r="F273" s="34">
        <f>VLOOKUP(C273,'[1]9月'!$B:$Q,16,0)</f>
        <v>3245.4</v>
      </c>
      <c r="G273" s="37">
        <v>5664.75</v>
      </c>
      <c r="H273" s="34">
        <v>3473.25</v>
      </c>
      <c r="I273" s="37">
        <v>1790</v>
      </c>
      <c r="J273" s="37"/>
      <c r="K273" s="47">
        <f t="shared" si="581"/>
        <v>62.5185</v>
      </c>
      <c r="L273" s="48">
        <f t="shared" si="582"/>
        <v>519.264</v>
      </c>
      <c r="M273" s="37">
        <f t="shared" si="583"/>
        <v>453.18</v>
      </c>
      <c r="N273" s="34">
        <f t="shared" si="584"/>
        <v>24.31275</v>
      </c>
      <c r="O273" s="37">
        <f t="shared" si="585"/>
        <v>89.5</v>
      </c>
      <c r="P273" s="37">
        <f t="shared" si="586"/>
        <v>0</v>
      </c>
      <c r="Q273" s="37">
        <f t="shared" si="587"/>
        <v>1148.77525</v>
      </c>
      <c r="R273" s="34">
        <f t="shared" si="588"/>
        <v>0</v>
      </c>
      <c r="S273" s="34">
        <f t="shared" si="589"/>
        <v>259.63</v>
      </c>
      <c r="T273" s="37">
        <f t="shared" si="590"/>
        <v>113.3</v>
      </c>
      <c r="U273" s="34">
        <f t="shared" si="591"/>
        <v>10.42</v>
      </c>
      <c r="V273" s="34">
        <v>0</v>
      </c>
      <c r="W273" s="37">
        <f t="shared" si="592"/>
        <v>89.5</v>
      </c>
      <c r="X273" s="37">
        <f t="shared" si="593"/>
        <v>0</v>
      </c>
      <c r="Y273" s="34">
        <f t="shared" si="594"/>
        <v>472.85</v>
      </c>
      <c r="Z273" s="34">
        <f t="shared" si="595"/>
        <v>1621.62525</v>
      </c>
      <c r="AA273" s="34"/>
      <c r="AB273" s="12" t="s">
        <v>35</v>
      </c>
      <c r="AC273" s="11">
        <f t="shared" ref="AC273:AE273" si="623">K273+R273</f>
        <v>62.5185</v>
      </c>
      <c r="AD273" s="11">
        <f t="shared" si="623"/>
        <v>778.894</v>
      </c>
      <c r="AE273" s="11">
        <f t="shared" si="623"/>
        <v>566.48</v>
      </c>
      <c r="AF273" s="11">
        <f t="shared" si="597"/>
        <v>34.73275</v>
      </c>
      <c r="AG273" s="11">
        <f t="shared" ref="AG273:AI273" si="624">O273+W273</f>
        <v>179</v>
      </c>
      <c r="AH273" s="11">
        <f t="shared" si="624"/>
        <v>0</v>
      </c>
      <c r="AI273" s="11">
        <f t="shared" si="624"/>
        <v>1621.62525</v>
      </c>
      <c r="AJ273" s="12" t="s">
        <v>14</v>
      </c>
    </row>
    <row r="274" s="9" customFormat="1" ht="16" customHeight="1" spans="1:36">
      <c r="A274" s="33">
        <f t="shared" si="580"/>
        <v>271</v>
      </c>
      <c r="B274" s="34" t="s">
        <v>599</v>
      </c>
      <c r="C274" s="45" t="s">
        <v>648</v>
      </c>
      <c r="D274" s="34" t="s">
        <v>649</v>
      </c>
      <c r="E274" s="34">
        <v>3473.25</v>
      </c>
      <c r="F274" s="34">
        <f>VLOOKUP(C274,'[1]9月'!$B:$Q,16,0)</f>
        <v>3245.4</v>
      </c>
      <c r="G274" s="37">
        <v>5664.75</v>
      </c>
      <c r="H274" s="34">
        <v>3473.25</v>
      </c>
      <c r="I274" s="37">
        <v>1790</v>
      </c>
      <c r="J274" s="37"/>
      <c r="K274" s="47">
        <f t="shared" si="581"/>
        <v>62.5185</v>
      </c>
      <c r="L274" s="48">
        <f t="shared" si="582"/>
        <v>519.264</v>
      </c>
      <c r="M274" s="37">
        <f t="shared" si="583"/>
        <v>453.18</v>
      </c>
      <c r="N274" s="34">
        <f t="shared" si="584"/>
        <v>24.31275</v>
      </c>
      <c r="O274" s="37">
        <f t="shared" si="585"/>
        <v>89.5</v>
      </c>
      <c r="P274" s="37">
        <f t="shared" si="586"/>
        <v>0</v>
      </c>
      <c r="Q274" s="37">
        <f t="shared" si="587"/>
        <v>1148.77525</v>
      </c>
      <c r="R274" s="34">
        <f t="shared" si="588"/>
        <v>0</v>
      </c>
      <c r="S274" s="34">
        <f t="shared" si="589"/>
        <v>259.63</v>
      </c>
      <c r="T274" s="37">
        <f t="shared" si="590"/>
        <v>113.3</v>
      </c>
      <c r="U274" s="34">
        <f t="shared" si="591"/>
        <v>10.42</v>
      </c>
      <c r="V274" s="34">
        <v>0</v>
      </c>
      <c r="W274" s="37">
        <f t="shared" si="592"/>
        <v>89.5</v>
      </c>
      <c r="X274" s="37">
        <f t="shared" si="593"/>
        <v>0</v>
      </c>
      <c r="Y274" s="34">
        <f t="shared" si="594"/>
        <v>472.85</v>
      </c>
      <c r="Z274" s="34">
        <f t="shared" si="595"/>
        <v>1621.62525</v>
      </c>
      <c r="AA274" s="34"/>
      <c r="AB274" s="12" t="s">
        <v>35</v>
      </c>
      <c r="AC274" s="11">
        <f t="shared" ref="AC274:AE274" si="625">K274+R274</f>
        <v>62.5185</v>
      </c>
      <c r="AD274" s="11">
        <f t="shared" si="625"/>
        <v>778.894</v>
      </c>
      <c r="AE274" s="11">
        <f t="shared" si="625"/>
        <v>566.48</v>
      </c>
      <c r="AF274" s="11">
        <f t="shared" si="597"/>
        <v>34.73275</v>
      </c>
      <c r="AG274" s="11">
        <f t="shared" ref="AG274:AI274" si="626">O274+W274</f>
        <v>179</v>
      </c>
      <c r="AH274" s="11">
        <f t="shared" si="626"/>
        <v>0</v>
      </c>
      <c r="AI274" s="11">
        <f t="shared" si="626"/>
        <v>1621.62525</v>
      </c>
      <c r="AJ274" s="12" t="s">
        <v>14</v>
      </c>
    </row>
    <row r="275" s="9" customFormat="1" ht="16" customHeight="1" spans="1:36">
      <c r="A275" s="33">
        <f t="shared" si="580"/>
        <v>272</v>
      </c>
      <c r="B275" s="34" t="s">
        <v>599</v>
      </c>
      <c r="C275" s="84" t="s">
        <v>650</v>
      </c>
      <c r="D275" s="34" t="s">
        <v>651</v>
      </c>
      <c r="E275" s="34">
        <v>3473.25</v>
      </c>
      <c r="F275" s="34">
        <f>VLOOKUP(C275,'[1]9月'!$B:$Q,16,0)</f>
        <v>3245.4</v>
      </c>
      <c r="G275" s="37">
        <v>5664.75</v>
      </c>
      <c r="H275" s="34">
        <v>3473.25</v>
      </c>
      <c r="I275" s="37">
        <v>1790</v>
      </c>
      <c r="J275" s="37"/>
      <c r="K275" s="47">
        <f t="shared" si="581"/>
        <v>62.5185</v>
      </c>
      <c r="L275" s="48">
        <f t="shared" si="582"/>
        <v>519.264</v>
      </c>
      <c r="M275" s="37">
        <f t="shared" si="583"/>
        <v>453.18</v>
      </c>
      <c r="N275" s="34">
        <f t="shared" si="584"/>
        <v>24.31275</v>
      </c>
      <c r="O275" s="37">
        <f t="shared" si="585"/>
        <v>89.5</v>
      </c>
      <c r="P275" s="37">
        <f t="shared" si="586"/>
        <v>0</v>
      </c>
      <c r="Q275" s="37">
        <f t="shared" si="587"/>
        <v>1148.77525</v>
      </c>
      <c r="R275" s="34">
        <f t="shared" si="588"/>
        <v>0</v>
      </c>
      <c r="S275" s="34">
        <f t="shared" si="589"/>
        <v>259.63</v>
      </c>
      <c r="T275" s="37">
        <f t="shared" si="590"/>
        <v>113.3</v>
      </c>
      <c r="U275" s="34">
        <f t="shared" si="591"/>
        <v>10.42</v>
      </c>
      <c r="V275" s="34">
        <v>0</v>
      </c>
      <c r="W275" s="37">
        <f t="shared" si="592"/>
        <v>89.5</v>
      </c>
      <c r="X275" s="37">
        <f t="shared" si="593"/>
        <v>0</v>
      </c>
      <c r="Y275" s="34">
        <f t="shared" si="594"/>
        <v>472.85</v>
      </c>
      <c r="Z275" s="34">
        <f t="shared" si="595"/>
        <v>1621.62525</v>
      </c>
      <c r="AA275" s="34"/>
      <c r="AB275" s="12" t="s">
        <v>35</v>
      </c>
      <c r="AC275" s="11">
        <f t="shared" ref="AC275:AE275" si="627">K275+R275</f>
        <v>62.5185</v>
      </c>
      <c r="AD275" s="11">
        <f t="shared" si="627"/>
        <v>778.894</v>
      </c>
      <c r="AE275" s="11">
        <f t="shared" si="627"/>
        <v>566.48</v>
      </c>
      <c r="AF275" s="11">
        <f t="shared" si="597"/>
        <v>34.73275</v>
      </c>
      <c r="AG275" s="11">
        <f t="shared" ref="AG275:AI275" si="628">O275+W275</f>
        <v>179</v>
      </c>
      <c r="AH275" s="11">
        <f t="shared" si="628"/>
        <v>0</v>
      </c>
      <c r="AI275" s="11">
        <f t="shared" si="628"/>
        <v>1621.62525</v>
      </c>
      <c r="AJ275" s="12" t="s">
        <v>14</v>
      </c>
    </row>
    <row r="276" s="9" customFormat="1" ht="16" customHeight="1" spans="1:36">
      <c r="A276" s="33">
        <f t="shared" si="580"/>
        <v>273</v>
      </c>
      <c r="B276" s="34" t="s">
        <v>554</v>
      </c>
      <c r="C276" s="41" t="s">
        <v>652</v>
      </c>
      <c r="D276" s="40" t="s">
        <v>653</v>
      </c>
      <c r="E276" s="34">
        <v>3473.25</v>
      </c>
      <c r="F276" s="34">
        <f>VLOOKUP(C276,'[1]9月'!$B:$Q,16,0)</f>
        <v>3245.4</v>
      </c>
      <c r="G276" s="37">
        <v>5664.75</v>
      </c>
      <c r="H276" s="34">
        <v>3473.25</v>
      </c>
      <c r="I276" s="37">
        <v>1790</v>
      </c>
      <c r="J276" s="37"/>
      <c r="K276" s="47">
        <f t="shared" si="581"/>
        <v>62.5185</v>
      </c>
      <c r="L276" s="48">
        <f t="shared" si="582"/>
        <v>519.264</v>
      </c>
      <c r="M276" s="37">
        <f t="shared" si="583"/>
        <v>453.18</v>
      </c>
      <c r="N276" s="34">
        <f t="shared" si="584"/>
        <v>24.31275</v>
      </c>
      <c r="O276" s="37">
        <f t="shared" si="585"/>
        <v>89.5</v>
      </c>
      <c r="P276" s="37">
        <f t="shared" si="586"/>
        <v>0</v>
      </c>
      <c r="Q276" s="37">
        <f t="shared" si="587"/>
        <v>1148.77525</v>
      </c>
      <c r="R276" s="34">
        <f t="shared" si="588"/>
        <v>0</v>
      </c>
      <c r="S276" s="34">
        <f t="shared" si="589"/>
        <v>259.63</v>
      </c>
      <c r="T276" s="37">
        <f t="shared" si="590"/>
        <v>113.3</v>
      </c>
      <c r="U276" s="34">
        <f t="shared" si="591"/>
        <v>10.42</v>
      </c>
      <c r="V276" s="34">
        <v>0</v>
      </c>
      <c r="W276" s="37">
        <f t="shared" si="592"/>
        <v>89.5</v>
      </c>
      <c r="X276" s="37">
        <f t="shared" si="593"/>
        <v>0</v>
      </c>
      <c r="Y276" s="34">
        <f t="shared" si="594"/>
        <v>472.85</v>
      </c>
      <c r="Z276" s="34">
        <f t="shared" si="595"/>
        <v>1621.62525</v>
      </c>
      <c r="AA276" s="34"/>
      <c r="AB276" s="12" t="s">
        <v>37</v>
      </c>
      <c r="AC276" s="11">
        <f t="shared" ref="AC276:AE276" si="629">K276+R276</f>
        <v>62.5185</v>
      </c>
      <c r="AD276" s="11">
        <f t="shared" si="629"/>
        <v>778.894</v>
      </c>
      <c r="AE276" s="11">
        <f t="shared" si="629"/>
        <v>566.48</v>
      </c>
      <c r="AF276" s="11">
        <f t="shared" si="597"/>
        <v>34.73275</v>
      </c>
      <c r="AG276" s="11">
        <f t="shared" ref="AG276:AI276" si="630">O276+W276</f>
        <v>179</v>
      </c>
      <c r="AH276" s="11">
        <f t="shared" si="630"/>
        <v>0</v>
      </c>
      <c r="AI276" s="11">
        <f t="shared" si="630"/>
        <v>1621.62525</v>
      </c>
      <c r="AJ276" s="12" t="s">
        <v>14</v>
      </c>
    </row>
    <row r="277" s="9" customFormat="1" ht="16" customHeight="1" spans="1:36">
      <c r="A277" s="33">
        <f t="shared" si="580"/>
        <v>274</v>
      </c>
      <c r="B277" s="34" t="s">
        <v>599</v>
      </c>
      <c r="C277" s="41" t="s">
        <v>654</v>
      </c>
      <c r="D277" s="40" t="s">
        <v>655</v>
      </c>
      <c r="E277" s="34">
        <v>3473.25</v>
      </c>
      <c r="F277" s="34">
        <f>VLOOKUP(C277,'[1]9月'!$B:$Q,16,0)</f>
        <v>3245.4</v>
      </c>
      <c r="G277" s="37">
        <v>5664.75</v>
      </c>
      <c r="H277" s="34">
        <v>3473.25</v>
      </c>
      <c r="I277" s="37">
        <v>1790</v>
      </c>
      <c r="J277" s="37"/>
      <c r="K277" s="47">
        <f t="shared" si="581"/>
        <v>62.5185</v>
      </c>
      <c r="L277" s="48">
        <f t="shared" si="582"/>
        <v>519.264</v>
      </c>
      <c r="M277" s="37">
        <f t="shared" si="583"/>
        <v>453.18</v>
      </c>
      <c r="N277" s="34">
        <f t="shared" si="584"/>
        <v>24.31275</v>
      </c>
      <c r="O277" s="37">
        <f t="shared" si="585"/>
        <v>89.5</v>
      </c>
      <c r="P277" s="37">
        <f t="shared" si="586"/>
        <v>0</v>
      </c>
      <c r="Q277" s="37">
        <f t="shared" si="587"/>
        <v>1148.77525</v>
      </c>
      <c r="R277" s="34">
        <f t="shared" si="588"/>
        <v>0</v>
      </c>
      <c r="S277" s="34">
        <f t="shared" si="589"/>
        <v>259.63</v>
      </c>
      <c r="T277" s="37">
        <f t="shared" si="590"/>
        <v>113.3</v>
      </c>
      <c r="U277" s="34">
        <f t="shared" si="591"/>
        <v>10.42</v>
      </c>
      <c r="V277" s="34">
        <v>0</v>
      </c>
      <c r="W277" s="37">
        <f t="shared" si="592"/>
        <v>89.5</v>
      </c>
      <c r="X277" s="37">
        <f t="shared" si="593"/>
        <v>0</v>
      </c>
      <c r="Y277" s="34">
        <f t="shared" si="594"/>
        <v>472.85</v>
      </c>
      <c r="Z277" s="34">
        <f t="shared" si="595"/>
        <v>1621.62525</v>
      </c>
      <c r="AA277" s="34"/>
      <c r="AB277" s="12" t="s">
        <v>35</v>
      </c>
      <c r="AC277" s="11">
        <f t="shared" ref="AC277:AE277" si="631">K277+R277</f>
        <v>62.5185</v>
      </c>
      <c r="AD277" s="11">
        <f t="shared" si="631"/>
        <v>778.894</v>
      </c>
      <c r="AE277" s="11">
        <f t="shared" si="631"/>
        <v>566.48</v>
      </c>
      <c r="AF277" s="11">
        <f t="shared" si="597"/>
        <v>34.73275</v>
      </c>
      <c r="AG277" s="11">
        <f t="shared" ref="AG277:AI277" si="632">O277+W277</f>
        <v>179</v>
      </c>
      <c r="AH277" s="11">
        <f t="shared" si="632"/>
        <v>0</v>
      </c>
      <c r="AI277" s="11">
        <f t="shared" si="632"/>
        <v>1621.62525</v>
      </c>
      <c r="AJ277" s="12" t="s">
        <v>14</v>
      </c>
    </row>
    <row r="278" s="9" customFormat="1" ht="16" customHeight="1" spans="1:36">
      <c r="A278" s="33">
        <f t="shared" si="580"/>
        <v>275</v>
      </c>
      <c r="B278" s="34" t="s">
        <v>143</v>
      </c>
      <c r="C278" s="85" t="s">
        <v>656</v>
      </c>
      <c r="D278" s="36" t="s">
        <v>657</v>
      </c>
      <c r="E278" s="34">
        <v>3473.25</v>
      </c>
      <c r="F278" s="34">
        <f>VLOOKUP(C278,'[1]9月'!$B:$Q,16,0)</f>
        <v>3245.4</v>
      </c>
      <c r="G278" s="37">
        <v>5664.75</v>
      </c>
      <c r="H278" s="34">
        <v>3473.25</v>
      </c>
      <c r="I278" s="37">
        <v>3180</v>
      </c>
      <c r="J278" s="37"/>
      <c r="K278" s="47">
        <f t="shared" si="581"/>
        <v>62.5185</v>
      </c>
      <c r="L278" s="48">
        <f t="shared" si="582"/>
        <v>519.264</v>
      </c>
      <c r="M278" s="37">
        <f t="shared" si="583"/>
        <v>453.18</v>
      </c>
      <c r="N278" s="34">
        <f t="shared" si="584"/>
        <v>24.31275</v>
      </c>
      <c r="O278" s="37">
        <f t="shared" si="585"/>
        <v>159</v>
      </c>
      <c r="P278" s="37">
        <f t="shared" si="586"/>
        <v>0</v>
      </c>
      <c r="Q278" s="37">
        <f t="shared" si="587"/>
        <v>1218.27525</v>
      </c>
      <c r="R278" s="34">
        <f t="shared" si="588"/>
        <v>0</v>
      </c>
      <c r="S278" s="34">
        <f t="shared" si="589"/>
        <v>259.63</v>
      </c>
      <c r="T278" s="37">
        <f t="shared" si="590"/>
        <v>113.3</v>
      </c>
      <c r="U278" s="34">
        <f t="shared" si="591"/>
        <v>10.42</v>
      </c>
      <c r="V278" s="34">
        <v>0</v>
      </c>
      <c r="W278" s="37">
        <f t="shared" si="592"/>
        <v>159</v>
      </c>
      <c r="X278" s="37">
        <f t="shared" si="593"/>
        <v>0</v>
      </c>
      <c r="Y278" s="34">
        <f t="shared" si="594"/>
        <v>542.35</v>
      </c>
      <c r="Z278" s="34">
        <f t="shared" si="595"/>
        <v>1760.62525</v>
      </c>
      <c r="AA278" s="34"/>
      <c r="AB278" s="12" t="s">
        <v>25</v>
      </c>
      <c r="AC278" s="11">
        <f t="shared" ref="AC278:AE278" si="633">K278+R278</f>
        <v>62.5185</v>
      </c>
      <c r="AD278" s="11">
        <f t="shared" si="633"/>
        <v>778.894</v>
      </c>
      <c r="AE278" s="11">
        <f t="shared" si="633"/>
        <v>566.48</v>
      </c>
      <c r="AF278" s="11">
        <f t="shared" si="597"/>
        <v>34.73275</v>
      </c>
      <c r="AG278" s="11">
        <f t="shared" ref="AG278:AI278" si="634">O278+W278</f>
        <v>318</v>
      </c>
      <c r="AH278" s="11">
        <f t="shared" si="634"/>
        <v>0</v>
      </c>
      <c r="AI278" s="11">
        <f t="shared" si="634"/>
        <v>1760.62525</v>
      </c>
      <c r="AJ278" s="12" t="s">
        <v>13</v>
      </c>
    </row>
    <row r="279" s="9" customFormat="1" ht="16" customHeight="1" spans="1:36">
      <c r="A279" s="33">
        <f t="shared" si="580"/>
        <v>276</v>
      </c>
      <c r="B279" s="34" t="s">
        <v>599</v>
      </c>
      <c r="C279" s="41" t="s">
        <v>658</v>
      </c>
      <c r="D279" s="86" t="s">
        <v>659</v>
      </c>
      <c r="E279" s="34">
        <v>3473.25</v>
      </c>
      <c r="F279" s="34">
        <v>3245.4</v>
      </c>
      <c r="G279" s="37">
        <v>5664.75</v>
      </c>
      <c r="H279" s="34">
        <v>3473.25</v>
      </c>
      <c r="I279" s="37">
        <v>1790</v>
      </c>
      <c r="J279" s="37"/>
      <c r="K279" s="47">
        <f t="shared" si="581"/>
        <v>62.5185</v>
      </c>
      <c r="L279" s="48">
        <f t="shared" si="582"/>
        <v>519.264</v>
      </c>
      <c r="M279" s="37">
        <f t="shared" si="583"/>
        <v>453.18</v>
      </c>
      <c r="N279" s="34">
        <f t="shared" si="584"/>
        <v>24.31275</v>
      </c>
      <c r="O279" s="37">
        <f t="shared" si="585"/>
        <v>89.5</v>
      </c>
      <c r="P279" s="37">
        <f t="shared" si="586"/>
        <v>0</v>
      </c>
      <c r="Q279" s="37">
        <f t="shared" si="587"/>
        <v>1148.77525</v>
      </c>
      <c r="R279" s="34">
        <f t="shared" si="588"/>
        <v>0</v>
      </c>
      <c r="S279" s="34">
        <f t="shared" si="589"/>
        <v>259.63</v>
      </c>
      <c r="T279" s="37">
        <f t="shared" si="590"/>
        <v>113.3</v>
      </c>
      <c r="U279" s="34">
        <f t="shared" si="591"/>
        <v>10.42</v>
      </c>
      <c r="V279" s="34">
        <v>0</v>
      </c>
      <c r="W279" s="37">
        <f t="shared" si="592"/>
        <v>89.5</v>
      </c>
      <c r="X279" s="37">
        <f t="shared" si="593"/>
        <v>0</v>
      </c>
      <c r="Y279" s="34">
        <f t="shared" si="594"/>
        <v>472.85</v>
      </c>
      <c r="Z279" s="34">
        <f t="shared" si="595"/>
        <v>1621.62525</v>
      </c>
      <c r="AA279" s="34"/>
      <c r="AB279" s="12" t="s">
        <v>35</v>
      </c>
      <c r="AC279" s="11">
        <f t="shared" ref="AC279:AE279" si="635">K279+R279</f>
        <v>62.5185</v>
      </c>
      <c r="AD279" s="11">
        <f t="shared" si="635"/>
        <v>778.894</v>
      </c>
      <c r="AE279" s="11">
        <f t="shared" si="635"/>
        <v>566.48</v>
      </c>
      <c r="AF279" s="11">
        <f t="shared" si="597"/>
        <v>34.73275</v>
      </c>
      <c r="AG279" s="11">
        <f t="shared" ref="AG279:AI279" si="636">O279+W279</f>
        <v>179</v>
      </c>
      <c r="AH279" s="11">
        <f t="shared" si="636"/>
        <v>0</v>
      </c>
      <c r="AI279" s="11">
        <f t="shared" si="636"/>
        <v>1621.62525</v>
      </c>
      <c r="AJ279" s="12" t="s">
        <v>14</v>
      </c>
    </row>
    <row r="280" s="9" customFormat="1" ht="16" customHeight="1" spans="1:36">
      <c r="A280" s="33">
        <f t="shared" si="580"/>
        <v>277</v>
      </c>
      <c r="B280" s="34" t="s">
        <v>554</v>
      </c>
      <c r="C280" s="41" t="s">
        <v>660</v>
      </c>
      <c r="D280" s="86" t="s">
        <v>661</v>
      </c>
      <c r="E280" s="34">
        <v>3473.25</v>
      </c>
      <c r="F280" s="34">
        <v>3245.4</v>
      </c>
      <c r="G280" s="37">
        <v>5664.75</v>
      </c>
      <c r="H280" s="34">
        <v>3473.25</v>
      </c>
      <c r="I280" s="37">
        <v>1790</v>
      </c>
      <c r="J280" s="37"/>
      <c r="K280" s="47">
        <f t="shared" si="581"/>
        <v>62.5185</v>
      </c>
      <c r="L280" s="48">
        <f t="shared" si="582"/>
        <v>519.264</v>
      </c>
      <c r="M280" s="37">
        <f t="shared" si="583"/>
        <v>453.18</v>
      </c>
      <c r="N280" s="34">
        <f t="shared" si="584"/>
        <v>24.31275</v>
      </c>
      <c r="O280" s="37">
        <f t="shared" si="585"/>
        <v>89.5</v>
      </c>
      <c r="P280" s="37">
        <f t="shared" si="586"/>
        <v>0</v>
      </c>
      <c r="Q280" s="37">
        <f t="shared" si="587"/>
        <v>1148.77525</v>
      </c>
      <c r="R280" s="34">
        <f t="shared" si="588"/>
        <v>0</v>
      </c>
      <c r="S280" s="34">
        <f t="shared" si="589"/>
        <v>259.63</v>
      </c>
      <c r="T280" s="37">
        <f t="shared" si="590"/>
        <v>113.3</v>
      </c>
      <c r="U280" s="34">
        <f t="shared" si="591"/>
        <v>10.42</v>
      </c>
      <c r="V280" s="34">
        <v>0</v>
      </c>
      <c r="W280" s="37">
        <f t="shared" si="592"/>
        <v>89.5</v>
      </c>
      <c r="X280" s="37">
        <f t="shared" si="593"/>
        <v>0</v>
      </c>
      <c r="Y280" s="34">
        <f t="shared" si="594"/>
        <v>472.85</v>
      </c>
      <c r="Z280" s="34">
        <f t="shared" si="595"/>
        <v>1621.62525</v>
      </c>
      <c r="AA280" s="34"/>
      <c r="AB280" s="12" t="s">
        <v>37</v>
      </c>
      <c r="AC280" s="11">
        <f t="shared" ref="AC280:AE280" si="637">K280+R280</f>
        <v>62.5185</v>
      </c>
      <c r="AD280" s="11">
        <f t="shared" si="637"/>
        <v>778.894</v>
      </c>
      <c r="AE280" s="11">
        <f t="shared" si="637"/>
        <v>566.48</v>
      </c>
      <c r="AF280" s="11">
        <f t="shared" si="597"/>
        <v>34.73275</v>
      </c>
      <c r="AG280" s="11">
        <f t="shared" ref="AG280:AI280" si="638">O280+W280</f>
        <v>179</v>
      </c>
      <c r="AH280" s="11">
        <f t="shared" si="638"/>
        <v>0</v>
      </c>
      <c r="AI280" s="11">
        <f t="shared" si="638"/>
        <v>1621.62525</v>
      </c>
      <c r="AJ280" s="12" t="s">
        <v>14</v>
      </c>
    </row>
    <row r="281" s="20" customFormat="1" ht="16" customHeight="1" spans="1:36">
      <c r="A281" s="63">
        <f t="shared" si="580"/>
        <v>278</v>
      </c>
      <c r="B281" s="64" t="s">
        <v>123</v>
      </c>
      <c r="C281" s="150" t="s">
        <v>662</v>
      </c>
      <c r="D281" s="151" t="s">
        <v>663</v>
      </c>
      <c r="E281" s="64">
        <v>3473.25</v>
      </c>
      <c r="F281" s="64">
        <v>3245.5</v>
      </c>
      <c r="G281" s="67">
        <v>5664.75</v>
      </c>
      <c r="H281" s="64">
        <v>3473.25</v>
      </c>
      <c r="I281" s="67">
        <v>0</v>
      </c>
      <c r="J281" s="67"/>
      <c r="K281" s="95">
        <f t="shared" si="581"/>
        <v>62.5185</v>
      </c>
      <c r="L281" s="96">
        <f t="shared" si="582"/>
        <v>519.28</v>
      </c>
      <c r="M281" s="67">
        <f t="shared" si="583"/>
        <v>453.18</v>
      </c>
      <c r="N281" s="64">
        <f t="shared" si="584"/>
        <v>24.31275</v>
      </c>
      <c r="O281" s="67">
        <f t="shared" si="585"/>
        <v>0</v>
      </c>
      <c r="P281" s="67">
        <f t="shared" si="586"/>
        <v>0</v>
      </c>
      <c r="Q281" s="67">
        <f t="shared" si="587"/>
        <v>1059.29125</v>
      </c>
      <c r="R281" s="64">
        <f t="shared" si="588"/>
        <v>0</v>
      </c>
      <c r="S281" s="64">
        <f t="shared" si="589"/>
        <v>259.64</v>
      </c>
      <c r="T281" s="67">
        <f t="shared" si="590"/>
        <v>113.3</v>
      </c>
      <c r="U281" s="64">
        <f t="shared" si="591"/>
        <v>10.42</v>
      </c>
      <c r="V281" s="64">
        <v>0</v>
      </c>
      <c r="W281" s="67">
        <f t="shared" si="592"/>
        <v>0</v>
      </c>
      <c r="X281" s="67">
        <f t="shared" si="593"/>
        <v>0</v>
      </c>
      <c r="Y281" s="64">
        <f t="shared" si="594"/>
        <v>383.36</v>
      </c>
      <c r="Z281" s="64">
        <f t="shared" si="595"/>
        <v>1442.65125</v>
      </c>
      <c r="AA281" s="64"/>
      <c r="AB281" s="16" t="s">
        <v>26</v>
      </c>
      <c r="AC281" s="15">
        <f t="shared" ref="AC281:AE281" si="639">K281+R281</f>
        <v>62.5185</v>
      </c>
      <c r="AD281" s="15">
        <f t="shared" si="639"/>
        <v>778.92</v>
      </c>
      <c r="AE281" s="15">
        <f t="shared" si="639"/>
        <v>566.48</v>
      </c>
      <c r="AF281" s="15">
        <f t="shared" si="597"/>
        <v>34.73275</v>
      </c>
      <c r="AG281" s="15">
        <f t="shared" ref="AG281:AI281" si="640">O281+W281</f>
        <v>0</v>
      </c>
      <c r="AH281" s="15">
        <f t="shared" si="640"/>
        <v>0</v>
      </c>
      <c r="AI281" s="15">
        <f t="shared" si="640"/>
        <v>1442.65125</v>
      </c>
      <c r="AJ281" s="16" t="s">
        <v>13</v>
      </c>
    </row>
    <row r="282" s="20" customFormat="1" ht="16" customHeight="1" spans="1:36">
      <c r="A282" s="63">
        <f t="shared" si="580"/>
        <v>279</v>
      </c>
      <c r="B282" s="64" t="s">
        <v>123</v>
      </c>
      <c r="C282" s="150" t="s">
        <v>664</v>
      </c>
      <c r="D282" s="151" t="s">
        <v>665</v>
      </c>
      <c r="E282" s="64">
        <v>3473.25</v>
      </c>
      <c r="F282" s="64">
        <v>3245.5</v>
      </c>
      <c r="G282" s="67">
        <v>5664.75</v>
      </c>
      <c r="H282" s="64">
        <v>3473.25</v>
      </c>
      <c r="I282" s="67">
        <v>0</v>
      </c>
      <c r="J282" s="67"/>
      <c r="K282" s="95">
        <f t="shared" si="581"/>
        <v>62.5185</v>
      </c>
      <c r="L282" s="96">
        <f t="shared" si="582"/>
        <v>519.28</v>
      </c>
      <c r="M282" s="67">
        <f t="shared" si="583"/>
        <v>453.18</v>
      </c>
      <c r="N282" s="64">
        <f t="shared" si="584"/>
        <v>24.31275</v>
      </c>
      <c r="O282" s="67">
        <f t="shared" si="585"/>
        <v>0</v>
      </c>
      <c r="P282" s="67">
        <f t="shared" si="586"/>
        <v>0</v>
      </c>
      <c r="Q282" s="67">
        <f t="shared" si="587"/>
        <v>1059.29125</v>
      </c>
      <c r="R282" s="64">
        <f t="shared" si="588"/>
        <v>0</v>
      </c>
      <c r="S282" s="64">
        <f t="shared" si="589"/>
        <v>259.64</v>
      </c>
      <c r="T282" s="67">
        <f t="shared" si="590"/>
        <v>113.3</v>
      </c>
      <c r="U282" s="64">
        <f t="shared" si="591"/>
        <v>10.42</v>
      </c>
      <c r="V282" s="64">
        <v>0</v>
      </c>
      <c r="W282" s="67">
        <f t="shared" si="592"/>
        <v>0</v>
      </c>
      <c r="X282" s="67">
        <f t="shared" si="593"/>
        <v>0</v>
      </c>
      <c r="Y282" s="64">
        <f t="shared" si="594"/>
        <v>383.36</v>
      </c>
      <c r="Z282" s="64">
        <f t="shared" si="595"/>
        <v>1442.65125</v>
      </c>
      <c r="AA282" s="64"/>
      <c r="AB282" s="16" t="s">
        <v>26</v>
      </c>
      <c r="AC282" s="15">
        <f t="shared" ref="AC282:AE282" si="641">K282+R282</f>
        <v>62.5185</v>
      </c>
      <c r="AD282" s="15">
        <f t="shared" si="641"/>
        <v>778.92</v>
      </c>
      <c r="AE282" s="15">
        <f t="shared" si="641"/>
        <v>566.48</v>
      </c>
      <c r="AF282" s="15">
        <f t="shared" si="597"/>
        <v>34.73275</v>
      </c>
      <c r="AG282" s="15">
        <f t="shared" ref="AG282:AI282" si="642">O282+W282</f>
        <v>0</v>
      </c>
      <c r="AH282" s="15">
        <f t="shared" si="642"/>
        <v>0</v>
      </c>
      <c r="AI282" s="15">
        <f t="shared" si="642"/>
        <v>1442.65125</v>
      </c>
      <c r="AJ282" s="16" t="s">
        <v>13</v>
      </c>
    </row>
    <row r="283" s="20" customFormat="1" ht="16" customHeight="1" spans="1:36">
      <c r="A283" s="63">
        <f t="shared" si="580"/>
        <v>280</v>
      </c>
      <c r="B283" s="64" t="s">
        <v>123</v>
      </c>
      <c r="C283" s="150" t="s">
        <v>666</v>
      </c>
      <c r="D283" s="151" t="s">
        <v>667</v>
      </c>
      <c r="E283" s="64">
        <v>3473.25</v>
      </c>
      <c r="F283" s="64">
        <v>3245.5</v>
      </c>
      <c r="G283" s="67">
        <v>5664.75</v>
      </c>
      <c r="H283" s="64">
        <v>3473.25</v>
      </c>
      <c r="I283" s="67">
        <v>0</v>
      </c>
      <c r="J283" s="67"/>
      <c r="K283" s="95">
        <f t="shared" si="581"/>
        <v>62.5185</v>
      </c>
      <c r="L283" s="96">
        <f t="shared" si="582"/>
        <v>519.28</v>
      </c>
      <c r="M283" s="67">
        <f t="shared" si="583"/>
        <v>453.18</v>
      </c>
      <c r="N283" s="64">
        <f t="shared" si="584"/>
        <v>24.31275</v>
      </c>
      <c r="O283" s="67">
        <f t="shared" si="585"/>
        <v>0</v>
      </c>
      <c r="P283" s="67">
        <f t="shared" si="586"/>
        <v>0</v>
      </c>
      <c r="Q283" s="67">
        <f t="shared" si="587"/>
        <v>1059.29125</v>
      </c>
      <c r="R283" s="64">
        <f t="shared" si="588"/>
        <v>0</v>
      </c>
      <c r="S283" s="64">
        <f t="shared" si="589"/>
        <v>259.64</v>
      </c>
      <c r="T283" s="67">
        <f t="shared" si="590"/>
        <v>113.3</v>
      </c>
      <c r="U283" s="64">
        <f t="shared" si="591"/>
        <v>10.42</v>
      </c>
      <c r="V283" s="64">
        <v>0</v>
      </c>
      <c r="W283" s="67">
        <f t="shared" si="592"/>
        <v>0</v>
      </c>
      <c r="X283" s="67">
        <f t="shared" si="593"/>
        <v>0</v>
      </c>
      <c r="Y283" s="64">
        <f t="shared" si="594"/>
        <v>383.36</v>
      </c>
      <c r="Z283" s="64">
        <f t="shared" si="595"/>
        <v>1442.65125</v>
      </c>
      <c r="AA283" s="64"/>
      <c r="AB283" s="16" t="s">
        <v>26</v>
      </c>
      <c r="AC283" s="15">
        <f t="shared" ref="AC283:AE283" si="643">K283+R283</f>
        <v>62.5185</v>
      </c>
      <c r="AD283" s="15">
        <f t="shared" si="643"/>
        <v>778.92</v>
      </c>
      <c r="AE283" s="15">
        <f t="shared" si="643"/>
        <v>566.48</v>
      </c>
      <c r="AF283" s="15">
        <f t="shared" si="597"/>
        <v>34.73275</v>
      </c>
      <c r="AG283" s="15">
        <f t="shared" ref="AG283:AI283" si="644">O283+W283</f>
        <v>0</v>
      </c>
      <c r="AH283" s="15">
        <f t="shared" si="644"/>
        <v>0</v>
      </c>
      <c r="AI283" s="15">
        <f t="shared" si="644"/>
        <v>1442.65125</v>
      </c>
      <c r="AJ283" s="16" t="s">
        <v>13</v>
      </c>
    </row>
    <row r="284" s="9" customFormat="1" ht="16" customHeight="1" spans="1:36">
      <c r="A284" s="33">
        <f t="shared" si="580"/>
        <v>281</v>
      </c>
      <c r="B284" s="34" t="s">
        <v>472</v>
      </c>
      <c r="C284" s="41" t="s">
        <v>668</v>
      </c>
      <c r="D284" s="180" t="s">
        <v>669</v>
      </c>
      <c r="E284" s="34">
        <v>3473.25</v>
      </c>
      <c r="F284" s="34">
        <v>3245.5</v>
      </c>
      <c r="G284" s="37">
        <v>5664.75</v>
      </c>
      <c r="H284" s="34">
        <v>3473.25</v>
      </c>
      <c r="I284" s="37">
        <v>4180</v>
      </c>
      <c r="J284" s="37"/>
      <c r="K284" s="47">
        <f t="shared" si="581"/>
        <v>62.5185</v>
      </c>
      <c r="L284" s="48">
        <f t="shared" si="582"/>
        <v>519.28</v>
      </c>
      <c r="M284" s="37">
        <f t="shared" si="583"/>
        <v>453.18</v>
      </c>
      <c r="N284" s="34">
        <f t="shared" si="584"/>
        <v>24.31275</v>
      </c>
      <c r="O284" s="37">
        <f t="shared" si="585"/>
        <v>209</v>
      </c>
      <c r="P284" s="37">
        <f t="shared" si="586"/>
        <v>0</v>
      </c>
      <c r="Q284" s="37">
        <f t="shared" si="587"/>
        <v>1268.29125</v>
      </c>
      <c r="R284" s="34">
        <f t="shared" si="588"/>
        <v>0</v>
      </c>
      <c r="S284" s="34">
        <f t="shared" si="589"/>
        <v>259.64</v>
      </c>
      <c r="T284" s="37">
        <f t="shared" si="590"/>
        <v>113.3</v>
      </c>
      <c r="U284" s="34">
        <f t="shared" si="591"/>
        <v>10.42</v>
      </c>
      <c r="V284" s="34">
        <v>0</v>
      </c>
      <c r="W284" s="37">
        <f t="shared" si="592"/>
        <v>209</v>
      </c>
      <c r="X284" s="37">
        <f t="shared" si="593"/>
        <v>0</v>
      </c>
      <c r="Y284" s="34">
        <f t="shared" si="594"/>
        <v>592.36</v>
      </c>
      <c r="Z284" s="34">
        <f t="shared" si="595"/>
        <v>1860.65125</v>
      </c>
      <c r="AA284" s="34"/>
      <c r="AB284" s="12" t="s">
        <v>38</v>
      </c>
      <c r="AC284" s="11">
        <f t="shared" ref="AC284:AE284" si="645">K284+R284</f>
        <v>62.5185</v>
      </c>
      <c r="AD284" s="11">
        <f t="shared" si="645"/>
        <v>778.92</v>
      </c>
      <c r="AE284" s="11">
        <f t="shared" si="645"/>
        <v>566.48</v>
      </c>
      <c r="AF284" s="11">
        <f t="shared" si="597"/>
        <v>34.73275</v>
      </c>
      <c r="AG284" s="11">
        <f t="shared" ref="AG284:AI284" si="646">O284+W284</f>
        <v>418</v>
      </c>
      <c r="AH284" s="11">
        <f t="shared" si="646"/>
        <v>0</v>
      </c>
      <c r="AI284" s="11">
        <f t="shared" si="646"/>
        <v>1860.65125</v>
      </c>
      <c r="AJ284" s="12" t="s">
        <v>14</v>
      </c>
    </row>
    <row r="285" s="9" customFormat="1" ht="16" customHeight="1" spans="1:36">
      <c r="A285" s="33">
        <f t="shared" si="580"/>
        <v>282</v>
      </c>
      <c r="B285" s="34" t="s">
        <v>242</v>
      </c>
      <c r="C285" s="41" t="s">
        <v>670</v>
      </c>
      <c r="D285" s="180" t="s">
        <v>671</v>
      </c>
      <c r="E285" s="34">
        <v>3473.25</v>
      </c>
      <c r="F285" s="34">
        <v>3245.5</v>
      </c>
      <c r="G285" s="37">
        <v>5664.75</v>
      </c>
      <c r="H285" s="34">
        <v>3473.25</v>
      </c>
      <c r="I285" s="37">
        <v>4180</v>
      </c>
      <c r="J285" s="37"/>
      <c r="K285" s="47">
        <f t="shared" si="581"/>
        <v>62.5185</v>
      </c>
      <c r="L285" s="48">
        <f t="shared" si="582"/>
        <v>519.28</v>
      </c>
      <c r="M285" s="37">
        <f t="shared" si="583"/>
        <v>453.18</v>
      </c>
      <c r="N285" s="34">
        <f t="shared" si="584"/>
        <v>24.31275</v>
      </c>
      <c r="O285" s="37">
        <f t="shared" si="585"/>
        <v>209</v>
      </c>
      <c r="P285" s="37">
        <f t="shared" si="586"/>
        <v>0</v>
      </c>
      <c r="Q285" s="37">
        <f t="shared" si="587"/>
        <v>1268.29125</v>
      </c>
      <c r="R285" s="34">
        <f t="shared" si="588"/>
        <v>0</v>
      </c>
      <c r="S285" s="34">
        <f t="shared" si="589"/>
        <v>259.64</v>
      </c>
      <c r="T285" s="37">
        <f t="shared" si="590"/>
        <v>113.3</v>
      </c>
      <c r="U285" s="34">
        <f t="shared" si="591"/>
        <v>10.42</v>
      </c>
      <c r="V285" s="34">
        <v>0</v>
      </c>
      <c r="W285" s="37">
        <f t="shared" si="592"/>
        <v>209</v>
      </c>
      <c r="X285" s="37">
        <f t="shared" si="593"/>
        <v>0</v>
      </c>
      <c r="Y285" s="34">
        <f t="shared" si="594"/>
        <v>592.36</v>
      </c>
      <c r="Z285" s="34">
        <f t="shared" si="595"/>
        <v>1860.65125</v>
      </c>
      <c r="AA285" s="34"/>
      <c r="AB285" s="12" t="s">
        <v>40</v>
      </c>
      <c r="AC285" s="11">
        <f t="shared" ref="AC285:AE285" si="647">K285+R285</f>
        <v>62.5185</v>
      </c>
      <c r="AD285" s="11">
        <f t="shared" si="647"/>
        <v>778.92</v>
      </c>
      <c r="AE285" s="11">
        <f t="shared" si="647"/>
        <v>566.48</v>
      </c>
      <c r="AF285" s="11">
        <f t="shared" si="597"/>
        <v>34.73275</v>
      </c>
      <c r="AG285" s="11">
        <f t="shared" ref="AG285:AI285" si="648">O285+W285</f>
        <v>418</v>
      </c>
      <c r="AH285" s="11">
        <f t="shared" si="648"/>
        <v>0</v>
      </c>
      <c r="AI285" s="11">
        <f t="shared" si="648"/>
        <v>1860.65125</v>
      </c>
      <c r="AJ285" s="12" t="s">
        <v>16</v>
      </c>
    </row>
    <row r="286" s="9" customFormat="1" ht="16" customHeight="1" spans="1:36">
      <c r="A286" s="33">
        <f t="shared" si="580"/>
        <v>283</v>
      </c>
      <c r="B286" s="34" t="s">
        <v>472</v>
      </c>
      <c r="C286" s="41" t="s">
        <v>672</v>
      </c>
      <c r="D286" s="57" t="s">
        <v>673</v>
      </c>
      <c r="E286" s="87">
        <v>3473.25</v>
      </c>
      <c r="F286" s="87">
        <v>3245.5</v>
      </c>
      <c r="G286" s="88">
        <v>5664.75</v>
      </c>
      <c r="H286" s="87">
        <v>3473.25</v>
      </c>
      <c r="I286" s="88">
        <v>1790</v>
      </c>
      <c r="J286" s="88"/>
      <c r="K286" s="47">
        <f t="shared" si="581"/>
        <v>62.5185</v>
      </c>
      <c r="L286" s="48">
        <f t="shared" si="582"/>
        <v>519.28</v>
      </c>
      <c r="M286" s="37">
        <f t="shared" si="583"/>
        <v>453.18</v>
      </c>
      <c r="N286" s="34">
        <f t="shared" si="584"/>
        <v>24.31275</v>
      </c>
      <c r="O286" s="37">
        <f t="shared" si="585"/>
        <v>89.5</v>
      </c>
      <c r="P286" s="37">
        <f t="shared" si="586"/>
        <v>0</v>
      </c>
      <c r="Q286" s="37">
        <f t="shared" si="587"/>
        <v>1148.79125</v>
      </c>
      <c r="R286" s="34">
        <f t="shared" si="588"/>
        <v>0</v>
      </c>
      <c r="S286" s="34">
        <f t="shared" si="589"/>
        <v>259.64</v>
      </c>
      <c r="T286" s="37">
        <f t="shared" si="590"/>
        <v>113.3</v>
      </c>
      <c r="U286" s="34">
        <f t="shared" si="591"/>
        <v>10.42</v>
      </c>
      <c r="V286" s="34">
        <v>0</v>
      </c>
      <c r="W286" s="37">
        <f t="shared" si="592"/>
        <v>89.5</v>
      </c>
      <c r="X286" s="37">
        <f t="shared" si="593"/>
        <v>0</v>
      </c>
      <c r="Y286" s="34">
        <f t="shared" si="594"/>
        <v>472.86</v>
      </c>
      <c r="Z286" s="34">
        <f t="shared" si="595"/>
        <v>1621.65125</v>
      </c>
      <c r="AA286" s="34"/>
      <c r="AB286" s="12" t="s">
        <v>38</v>
      </c>
      <c r="AC286" s="11">
        <f t="shared" ref="AC286:AE286" si="649">K286+R286</f>
        <v>62.5185</v>
      </c>
      <c r="AD286" s="11">
        <f t="shared" si="649"/>
        <v>778.92</v>
      </c>
      <c r="AE286" s="11">
        <f t="shared" si="649"/>
        <v>566.48</v>
      </c>
      <c r="AF286" s="11">
        <f t="shared" si="597"/>
        <v>34.73275</v>
      </c>
      <c r="AG286" s="11">
        <f t="shared" ref="AG286:AI286" si="650">O286+W286</f>
        <v>179</v>
      </c>
      <c r="AH286" s="11">
        <f t="shared" si="650"/>
        <v>0</v>
      </c>
      <c r="AI286" s="11">
        <f t="shared" si="650"/>
        <v>1621.65125</v>
      </c>
      <c r="AJ286" s="12" t="s">
        <v>14</v>
      </c>
    </row>
    <row r="287" s="9" customFormat="1" ht="16" customHeight="1" spans="1:36">
      <c r="A287" s="33">
        <f t="shared" si="580"/>
        <v>284</v>
      </c>
      <c r="B287" s="34" t="s">
        <v>123</v>
      </c>
      <c r="C287" s="41" t="s">
        <v>674</v>
      </c>
      <c r="D287" s="182" t="s">
        <v>675</v>
      </c>
      <c r="E287" s="87">
        <v>3473.25</v>
      </c>
      <c r="F287" s="87">
        <v>3245.5</v>
      </c>
      <c r="G287" s="88">
        <v>5664.75</v>
      </c>
      <c r="H287" s="87">
        <v>3473.25</v>
      </c>
      <c r="I287" s="88">
        <v>3180</v>
      </c>
      <c r="J287" s="88"/>
      <c r="K287" s="47">
        <f t="shared" si="581"/>
        <v>62.5185</v>
      </c>
      <c r="L287" s="48">
        <f t="shared" si="582"/>
        <v>519.28</v>
      </c>
      <c r="M287" s="37">
        <f t="shared" si="583"/>
        <v>453.18</v>
      </c>
      <c r="N287" s="34">
        <f t="shared" si="584"/>
        <v>24.31275</v>
      </c>
      <c r="O287" s="37">
        <f t="shared" si="585"/>
        <v>159</v>
      </c>
      <c r="P287" s="37">
        <f t="shared" si="586"/>
        <v>0</v>
      </c>
      <c r="Q287" s="37">
        <f t="shared" si="587"/>
        <v>1218.29125</v>
      </c>
      <c r="R287" s="34">
        <f t="shared" si="588"/>
        <v>0</v>
      </c>
      <c r="S287" s="34">
        <f t="shared" si="589"/>
        <v>259.64</v>
      </c>
      <c r="T287" s="37">
        <f t="shared" si="590"/>
        <v>113.3</v>
      </c>
      <c r="U287" s="34">
        <f t="shared" si="591"/>
        <v>10.42</v>
      </c>
      <c r="V287" s="34">
        <v>0</v>
      </c>
      <c r="W287" s="37">
        <f t="shared" si="592"/>
        <v>159</v>
      </c>
      <c r="X287" s="37">
        <f t="shared" si="593"/>
        <v>0</v>
      </c>
      <c r="Y287" s="34">
        <f t="shared" si="594"/>
        <v>542.36</v>
      </c>
      <c r="Z287" s="34">
        <f t="shared" si="595"/>
        <v>1760.65125</v>
      </c>
      <c r="AA287" s="34"/>
      <c r="AB287" s="12" t="s">
        <v>21</v>
      </c>
      <c r="AC287" s="11">
        <f t="shared" ref="AC287:AE287" si="651">K287+R287</f>
        <v>62.5185</v>
      </c>
      <c r="AD287" s="11">
        <f t="shared" si="651"/>
        <v>778.92</v>
      </c>
      <c r="AE287" s="11">
        <f t="shared" si="651"/>
        <v>566.48</v>
      </c>
      <c r="AF287" s="11">
        <f t="shared" si="597"/>
        <v>34.73275</v>
      </c>
      <c r="AG287" s="11">
        <f t="shared" ref="AG287:AI287" si="652">O287+W287</f>
        <v>318</v>
      </c>
      <c r="AH287" s="11">
        <f t="shared" si="652"/>
        <v>0</v>
      </c>
      <c r="AI287" s="11">
        <f t="shared" si="652"/>
        <v>1760.65125</v>
      </c>
      <c r="AJ287" s="12" t="s">
        <v>12</v>
      </c>
    </row>
    <row r="288" s="9" customFormat="1" ht="16" customHeight="1" spans="1:36">
      <c r="A288" s="33">
        <f t="shared" si="580"/>
        <v>285</v>
      </c>
      <c r="B288" s="34" t="s">
        <v>143</v>
      </c>
      <c r="C288" s="60" t="s">
        <v>676</v>
      </c>
      <c r="D288" s="40" t="s">
        <v>677</v>
      </c>
      <c r="E288" s="87">
        <v>3473.25</v>
      </c>
      <c r="F288" s="87">
        <v>3245.5</v>
      </c>
      <c r="G288" s="88">
        <v>5664.75</v>
      </c>
      <c r="H288" s="87">
        <v>3473.25</v>
      </c>
      <c r="I288" s="37">
        <v>3180</v>
      </c>
      <c r="J288" s="88"/>
      <c r="K288" s="47">
        <f t="shared" si="581"/>
        <v>62.5185</v>
      </c>
      <c r="L288" s="48">
        <f t="shared" si="582"/>
        <v>519.28</v>
      </c>
      <c r="M288" s="37">
        <f t="shared" si="583"/>
        <v>453.18</v>
      </c>
      <c r="N288" s="34">
        <f t="shared" si="584"/>
        <v>24.31275</v>
      </c>
      <c r="O288" s="37">
        <f t="shared" si="585"/>
        <v>159</v>
      </c>
      <c r="P288" s="37">
        <f t="shared" si="586"/>
        <v>0</v>
      </c>
      <c r="Q288" s="37">
        <f t="shared" si="587"/>
        <v>1218.29125</v>
      </c>
      <c r="R288" s="34">
        <f t="shared" si="588"/>
        <v>0</v>
      </c>
      <c r="S288" s="34">
        <f t="shared" si="589"/>
        <v>259.64</v>
      </c>
      <c r="T288" s="37">
        <f t="shared" si="590"/>
        <v>113.3</v>
      </c>
      <c r="U288" s="34">
        <f t="shared" si="591"/>
        <v>10.42</v>
      </c>
      <c r="V288" s="34">
        <v>0</v>
      </c>
      <c r="W288" s="37">
        <f t="shared" si="592"/>
        <v>159</v>
      </c>
      <c r="X288" s="37">
        <f t="shared" si="593"/>
        <v>0</v>
      </c>
      <c r="Y288" s="34">
        <f t="shared" si="594"/>
        <v>542.36</v>
      </c>
      <c r="Z288" s="34">
        <f t="shared" si="595"/>
        <v>1760.65125</v>
      </c>
      <c r="AA288" s="34"/>
      <c r="AB288" s="12" t="s">
        <v>25</v>
      </c>
      <c r="AC288" s="11">
        <f t="shared" ref="AC288:AE288" si="653">K288+R288</f>
        <v>62.5185</v>
      </c>
      <c r="AD288" s="11">
        <f t="shared" si="653"/>
        <v>778.92</v>
      </c>
      <c r="AE288" s="11">
        <f t="shared" si="653"/>
        <v>566.48</v>
      </c>
      <c r="AF288" s="11">
        <f t="shared" si="597"/>
        <v>34.73275</v>
      </c>
      <c r="AG288" s="11">
        <f t="shared" ref="AG288:AI288" si="654">O288+W288</f>
        <v>318</v>
      </c>
      <c r="AH288" s="11">
        <f t="shared" si="654"/>
        <v>0</v>
      </c>
      <c r="AI288" s="11">
        <f t="shared" si="654"/>
        <v>1760.65125</v>
      </c>
      <c r="AJ288" s="12" t="s">
        <v>13</v>
      </c>
    </row>
    <row r="289" s="9" customFormat="1" ht="16" customHeight="1" spans="1:36">
      <c r="A289" s="33">
        <f t="shared" si="580"/>
        <v>286</v>
      </c>
      <c r="B289" s="34" t="s">
        <v>143</v>
      </c>
      <c r="C289" s="60" t="s">
        <v>678</v>
      </c>
      <c r="D289" s="40" t="s">
        <v>679</v>
      </c>
      <c r="E289" s="87">
        <v>3473.25</v>
      </c>
      <c r="F289" s="87">
        <v>3245.5</v>
      </c>
      <c r="G289" s="88">
        <v>5664.75</v>
      </c>
      <c r="H289" s="87">
        <v>3473.25</v>
      </c>
      <c r="I289" s="37">
        <v>3180</v>
      </c>
      <c r="J289" s="88"/>
      <c r="K289" s="47">
        <f t="shared" si="581"/>
        <v>62.5185</v>
      </c>
      <c r="L289" s="48">
        <f t="shared" si="582"/>
        <v>519.28</v>
      </c>
      <c r="M289" s="37">
        <f t="shared" si="583"/>
        <v>453.18</v>
      </c>
      <c r="N289" s="34">
        <f t="shared" si="584"/>
        <v>24.31275</v>
      </c>
      <c r="O289" s="37">
        <f t="shared" si="585"/>
        <v>159</v>
      </c>
      <c r="P289" s="37">
        <f t="shared" si="586"/>
        <v>0</v>
      </c>
      <c r="Q289" s="37">
        <f t="shared" si="587"/>
        <v>1218.29125</v>
      </c>
      <c r="R289" s="34">
        <f t="shared" si="588"/>
        <v>0</v>
      </c>
      <c r="S289" s="34">
        <f t="shared" si="589"/>
        <v>259.64</v>
      </c>
      <c r="T289" s="37">
        <f t="shared" si="590"/>
        <v>113.3</v>
      </c>
      <c r="U289" s="34">
        <f t="shared" si="591"/>
        <v>10.42</v>
      </c>
      <c r="V289" s="34">
        <v>0</v>
      </c>
      <c r="W289" s="37">
        <f t="shared" si="592"/>
        <v>159</v>
      </c>
      <c r="X289" s="37">
        <f t="shared" si="593"/>
        <v>0</v>
      </c>
      <c r="Y289" s="34">
        <f t="shared" si="594"/>
        <v>542.36</v>
      </c>
      <c r="Z289" s="34">
        <f t="shared" si="595"/>
        <v>1760.65125</v>
      </c>
      <c r="AA289" s="34"/>
      <c r="AB289" s="12" t="s">
        <v>25</v>
      </c>
      <c r="AC289" s="11">
        <f t="shared" ref="AC289:AE289" si="655">K289+R289</f>
        <v>62.5185</v>
      </c>
      <c r="AD289" s="11">
        <f t="shared" si="655"/>
        <v>778.92</v>
      </c>
      <c r="AE289" s="11">
        <f t="shared" si="655"/>
        <v>566.48</v>
      </c>
      <c r="AF289" s="11">
        <f t="shared" si="597"/>
        <v>34.73275</v>
      </c>
      <c r="AG289" s="11">
        <f t="shared" ref="AG289:AI289" si="656">O289+W289</f>
        <v>318</v>
      </c>
      <c r="AH289" s="11">
        <f t="shared" si="656"/>
        <v>0</v>
      </c>
      <c r="AI289" s="11">
        <f t="shared" si="656"/>
        <v>1760.65125</v>
      </c>
      <c r="AJ289" s="12" t="s">
        <v>13</v>
      </c>
    </row>
    <row r="290" s="9" customFormat="1" ht="16" customHeight="1" spans="1:36">
      <c r="A290" s="33">
        <f t="shared" si="580"/>
        <v>287</v>
      </c>
      <c r="B290" s="34" t="s">
        <v>143</v>
      </c>
      <c r="C290" s="60" t="s">
        <v>680</v>
      </c>
      <c r="D290" s="62" t="s">
        <v>681</v>
      </c>
      <c r="E290" s="88">
        <v>3473.25</v>
      </c>
      <c r="F290" s="88">
        <v>3245.5</v>
      </c>
      <c r="G290" s="88">
        <v>5664.75</v>
      </c>
      <c r="H290" s="88">
        <v>3473.25</v>
      </c>
      <c r="I290" s="37">
        <v>3180</v>
      </c>
      <c r="J290" s="88"/>
      <c r="K290" s="75">
        <f t="shared" si="581"/>
        <v>62.5185</v>
      </c>
      <c r="L290" s="76">
        <f t="shared" si="582"/>
        <v>519.28</v>
      </c>
      <c r="M290" s="37">
        <f t="shared" si="583"/>
        <v>453.18</v>
      </c>
      <c r="N290" s="37">
        <f t="shared" si="584"/>
        <v>24.31275</v>
      </c>
      <c r="O290" s="37">
        <f t="shared" si="585"/>
        <v>159</v>
      </c>
      <c r="P290" s="37">
        <f t="shared" si="586"/>
        <v>0</v>
      </c>
      <c r="Q290" s="37">
        <f t="shared" si="587"/>
        <v>1218.29125</v>
      </c>
      <c r="R290" s="34">
        <f t="shared" si="588"/>
        <v>0</v>
      </c>
      <c r="S290" s="37">
        <f t="shared" si="589"/>
        <v>259.64</v>
      </c>
      <c r="T290" s="37">
        <f t="shared" si="590"/>
        <v>113.3</v>
      </c>
      <c r="U290" s="37">
        <f t="shared" si="591"/>
        <v>10.42</v>
      </c>
      <c r="V290" s="34">
        <v>0</v>
      </c>
      <c r="W290" s="37">
        <f t="shared" si="592"/>
        <v>159</v>
      </c>
      <c r="X290" s="37">
        <f t="shared" si="593"/>
        <v>0</v>
      </c>
      <c r="Y290" s="34">
        <f t="shared" si="594"/>
        <v>542.36</v>
      </c>
      <c r="Z290" s="37">
        <f t="shared" si="595"/>
        <v>1760.65125</v>
      </c>
      <c r="AA290" s="37"/>
      <c r="AB290" s="12" t="s">
        <v>24</v>
      </c>
      <c r="AC290" s="11">
        <f t="shared" ref="AC290:AE290" si="657">K290+R290</f>
        <v>62.5185</v>
      </c>
      <c r="AD290" s="11">
        <f t="shared" si="657"/>
        <v>778.92</v>
      </c>
      <c r="AE290" s="11">
        <f t="shared" si="657"/>
        <v>566.48</v>
      </c>
      <c r="AF290" s="11">
        <f t="shared" si="597"/>
        <v>34.73275</v>
      </c>
      <c r="AG290" s="11">
        <f t="shared" ref="AG290:AI290" si="658">O290+W290</f>
        <v>318</v>
      </c>
      <c r="AH290" s="11">
        <f t="shared" si="658"/>
        <v>0</v>
      </c>
      <c r="AI290" s="11">
        <f t="shared" si="658"/>
        <v>1760.65125</v>
      </c>
      <c r="AJ290" s="12" t="s">
        <v>13</v>
      </c>
    </row>
    <row r="291" s="9" customFormat="1" ht="16" customHeight="1" spans="1:36">
      <c r="A291" s="33">
        <f t="shared" si="580"/>
        <v>288</v>
      </c>
      <c r="B291" s="34" t="s">
        <v>423</v>
      </c>
      <c r="C291" s="41" t="s">
        <v>682</v>
      </c>
      <c r="D291" s="182" t="s">
        <v>683</v>
      </c>
      <c r="E291" s="87">
        <v>3473.25</v>
      </c>
      <c r="F291" s="87">
        <v>3245.5</v>
      </c>
      <c r="G291" s="88">
        <v>5664.75</v>
      </c>
      <c r="H291" s="87">
        <v>3473.25</v>
      </c>
      <c r="I291" s="37">
        <v>1790</v>
      </c>
      <c r="J291" s="88"/>
      <c r="K291" s="47">
        <f t="shared" si="581"/>
        <v>62.5185</v>
      </c>
      <c r="L291" s="48">
        <f t="shared" si="582"/>
        <v>519.28</v>
      </c>
      <c r="M291" s="37">
        <f t="shared" si="583"/>
        <v>453.18</v>
      </c>
      <c r="N291" s="34">
        <f t="shared" si="584"/>
        <v>24.31275</v>
      </c>
      <c r="O291" s="37">
        <f t="shared" si="585"/>
        <v>89.5</v>
      </c>
      <c r="P291" s="37">
        <f t="shared" si="586"/>
        <v>0</v>
      </c>
      <c r="Q291" s="37">
        <f t="shared" si="587"/>
        <v>1148.79125</v>
      </c>
      <c r="R291" s="34">
        <f t="shared" si="588"/>
        <v>0</v>
      </c>
      <c r="S291" s="34">
        <f t="shared" si="589"/>
        <v>259.64</v>
      </c>
      <c r="T291" s="37">
        <f t="shared" si="590"/>
        <v>113.3</v>
      </c>
      <c r="U291" s="34">
        <f t="shared" si="591"/>
        <v>10.42</v>
      </c>
      <c r="V291" s="34">
        <v>0</v>
      </c>
      <c r="W291" s="37">
        <f t="shared" si="592"/>
        <v>89.5</v>
      </c>
      <c r="X291" s="37">
        <f t="shared" si="593"/>
        <v>0</v>
      </c>
      <c r="Y291" s="34">
        <f t="shared" si="594"/>
        <v>472.86</v>
      </c>
      <c r="Z291" s="34">
        <f t="shared" si="595"/>
        <v>1621.65125</v>
      </c>
      <c r="AA291" s="34"/>
      <c r="AB291" s="12" t="s">
        <v>33</v>
      </c>
      <c r="AC291" s="11">
        <f t="shared" ref="AC291:AE291" si="659">K291+R291</f>
        <v>62.5185</v>
      </c>
      <c r="AD291" s="11">
        <f t="shared" si="659"/>
        <v>778.92</v>
      </c>
      <c r="AE291" s="11">
        <f t="shared" si="659"/>
        <v>566.48</v>
      </c>
      <c r="AF291" s="11">
        <f t="shared" si="597"/>
        <v>34.73275</v>
      </c>
      <c r="AG291" s="11">
        <f t="shared" ref="AG291:AI291" si="660">O291+W291</f>
        <v>179</v>
      </c>
      <c r="AH291" s="11">
        <f t="shared" si="660"/>
        <v>0</v>
      </c>
      <c r="AI291" s="11">
        <f t="shared" si="660"/>
        <v>1621.65125</v>
      </c>
      <c r="AJ291" s="12" t="s">
        <v>14</v>
      </c>
    </row>
    <row r="292" s="9" customFormat="1" ht="16" customHeight="1" spans="1:36">
      <c r="A292" s="33">
        <f t="shared" si="580"/>
        <v>289</v>
      </c>
      <c r="B292" s="34" t="s">
        <v>251</v>
      </c>
      <c r="C292" s="41" t="s">
        <v>684</v>
      </c>
      <c r="D292" s="182" t="s">
        <v>685</v>
      </c>
      <c r="E292" s="87">
        <v>3473.25</v>
      </c>
      <c r="F292" s="87">
        <v>3245.5</v>
      </c>
      <c r="G292" s="88">
        <v>5664.75</v>
      </c>
      <c r="H292" s="87">
        <v>3473.25</v>
      </c>
      <c r="I292" s="37">
        <v>1790</v>
      </c>
      <c r="J292" s="88"/>
      <c r="K292" s="47">
        <f t="shared" si="581"/>
        <v>62.5185</v>
      </c>
      <c r="L292" s="48">
        <f t="shared" si="582"/>
        <v>519.28</v>
      </c>
      <c r="M292" s="37">
        <f t="shared" si="583"/>
        <v>453.18</v>
      </c>
      <c r="N292" s="34">
        <f t="shared" si="584"/>
        <v>24.31275</v>
      </c>
      <c r="O292" s="37">
        <f t="shared" si="585"/>
        <v>89.5</v>
      </c>
      <c r="P292" s="37">
        <f t="shared" si="586"/>
        <v>0</v>
      </c>
      <c r="Q292" s="37">
        <f t="shared" si="587"/>
        <v>1148.79125</v>
      </c>
      <c r="R292" s="34">
        <f t="shared" si="588"/>
        <v>0</v>
      </c>
      <c r="S292" s="34">
        <f t="shared" si="589"/>
        <v>259.64</v>
      </c>
      <c r="T292" s="37">
        <f t="shared" si="590"/>
        <v>113.3</v>
      </c>
      <c r="U292" s="34">
        <f t="shared" si="591"/>
        <v>10.42</v>
      </c>
      <c r="V292" s="34">
        <v>0</v>
      </c>
      <c r="W292" s="37">
        <f t="shared" si="592"/>
        <v>89.5</v>
      </c>
      <c r="X292" s="37">
        <f t="shared" si="593"/>
        <v>0</v>
      </c>
      <c r="Y292" s="34">
        <f t="shared" si="594"/>
        <v>472.86</v>
      </c>
      <c r="Z292" s="34">
        <f t="shared" si="595"/>
        <v>1621.65125</v>
      </c>
      <c r="AA292" s="34"/>
      <c r="AB292" s="12" t="s">
        <v>30</v>
      </c>
      <c r="AC292" s="11">
        <f t="shared" ref="AC292:AE292" si="661">K292+R292</f>
        <v>62.5185</v>
      </c>
      <c r="AD292" s="11">
        <f t="shared" si="661"/>
        <v>778.92</v>
      </c>
      <c r="AE292" s="11">
        <f t="shared" si="661"/>
        <v>566.48</v>
      </c>
      <c r="AF292" s="11">
        <f t="shared" si="597"/>
        <v>34.73275</v>
      </c>
      <c r="AG292" s="11">
        <f t="shared" ref="AG292:AI292" si="662">O292+W292</f>
        <v>179</v>
      </c>
      <c r="AH292" s="11">
        <f t="shared" si="662"/>
        <v>0</v>
      </c>
      <c r="AI292" s="11">
        <f t="shared" si="662"/>
        <v>1621.65125</v>
      </c>
      <c r="AJ292" s="12" t="s">
        <v>14</v>
      </c>
    </row>
    <row r="293" s="9" customFormat="1" ht="16" customHeight="1" spans="1:36">
      <c r="A293" s="33">
        <f t="shared" si="580"/>
        <v>290</v>
      </c>
      <c r="B293" s="34" t="s">
        <v>398</v>
      </c>
      <c r="C293" s="41" t="s">
        <v>686</v>
      </c>
      <c r="D293" s="182" t="s">
        <v>687</v>
      </c>
      <c r="E293" s="87">
        <v>3473.25</v>
      </c>
      <c r="F293" s="87">
        <v>3245.5</v>
      </c>
      <c r="G293" s="88">
        <v>5664.75</v>
      </c>
      <c r="H293" s="87">
        <v>3473.25</v>
      </c>
      <c r="I293" s="37">
        <v>1790</v>
      </c>
      <c r="J293" s="88"/>
      <c r="K293" s="47">
        <f t="shared" si="581"/>
        <v>62.5185</v>
      </c>
      <c r="L293" s="48">
        <f t="shared" si="582"/>
        <v>519.28</v>
      </c>
      <c r="M293" s="37">
        <f t="shared" si="583"/>
        <v>453.18</v>
      </c>
      <c r="N293" s="34">
        <f t="shared" si="584"/>
        <v>24.31275</v>
      </c>
      <c r="O293" s="37">
        <f t="shared" si="585"/>
        <v>89.5</v>
      </c>
      <c r="P293" s="37">
        <f t="shared" si="586"/>
        <v>0</v>
      </c>
      <c r="Q293" s="37">
        <f t="shared" si="587"/>
        <v>1148.79125</v>
      </c>
      <c r="R293" s="34">
        <f t="shared" si="588"/>
        <v>0</v>
      </c>
      <c r="S293" s="34">
        <f t="shared" si="589"/>
        <v>259.64</v>
      </c>
      <c r="T293" s="37">
        <f t="shared" si="590"/>
        <v>113.3</v>
      </c>
      <c r="U293" s="34">
        <f t="shared" si="591"/>
        <v>10.42</v>
      </c>
      <c r="V293" s="34">
        <v>0</v>
      </c>
      <c r="W293" s="37">
        <f t="shared" si="592"/>
        <v>89.5</v>
      </c>
      <c r="X293" s="37">
        <f t="shared" si="593"/>
        <v>0</v>
      </c>
      <c r="Y293" s="34">
        <f t="shared" si="594"/>
        <v>472.86</v>
      </c>
      <c r="Z293" s="34">
        <f t="shared" si="595"/>
        <v>1621.65125</v>
      </c>
      <c r="AA293" s="34"/>
      <c r="AB293" s="12" t="s">
        <v>31</v>
      </c>
      <c r="AC293" s="11">
        <f t="shared" ref="AC293:AE293" si="663">K293+R293</f>
        <v>62.5185</v>
      </c>
      <c r="AD293" s="11">
        <f t="shared" si="663"/>
        <v>778.92</v>
      </c>
      <c r="AE293" s="11">
        <f t="shared" si="663"/>
        <v>566.48</v>
      </c>
      <c r="AF293" s="11">
        <f t="shared" si="597"/>
        <v>34.73275</v>
      </c>
      <c r="AG293" s="11">
        <f t="shared" ref="AG293:AI293" si="664">O293+W293</f>
        <v>179</v>
      </c>
      <c r="AH293" s="11">
        <f t="shared" si="664"/>
        <v>0</v>
      </c>
      <c r="AI293" s="11">
        <f t="shared" si="664"/>
        <v>1621.65125</v>
      </c>
      <c r="AJ293" s="12" t="s">
        <v>14</v>
      </c>
    </row>
    <row r="294" s="9" customFormat="1" ht="16" customHeight="1" spans="1:36">
      <c r="A294" s="33">
        <f t="shared" si="580"/>
        <v>291</v>
      </c>
      <c r="B294" s="34" t="s">
        <v>277</v>
      </c>
      <c r="C294" s="89" t="s">
        <v>688</v>
      </c>
      <c r="D294" s="185" t="s">
        <v>689</v>
      </c>
      <c r="E294" s="87">
        <v>3473.25</v>
      </c>
      <c r="F294" s="87">
        <v>3245.5</v>
      </c>
      <c r="G294" s="88">
        <v>5664.75</v>
      </c>
      <c r="H294" s="87">
        <v>3473.25</v>
      </c>
      <c r="I294" s="37">
        <v>1790</v>
      </c>
      <c r="J294" s="88"/>
      <c r="K294" s="47">
        <f t="shared" si="581"/>
        <v>62.5185</v>
      </c>
      <c r="L294" s="48">
        <f t="shared" si="582"/>
        <v>519.28</v>
      </c>
      <c r="M294" s="37">
        <f t="shared" si="583"/>
        <v>453.18</v>
      </c>
      <c r="N294" s="34">
        <f t="shared" si="584"/>
        <v>24.31275</v>
      </c>
      <c r="O294" s="37">
        <f t="shared" si="585"/>
        <v>89.5</v>
      </c>
      <c r="P294" s="37">
        <f t="shared" si="586"/>
        <v>0</v>
      </c>
      <c r="Q294" s="37">
        <f t="shared" si="587"/>
        <v>1148.79125</v>
      </c>
      <c r="R294" s="34">
        <f t="shared" si="588"/>
        <v>0</v>
      </c>
      <c r="S294" s="34">
        <f t="shared" si="589"/>
        <v>259.64</v>
      </c>
      <c r="T294" s="37">
        <f t="shared" si="590"/>
        <v>113.3</v>
      </c>
      <c r="U294" s="34">
        <f t="shared" si="591"/>
        <v>10.42</v>
      </c>
      <c r="V294" s="34">
        <v>0</v>
      </c>
      <c r="W294" s="37">
        <f t="shared" si="592"/>
        <v>89.5</v>
      </c>
      <c r="X294" s="37">
        <f t="shared" si="593"/>
        <v>0</v>
      </c>
      <c r="Y294" s="34">
        <f t="shared" si="594"/>
        <v>472.86</v>
      </c>
      <c r="Z294" s="34">
        <f t="shared" si="595"/>
        <v>1621.65125</v>
      </c>
      <c r="AA294" s="34"/>
      <c r="AB294" s="12" t="s">
        <v>29</v>
      </c>
      <c r="AC294" s="11">
        <f t="shared" ref="AC294:AE294" si="665">K294+R294</f>
        <v>62.5185</v>
      </c>
      <c r="AD294" s="11">
        <f t="shared" si="665"/>
        <v>778.92</v>
      </c>
      <c r="AE294" s="11">
        <f t="shared" si="665"/>
        <v>566.48</v>
      </c>
      <c r="AF294" s="11">
        <f t="shared" si="597"/>
        <v>34.73275</v>
      </c>
      <c r="AG294" s="11">
        <f t="shared" ref="AG294:AI294" si="666">O294+W294</f>
        <v>179</v>
      </c>
      <c r="AH294" s="11">
        <f t="shared" si="666"/>
        <v>0</v>
      </c>
      <c r="AI294" s="11">
        <f t="shared" si="666"/>
        <v>1621.65125</v>
      </c>
      <c r="AJ294" s="12" t="s">
        <v>14</v>
      </c>
    </row>
    <row r="295" s="19" customFormat="1" ht="16" customHeight="1" spans="1:36">
      <c r="A295" s="33">
        <f t="shared" si="580"/>
        <v>292</v>
      </c>
      <c r="B295" s="34" t="s">
        <v>251</v>
      </c>
      <c r="C295" s="41" t="s">
        <v>690</v>
      </c>
      <c r="D295" s="186" t="s">
        <v>691</v>
      </c>
      <c r="E295" s="34">
        <v>3473.25</v>
      </c>
      <c r="F295" s="34">
        <v>3245.5</v>
      </c>
      <c r="G295" s="37">
        <v>5664.75</v>
      </c>
      <c r="H295" s="34">
        <v>3473.25</v>
      </c>
      <c r="I295" s="37">
        <v>1790</v>
      </c>
      <c r="J295" s="37"/>
      <c r="K295" s="47">
        <f t="shared" si="581"/>
        <v>62.5185</v>
      </c>
      <c r="L295" s="48">
        <f t="shared" si="582"/>
        <v>519.28</v>
      </c>
      <c r="M295" s="37">
        <f t="shared" si="583"/>
        <v>453.18</v>
      </c>
      <c r="N295" s="34">
        <f t="shared" si="584"/>
        <v>24.31275</v>
      </c>
      <c r="O295" s="37">
        <f t="shared" si="585"/>
        <v>89.5</v>
      </c>
      <c r="P295" s="37">
        <f t="shared" si="586"/>
        <v>0</v>
      </c>
      <c r="Q295" s="37">
        <f t="shared" si="587"/>
        <v>1148.79125</v>
      </c>
      <c r="R295" s="34">
        <f t="shared" si="588"/>
        <v>0</v>
      </c>
      <c r="S295" s="34">
        <f t="shared" si="589"/>
        <v>259.64</v>
      </c>
      <c r="T295" s="37">
        <f t="shared" si="590"/>
        <v>113.3</v>
      </c>
      <c r="U295" s="34">
        <f t="shared" si="591"/>
        <v>10.42</v>
      </c>
      <c r="V295" s="34">
        <v>0</v>
      </c>
      <c r="W295" s="37">
        <f t="shared" si="592"/>
        <v>89.5</v>
      </c>
      <c r="X295" s="37">
        <f t="shared" si="593"/>
        <v>0</v>
      </c>
      <c r="Y295" s="34">
        <f t="shared" si="594"/>
        <v>472.86</v>
      </c>
      <c r="Z295" s="34">
        <f t="shared" si="595"/>
        <v>1621.65125</v>
      </c>
      <c r="AA295" s="34"/>
      <c r="AB295" s="12" t="s">
        <v>30</v>
      </c>
      <c r="AC295" s="11">
        <f t="shared" ref="AC295:AE295" si="667">K295+R295</f>
        <v>62.5185</v>
      </c>
      <c r="AD295" s="11">
        <f t="shared" si="667"/>
        <v>778.92</v>
      </c>
      <c r="AE295" s="11">
        <f t="shared" si="667"/>
        <v>566.48</v>
      </c>
      <c r="AF295" s="11">
        <f t="shared" si="597"/>
        <v>34.73275</v>
      </c>
      <c r="AG295" s="11">
        <f t="shared" ref="AG295:AI295" si="668">O295+W295</f>
        <v>179</v>
      </c>
      <c r="AH295" s="11">
        <f t="shared" si="668"/>
        <v>0</v>
      </c>
      <c r="AI295" s="11">
        <f t="shared" si="668"/>
        <v>1621.65125</v>
      </c>
      <c r="AJ295" s="12" t="s">
        <v>14</v>
      </c>
    </row>
    <row r="296" s="9" customFormat="1" ht="16" customHeight="1" spans="1:36">
      <c r="A296" s="33">
        <f t="shared" si="580"/>
        <v>293</v>
      </c>
      <c r="B296" s="34" t="s">
        <v>472</v>
      </c>
      <c r="C296" s="92" t="s">
        <v>692</v>
      </c>
      <c r="D296" s="180" t="s">
        <v>693</v>
      </c>
      <c r="E296" s="87">
        <v>3473.25</v>
      </c>
      <c r="F296" s="87">
        <v>3245.5</v>
      </c>
      <c r="G296" s="88">
        <v>5664.75</v>
      </c>
      <c r="H296" s="87">
        <v>3473.25</v>
      </c>
      <c r="I296" s="37">
        <v>1790</v>
      </c>
      <c r="J296" s="88"/>
      <c r="K296" s="47">
        <f t="shared" si="581"/>
        <v>62.5185</v>
      </c>
      <c r="L296" s="48">
        <f t="shared" si="582"/>
        <v>519.28</v>
      </c>
      <c r="M296" s="37">
        <f t="shared" si="583"/>
        <v>453.18</v>
      </c>
      <c r="N296" s="34">
        <f t="shared" si="584"/>
        <v>24.31275</v>
      </c>
      <c r="O296" s="37">
        <f t="shared" si="585"/>
        <v>89.5</v>
      </c>
      <c r="P296" s="37">
        <f t="shared" si="586"/>
        <v>0</v>
      </c>
      <c r="Q296" s="37">
        <f t="shared" si="587"/>
        <v>1148.79125</v>
      </c>
      <c r="R296" s="34">
        <f t="shared" si="588"/>
        <v>0</v>
      </c>
      <c r="S296" s="34">
        <f t="shared" si="589"/>
        <v>259.64</v>
      </c>
      <c r="T296" s="37">
        <f t="shared" si="590"/>
        <v>113.3</v>
      </c>
      <c r="U296" s="34">
        <f t="shared" si="591"/>
        <v>10.42</v>
      </c>
      <c r="V296" s="34">
        <v>0</v>
      </c>
      <c r="W296" s="37">
        <f t="shared" si="592"/>
        <v>89.5</v>
      </c>
      <c r="X296" s="37">
        <f t="shared" si="593"/>
        <v>0</v>
      </c>
      <c r="Y296" s="34">
        <f t="shared" si="594"/>
        <v>472.86</v>
      </c>
      <c r="Z296" s="34">
        <f t="shared" si="595"/>
        <v>1621.65125</v>
      </c>
      <c r="AA296" s="34"/>
      <c r="AB296" s="12" t="s">
        <v>38</v>
      </c>
      <c r="AC296" s="11">
        <f t="shared" ref="AC296:AE296" si="669">K296+R296</f>
        <v>62.5185</v>
      </c>
      <c r="AD296" s="11">
        <f t="shared" si="669"/>
        <v>778.92</v>
      </c>
      <c r="AE296" s="11">
        <f t="shared" si="669"/>
        <v>566.48</v>
      </c>
      <c r="AF296" s="11">
        <f t="shared" si="597"/>
        <v>34.73275</v>
      </c>
      <c r="AG296" s="11">
        <f t="shared" ref="AG296:AI296" si="670">O296+W296</f>
        <v>179</v>
      </c>
      <c r="AH296" s="11">
        <f t="shared" si="670"/>
        <v>0</v>
      </c>
      <c r="AI296" s="11">
        <f t="shared" si="670"/>
        <v>1621.65125</v>
      </c>
      <c r="AJ296" s="12" t="s">
        <v>14</v>
      </c>
    </row>
    <row r="297" s="9" customFormat="1" ht="16" customHeight="1" spans="1:36">
      <c r="A297" s="33">
        <f t="shared" si="580"/>
        <v>294</v>
      </c>
      <c r="B297" s="34" t="s">
        <v>106</v>
      </c>
      <c r="C297" s="92" t="s">
        <v>694</v>
      </c>
      <c r="D297" s="40" t="s">
        <v>695</v>
      </c>
      <c r="E297" s="87">
        <v>3473.25</v>
      </c>
      <c r="F297" s="87">
        <v>3245.5</v>
      </c>
      <c r="G297" s="88">
        <v>5664.75</v>
      </c>
      <c r="H297" s="87">
        <v>3473.25</v>
      </c>
      <c r="I297" s="37">
        <v>3180</v>
      </c>
      <c r="J297" s="88"/>
      <c r="K297" s="47">
        <f t="shared" si="581"/>
        <v>62.5185</v>
      </c>
      <c r="L297" s="48">
        <f t="shared" si="582"/>
        <v>519.28</v>
      </c>
      <c r="M297" s="37">
        <f t="shared" si="583"/>
        <v>453.18</v>
      </c>
      <c r="N297" s="34">
        <f t="shared" si="584"/>
        <v>24.31275</v>
      </c>
      <c r="O297" s="37">
        <f t="shared" si="585"/>
        <v>159</v>
      </c>
      <c r="P297" s="37">
        <f t="shared" si="586"/>
        <v>0</v>
      </c>
      <c r="Q297" s="37">
        <f t="shared" si="587"/>
        <v>1218.29125</v>
      </c>
      <c r="R297" s="34">
        <f t="shared" si="588"/>
        <v>0</v>
      </c>
      <c r="S297" s="34">
        <f t="shared" si="589"/>
        <v>259.64</v>
      </c>
      <c r="T297" s="37">
        <f t="shared" si="590"/>
        <v>113.3</v>
      </c>
      <c r="U297" s="34">
        <f t="shared" si="591"/>
        <v>10.42</v>
      </c>
      <c r="V297" s="34">
        <v>0</v>
      </c>
      <c r="W297" s="37">
        <f t="shared" si="592"/>
        <v>159</v>
      </c>
      <c r="X297" s="37">
        <f t="shared" si="593"/>
        <v>0</v>
      </c>
      <c r="Y297" s="34">
        <f t="shared" si="594"/>
        <v>542.36</v>
      </c>
      <c r="Z297" s="34">
        <f t="shared" si="595"/>
        <v>1760.65125</v>
      </c>
      <c r="AA297" s="34"/>
      <c r="AB297" s="12" t="s">
        <v>40</v>
      </c>
      <c r="AC297" s="11">
        <f t="shared" ref="AC297:AE297" si="671">K297+R297</f>
        <v>62.5185</v>
      </c>
      <c r="AD297" s="11">
        <f t="shared" si="671"/>
        <v>778.92</v>
      </c>
      <c r="AE297" s="11">
        <f t="shared" si="671"/>
        <v>566.48</v>
      </c>
      <c r="AF297" s="11">
        <f t="shared" si="597"/>
        <v>34.73275</v>
      </c>
      <c r="AG297" s="11">
        <f t="shared" ref="AG297:AI297" si="672">O297+W297</f>
        <v>318</v>
      </c>
      <c r="AH297" s="11">
        <f t="shared" si="672"/>
        <v>0</v>
      </c>
      <c r="AI297" s="11">
        <f t="shared" si="672"/>
        <v>1760.65125</v>
      </c>
      <c r="AJ297" s="12" t="s">
        <v>16</v>
      </c>
    </row>
    <row r="298" s="9" customFormat="1" ht="16" customHeight="1" spans="1:36">
      <c r="A298" s="33">
        <f t="shared" si="580"/>
        <v>295</v>
      </c>
      <c r="B298" s="34" t="s">
        <v>140</v>
      </c>
      <c r="C298" s="92" t="s">
        <v>696</v>
      </c>
      <c r="D298" s="40" t="s">
        <v>697</v>
      </c>
      <c r="E298" s="87">
        <v>3473.25</v>
      </c>
      <c r="F298" s="87">
        <v>3245.5</v>
      </c>
      <c r="G298" s="88">
        <v>5664.75</v>
      </c>
      <c r="H298" s="87">
        <v>3473.25</v>
      </c>
      <c r="I298" s="37">
        <v>3180</v>
      </c>
      <c r="J298" s="88"/>
      <c r="K298" s="47">
        <f t="shared" si="581"/>
        <v>62.5185</v>
      </c>
      <c r="L298" s="48">
        <f t="shared" si="582"/>
        <v>519.28</v>
      </c>
      <c r="M298" s="37">
        <f t="shared" si="583"/>
        <v>453.18</v>
      </c>
      <c r="N298" s="34">
        <f t="shared" si="584"/>
        <v>24.31275</v>
      </c>
      <c r="O298" s="37">
        <f t="shared" si="585"/>
        <v>159</v>
      </c>
      <c r="P298" s="37">
        <f t="shared" si="586"/>
        <v>0</v>
      </c>
      <c r="Q298" s="37">
        <f t="shared" si="587"/>
        <v>1218.29125</v>
      </c>
      <c r="R298" s="34">
        <f t="shared" si="588"/>
        <v>0</v>
      </c>
      <c r="S298" s="34">
        <f t="shared" si="589"/>
        <v>259.64</v>
      </c>
      <c r="T298" s="37">
        <f t="shared" si="590"/>
        <v>113.3</v>
      </c>
      <c r="U298" s="34">
        <f t="shared" si="591"/>
        <v>10.42</v>
      </c>
      <c r="V298" s="34">
        <v>0</v>
      </c>
      <c r="W298" s="37">
        <f t="shared" si="592"/>
        <v>159</v>
      </c>
      <c r="X298" s="37">
        <f t="shared" si="593"/>
        <v>0</v>
      </c>
      <c r="Y298" s="34">
        <f t="shared" si="594"/>
        <v>542.36</v>
      </c>
      <c r="Z298" s="34">
        <f t="shared" si="595"/>
        <v>1760.65125</v>
      </c>
      <c r="AA298" s="34"/>
      <c r="AB298" s="12" t="s">
        <v>39</v>
      </c>
      <c r="AC298" s="11">
        <f t="shared" ref="AC298:AE298" si="673">K298+R298</f>
        <v>62.5185</v>
      </c>
      <c r="AD298" s="11">
        <f t="shared" si="673"/>
        <v>778.92</v>
      </c>
      <c r="AE298" s="11">
        <f t="shared" si="673"/>
        <v>566.48</v>
      </c>
      <c r="AF298" s="11">
        <f t="shared" si="597"/>
        <v>34.73275</v>
      </c>
      <c r="AG298" s="11">
        <f t="shared" ref="AG298:AI298" si="674">O298+W298</f>
        <v>318</v>
      </c>
      <c r="AH298" s="11">
        <f t="shared" si="674"/>
        <v>0</v>
      </c>
      <c r="AI298" s="11">
        <f t="shared" si="674"/>
        <v>1760.65125</v>
      </c>
      <c r="AJ298" s="12" t="s">
        <v>15</v>
      </c>
    </row>
    <row r="299" s="20" customFormat="1" ht="16" customHeight="1" spans="1:36">
      <c r="A299" s="63">
        <f t="shared" si="580"/>
        <v>296</v>
      </c>
      <c r="B299" s="64" t="s">
        <v>143</v>
      </c>
      <c r="C299" s="66" t="s">
        <v>698</v>
      </c>
      <c r="D299" s="105" t="s">
        <v>699</v>
      </c>
      <c r="E299" s="108">
        <v>3473.25</v>
      </c>
      <c r="F299" s="67">
        <v>0</v>
      </c>
      <c r="G299" s="67">
        <v>0</v>
      </c>
      <c r="H299" s="67">
        <v>0</v>
      </c>
      <c r="I299" s="67">
        <v>0</v>
      </c>
      <c r="J299" s="146"/>
      <c r="K299" s="95">
        <f t="shared" si="581"/>
        <v>62.5185</v>
      </c>
      <c r="L299" s="96">
        <f t="shared" si="582"/>
        <v>0</v>
      </c>
      <c r="M299" s="67">
        <f t="shared" si="583"/>
        <v>0</v>
      </c>
      <c r="N299" s="64">
        <f t="shared" si="584"/>
        <v>0</v>
      </c>
      <c r="O299" s="67">
        <f t="shared" si="585"/>
        <v>0</v>
      </c>
      <c r="P299" s="67">
        <f t="shared" si="586"/>
        <v>0</v>
      </c>
      <c r="Q299" s="67">
        <f t="shared" si="587"/>
        <v>62.5185</v>
      </c>
      <c r="R299" s="64">
        <f t="shared" si="588"/>
        <v>0</v>
      </c>
      <c r="S299" s="64">
        <f t="shared" si="589"/>
        <v>0</v>
      </c>
      <c r="T299" s="67">
        <f t="shared" si="590"/>
        <v>0</v>
      </c>
      <c r="U299" s="64">
        <f t="shared" si="591"/>
        <v>0</v>
      </c>
      <c r="V299" s="64">
        <v>0</v>
      </c>
      <c r="W299" s="67">
        <f t="shared" si="592"/>
        <v>0</v>
      </c>
      <c r="X299" s="67">
        <f t="shared" si="593"/>
        <v>0</v>
      </c>
      <c r="Y299" s="64">
        <f t="shared" si="594"/>
        <v>0</v>
      </c>
      <c r="Z299" s="64">
        <f t="shared" si="595"/>
        <v>62.5185</v>
      </c>
      <c r="AA299" s="64"/>
      <c r="AB299" s="16" t="s">
        <v>25</v>
      </c>
      <c r="AC299" s="15">
        <f t="shared" ref="AC299:AE299" si="675">K299+R299</f>
        <v>62.5185</v>
      </c>
      <c r="AD299" s="15">
        <f t="shared" si="675"/>
        <v>0</v>
      </c>
      <c r="AE299" s="15">
        <f t="shared" si="675"/>
        <v>0</v>
      </c>
      <c r="AF299" s="15">
        <f t="shared" si="597"/>
        <v>0</v>
      </c>
      <c r="AG299" s="15">
        <f t="shared" ref="AG299:AI299" si="676">O299+W299</f>
        <v>0</v>
      </c>
      <c r="AH299" s="15">
        <f t="shared" si="676"/>
        <v>0</v>
      </c>
      <c r="AI299" s="15">
        <f t="shared" si="676"/>
        <v>62.5185</v>
      </c>
      <c r="AJ299" s="16" t="s">
        <v>13</v>
      </c>
    </row>
    <row r="300" s="9" customFormat="1" ht="16" customHeight="1" spans="1:36">
      <c r="A300" s="33">
        <f t="shared" si="580"/>
        <v>297</v>
      </c>
      <c r="B300" s="34" t="s">
        <v>89</v>
      </c>
      <c r="C300" s="93" t="s">
        <v>700</v>
      </c>
      <c r="D300" s="187" t="s">
        <v>701</v>
      </c>
      <c r="E300" s="87">
        <v>3473.25</v>
      </c>
      <c r="F300" s="87">
        <v>3245.5</v>
      </c>
      <c r="G300" s="88">
        <v>5664.75</v>
      </c>
      <c r="H300" s="87">
        <v>3473.25</v>
      </c>
      <c r="I300" s="37">
        <v>3180</v>
      </c>
      <c r="J300" s="88"/>
      <c r="K300" s="47">
        <f t="shared" si="581"/>
        <v>62.5185</v>
      </c>
      <c r="L300" s="48">
        <f t="shared" si="582"/>
        <v>519.28</v>
      </c>
      <c r="M300" s="37">
        <f t="shared" si="583"/>
        <v>453.18</v>
      </c>
      <c r="N300" s="34">
        <f t="shared" si="584"/>
        <v>24.31275</v>
      </c>
      <c r="O300" s="37">
        <f t="shared" si="585"/>
        <v>159</v>
      </c>
      <c r="P300" s="37">
        <f t="shared" si="586"/>
        <v>0</v>
      </c>
      <c r="Q300" s="37">
        <f t="shared" si="587"/>
        <v>1218.29125</v>
      </c>
      <c r="R300" s="34">
        <f t="shared" si="588"/>
        <v>0</v>
      </c>
      <c r="S300" s="34">
        <f t="shared" si="589"/>
        <v>259.64</v>
      </c>
      <c r="T300" s="37">
        <f t="shared" si="590"/>
        <v>113.3</v>
      </c>
      <c r="U300" s="34">
        <f t="shared" si="591"/>
        <v>10.42</v>
      </c>
      <c r="V300" s="34">
        <v>0</v>
      </c>
      <c r="W300" s="37">
        <f t="shared" si="592"/>
        <v>159</v>
      </c>
      <c r="X300" s="37">
        <f t="shared" si="593"/>
        <v>0</v>
      </c>
      <c r="Y300" s="34">
        <f t="shared" si="594"/>
        <v>542.36</v>
      </c>
      <c r="Z300" s="34">
        <f t="shared" si="595"/>
        <v>1760.65125</v>
      </c>
      <c r="AA300" s="34"/>
      <c r="AB300" s="12" t="s">
        <v>40</v>
      </c>
      <c r="AC300" s="11">
        <f t="shared" ref="AC300:AE300" si="677">K300+R300</f>
        <v>62.5185</v>
      </c>
      <c r="AD300" s="11">
        <f t="shared" si="677"/>
        <v>778.92</v>
      </c>
      <c r="AE300" s="11">
        <f t="shared" si="677"/>
        <v>566.48</v>
      </c>
      <c r="AF300" s="11">
        <f t="shared" si="597"/>
        <v>34.73275</v>
      </c>
      <c r="AG300" s="11">
        <f t="shared" ref="AG300:AI300" si="678">O300+W300</f>
        <v>318</v>
      </c>
      <c r="AH300" s="11">
        <f t="shared" si="678"/>
        <v>0</v>
      </c>
      <c r="AI300" s="11">
        <f t="shared" si="678"/>
        <v>1760.65125</v>
      </c>
      <c r="AJ300" s="12" t="s">
        <v>16</v>
      </c>
    </row>
    <row r="301" s="9" customFormat="1" ht="16" customHeight="1" spans="1:36">
      <c r="A301" s="33">
        <f t="shared" si="580"/>
        <v>298</v>
      </c>
      <c r="B301" s="34" t="s">
        <v>423</v>
      </c>
      <c r="C301" s="92" t="s">
        <v>702</v>
      </c>
      <c r="D301" s="180" t="s">
        <v>703</v>
      </c>
      <c r="E301" s="87">
        <v>3473.25</v>
      </c>
      <c r="F301" s="87">
        <v>3245.5</v>
      </c>
      <c r="G301" s="88">
        <v>5664.75</v>
      </c>
      <c r="H301" s="87">
        <v>3473.25</v>
      </c>
      <c r="I301" s="37">
        <v>1790</v>
      </c>
      <c r="J301" s="88"/>
      <c r="K301" s="47">
        <f t="shared" si="581"/>
        <v>62.5185</v>
      </c>
      <c r="L301" s="48">
        <f t="shared" si="582"/>
        <v>519.28</v>
      </c>
      <c r="M301" s="37">
        <f t="shared" si="583"/>
        <v>453.18</v>
      </c>
      <c r="N301" s="34">
        <f t="shared" si="584"/>
        <v>24.31275</v>
      </c>
      <c r="O301" s="37">
        <f t="shared" si="585"/>
        <v>89.5</v>
      </c>
      <c r="P301" s="37">
        <f t="shared" si="586"/>
        <v>0</v>
      </c>
      <c r="Q301" s="37">
        <f t="shared" si="587"/>
        <v>1148.79125</v>
      </c>
      <c r="R301" s="34">
        <f t="shared" si="588"/>
        <v>0</v>
      </c>
      <c r="S301" s="34">
        <f t="shared" si="589"/>
        <v>259.64</v>
      </c>
      <c r="T301" s="37">
        <f t="shared" si="590"/>
        <v>113.3</v>
      </c>
      <c r="U301" s="34">
        <f t="shared" si="591"/>
        <v>10.42</v>
      </c>
      <c r="V301" s="34">
        <v>0</v>
      </c>
      <c r="W301" s="37">
        <f t="shared" si="592"/>
        <v>89.5</v>
      </c>
      <c r="X301" s="37">
        <f t="shared" si="593"/>
        <v>0</v>
      </c>
      <c r="Y301" s="34">
        <f t="shared" si="594"/>
        <v>472.86</v>
      </c>
      <c r="Z301" s="34">
        <f t="shared" si="595"/>
        <v>1621.65125</v>
      </c>
      <c r="AA301" s="34"/>
      <c r="AB301" s="12" t="s">
        <v>33</v>
      </c>
      <c r="AC301" s="11">
        <f t="shared" ref="AC301:AE301" si="679">K301+R301</f>
        <v>62.5185</v>
      </c>
      <c r="AD301" s="11">
        <f t="shared" si="679"/>
        <v>778.92</v>
      </c>
      <c r="AE301" s="11">
        <f t="shared" si="679"/>
        <v>566.48</v>
      </c>
      <c r="AF301" s="11">
        <f t="shared" si="597"/>
        <v>34.73275</v>
      </c>
      <c r="AG301" s="11">
        <f t="shared" ref="AG301:AI301" si="680">O301+W301</f>
        <v>179</v>
      </c>
      <c r="AH301" s="11">
        <f t="shared" si="680"/>
        <v>0</v>
      </c>
      <c r="AI301" s="11">
        <f t="shared" si="680"/>
        <v>1621.65125</v>
      </c>
      <c r="AJ301" s="12" t="s">
        <v>14</v>
      </c>
    </row>
    <row r="302" s="9" customFormat="1" ht="16" customHeight="1" spans="1:36">
      <c r="A302" s="33">
        <f t="shared" si="580"/>
        <v>299</v>
      </c>
      <c r="B302" s="34" t="s">
        <v>157</v>
      </c>
      <c r="C302" s="93" t="s">
        <v>704</v>
      </c>
      <c r="D302" s="94" t="s">
        <v>705</v>
      </c>
      <c r="E302" s="87">
        <v>3473.25</v>
      </c>
      <c r="F302" s="87">
        <v>3245.5</v>
      </c>
      <c r="G302" s="88">
        <v>5664.75</v>
      </c>
      <c r="H302" s="87">
        <v>3473.25</v>
      </c>
      <c r="I302" s="37">
        <v>3180</v>
      </c>
      <c r="J302" s="88"/>
      <c r="K302" s="47">
        <f t="shared" si="581"/>
        <v>62.5185</v>
      </c>
      <c r="L302" s="48">
        <f t="shared" si="582"/>
        <v>519.28</v>
      </c>
      <c r="M302" s="37">
        <f t="shared" si="583"/>
        <v>453.18</v>
      </c>
      <c r="N302" s="34">
        <f t="shared" si="584"/>
        <v>24.31275</v>
      </c>
      <c r="O302" s="37">
        <f t="shared" si="585"/>
        <v>159</v>
      </c>
      <c r="P302" s="37">
        <f t="shared" si="586"/>
        <v>0</v>
      </c>
      <c r="Q302" s="37">
        <f t="shared" si="587"/>
        <v>1218.29125</v>
      </c>
      <c r="R302" s="34">
        <f t="shared" si="588"/>
        <v>0</v>
      </c>
      <c r="S302" s="34">
        <f t="shared" si="589"/>
        <v>259.64</v>
      </c>
      <c r="T302" s="37">
        <f t="shared" si="590"/>
        <v>113.3</v>
      </c>
      <c r="U302" s="34">
        <f t="shared" si="591"/>
        <v>10.42</v>
      </c>
      <c r="V302" s="34">
        <v>0</v>
      </c>
      <c r="W302" s="37">
        <f t="shared" si="592"/>
        <v>159</v>
      </c>
      <c r="X302" s="37">
        <f t="shared" si="593"/>
        <v>0</v>
      </c>
      <c r="Y302" s="34">
        <f t="shared" si="594"/>
        <v>542.36</v>
      </c>
      <c r="Z302" s="34">
        <f t="shared" si="595"/>
        <v>1760.65125</v>
      </c>
      <c r="AA302" s="34"/>
      <c r="AB302" s="12" t="s">
        <v>23</v>
      </c>
      <c r="AC302" s="11">
        <f t="shared" ref="AC302:AE302" si="681">K302+R302</f>
        <v>62.5185</v>
      </c>
      <c r="AD302" s="11">
        <f t="shared" si="681"/>
        <v>778.92</v>
      </c>
      <c r="AE302" s="11">
        <f t="shared" si="681"/>
        <v>566.48</v>
      </c>
      <c r="AF302" s="11">
        <f t="shared" si="597"/>
        <v>34.73275</v>
      </c>
      <c r="AG302" s="11">
        <f t="shared" ref="AG302:AI302" si="682">O302+W302</f>
        <v>318</v>
      </c>
      <c r="AH302" s="11">
        <f t="shared" si="682"/>
        <v>0</v>
      </c>
      <c r="AI302" s="11">
        <f t="shared" si="682"/>
        <v>1760.65125</v>
      </c>
      <c r="AJ302" s="12" t="s">
        <v>13</v>
      </c>
    </row>
    <row r="303" s="9" customFormat="1" ht="16" customHeight="1" spans="1:36">
      <c r="A303" s="33">
        <f t="shared" si="580"/>
        <v>300</v>
      </c>
      <c r="B303" s="34" t="s">
        <v>277</v>
      </c>
      <c r="C303" s="42" t="s">
        <v>706</v>
      </c>
      <c r="D303" s="180" t="s">
        <v>707</v>
      </c>
      <c r="E303" s="87">
        <v>3473.25</v>
      </c>
      <c r="F303" s="87">
        <v>3245.5</v>
      </c>
      <c r="G303" s="88">
        <v>5664.75</v>
      </c>
      <c r="H303" s="87">
        <v>3473.25</v>
      </c>
      <c r="I303" s="37">
        <v>1790</v>
      </c>
      <c r="J303" s="87"/>
      <c r="K303" s="47">
        <f t="shared" si="581"/>
        <v>62.5185</v>
      </c>
      <c r="L303" s="48">
        <f t="shared" si="582"/>
        <v>519.28</v>
      </c>
      <c r="M303" s="37">
        <f t="shared" si="583"/>
        <v>453.18</v>
      </c>
      <c r="N303" s="34">
        <f t="shared" si="584"/>
        <v>24.31275</v>
      </c>
      <c r="O303" s="37">
        <f t="shared" si="585"/>
        <v>89.5</v>
      </c>
      <c r="P303" s="37">
        <f t="shared" si="586"/>
        <v>0</v>
      </c>
      <c r="Q303" s="37">
        <f t="shared" si="587"/>
        <v>1148.79125</v>
      </c>
      <c r="R303" s="34">
        <f t="shared" si="588"/>
        <v>0</v>
      </c>
      <c r="S303" s="34">
        <f t="shared" si="589"/>
        <v>259.64</v>
      </c>
      <c r="T303" s="37">
        <f t="shared" si="590"/>
        <v>113.3</v>
      </c>
      <c r="U303" s="34">
        <f t="shared" si="591"/>
        <v>10.42</v>
      </c>
      <c r="V303" s="34">
        <v>0</v>
      </c>
      <c r="W303" s="37">
        <f t="shared" si="592"/>
        <v>89.5</v>
      </c>
      <c r="X303" s="37">
        <f t="shared" si="593"/>
        <v>0</v>
      </c>
      <c r="Y303" s="34">
        <f t="shared" si="594"/>
        <v>472.86</v>
      </c>
      <c r="Z303" s="34">
        <f t="shared" si="595"/>
        <v>1621.65125</v>
      </c>
      <c r="AA303" s="34"/>
      <c r="AB303" s="12" t="s">
        <v>29</v>
      </c>
      <c r="AC303" s="11">
        <f t="shared" ref="AC303:AE303" si="683">K303+R303</f>
        <v>62.5185</v>
      </c>
      <c r="AD303" s="11">
        <f t="shared" si="683"/>
        <v>778.92</v>
      </c>
      <c r="AE303" s="11">
        <f t="shared" si="683"/>
        <v>566.48</v>
      </c>
      <c r="AF303" s="11">
        <f t="shared" si="597"/>
        <v>34.73275</v>
      </c>
      <c r="AG303" s="11">
        <f t="shared" ref="AG303:AI303" si="684">O303+W303</f>
        <v>179</v>
      </c>
      <c r="AH303" s="11">
        <f t="shared" si="684"/>
        <v>0</v>
      </c>
      <c r="AI303" s="11">
        <f t="shared" si="684"/>
        <v>1621.65125</v>
      </c>
      <c r="AJ303" s="12" t="s">
        <v>14</v>
      </c>
    </row>
    <row r="304" s="9" customFormat="1" ht="16" customHeight="1" spans="1:36">
      <c r="A304" s="33">
        <f t="shared" si="580"/>
        <v>301</v>
      </c>
      <c r="B304" s="34" t="s">
        <v>708</v>
      </c>
      <c r="C304" s="92" t="s">
        <v>709</v>
      </c>
      <c r="D304" s="40" t="s">
        <v>710</v>
      </c>
      <c r="E304" s="87">
        <v>3473.25</v>
      </c>
      <c r="F304" s="87">
        <v>3245.5</v>
      </c>
      <c r="G304" s="88">
        <v>5664.75</v>
      </c>
      <c r="H304" s="87">
        <v>3473.25</v>
      </c>
      <c r="I304" s="37">
        <v>3180</v>
      </c>
      <c r="J304" s="88"/>
      <c r="K304" s="47">
        <f t="shared" si="581"/>
        <v>62.5185</v>
      </c>
      <c r="L304" s="48">
        <f t="shared" si="582"/>
        <v>519.28</v>
      </c>
      <c r="M304" s="37">
        <f t="shared" si="583"/>
        <v>453.18</v>
      </c>
      <c r="N304" s="34">
        <f t="shared" si="584"/>
        <v>24.31275</v>
      </c>
      <c r="O304" s="37">
        <f t="shared" si="585"/>
        <v>159</v>
      </c>
      <c r="P304" s="37">
        <f t="shared" si="586"/>
        <v>0</v>
      </c>
      <c r="Q304" s="37">
        <f t="shared" si="587"/>
        <v>1218.29125</v>
      </c>
      <c r="R304" s="34">
        <f t="shared" si="588"/>
        <v>0</v>
      </c>
      <c r="S304" s="34">
        <f t="shared" si="589"/>
        <v>259.64</v>
      </c>
      <c r="T304" s="37">
        <f t="shared" si="590"/>
        <v>113.3</v>
      </c>
      <c r="U304" s="34">
        <f t="shared" si="591"/>
        <v>10.42</v>
      </c>
      <c r="V304" s="34">
        <v>0</v>
      </c>
      <c r="W304" s="37">
        <f t="shared" si="592"/>
        <v>159</v>
      </c>
      <c r="X304" s="37">
        <f t="shared" si="593"/>
        <v>0</v>
      </c>
      <c r="Y304" s="34">
        <f t="shared" si="594"/>
        <v>542.36</v>
      </c>
      <c r="Z304" s="34">
        <f t="shared" si="595"/>
        <v>1760.65125</v>
      </c>
      <c r="AA304" s="34"/>
      <c r="AB304" s="12" t="s">
        <v>45</v>
      </c>
      <c r="AC304" s="11">
        <f t="shared" ref="AC304:AE304" si="685">K304+R304</f>
        <v>62.5185</v>
      </c>
      <c r="AD304" s="11">
        <f t="shared" si="685"/>
        <v>778.92</v>
      </c>
      <c r="AE304" s="11">
        <f t="shared" si="685"/>
        <v>566.48</v>
      </c>
      <c r="AF304" s="11">
        <f t="shared" si="597"/>
        <v>34.73275</v>
      </c>
      <c r="AG304" s="11">
        <f t="shared" ref="AG304:AI304" si="686">O304+W304</f>
        <v>318</v>
      </c>
      <c r="AH304" s="11">
        <f t="shared" si="686"/>
        <v>0</v>
      </c>
      <c r="AI304" s="11">
        <f t="shared" si="686"/>
        <v>1760.65125</v>
      </c>
      <c r="AJ304" s="12" t="s">
        <v>17</v>
      </c>
    </row>
    <row r="305" s="9" customFormat="1" ht="16" customHeight="1" spans="1:36">
      <c r="A305" s="33">
        <f t="shared" si="580"/>
        <v>302</v>
      </c>
      <c r="B305" s="34" t="s">
        <v>277</v>
      </c>
      <c r="C305" s="42" t="s">
        <v>711</v>
      </c>
      <c r="D305" s="178" t="s">
        <v>712</v>
      </c>
      <c r="E305" s="87">
        <v>3473.25</v>
      </c>
      <c r="F305" s="87">
        <v>3245.5</v>
      </c>
      <c r="G305" s="88">
        <v>5664.75</v>
      </c>
      <c r="H305" s="87">
        <v>3473.25</v>
      </c>
      <c r="I305" s="37">
        <v>0</v>
      </c>
      <c r="J305" s="88"/>
      <c r="K305" s="47">
        <f t="shared" si="581"/>
        <v>62.5185</v>
      </c>
      <c r="L305" s="48">
        <f t="shared" si="582"/>
        <v>519.28</v>
      </c>
      <c r="M305" s="37">
        <f t="shared" si="583"/>
        <v>453.18</v>
      </c>
      <c r="N305" s="34">
        <f t="shared" si="584"/>
        <v>24.31275</v>
      </c>
      <c r="O305" s="37">
        <f t="shared" si="585"/>
        <v>0</v>
      </c>
      <c r="P305" s="37">
        <f t="shared" si="586"/>
        <v>0</v>
      </c>
      <c r="Q305" s="37">
        <f t="shared" si="587"/>
        <v>1059.29125</v>
      </c>
      <c r="R305" s="34">
        <f t="shared" si="588"/>
        <v>0</v>
      </c>
      <c r="S305" s="34">
        <f t="shared" si="589"/>
        <v>259.64</v>
      </c>
      <c r="T305" s="37">
        <f t="shared" si="590"/>
        <v>113.3</v>
      </c>
      <c r="U305" s="34">
        <f t="shared" si="591"/>
        <v>10.42</v>
      </c>
      <c r="V305" s="34">
        <v>0</v>
      </c>
      <c r="W305" s="37">
        <f t="shared" si="592"/>
        <v>0</v>
      </c>
      <c r="X305" s="37">
        <f t="shared" si="593"/>
        <v>0</v>
      </c>
      <c r="Y305" s="34">
        <f t="shared" si="594"/>
        <v>383.36</v>
      </c>
      <c r="Z305" s="34">
        <f t="shared" si="595"/>
        <v>1442.65125</v>
      </c>
      <c r="AA305" s="34"/>
      <c r="AB305" s="12" t="s">
        <v>29</v>
      </c>
      <c r="AC305" s="11">
        <f t="shared" ref="AC305:AE305" si="687">K305+R305</f>
        <v>62.5185</v>
      </c>
      <c r="AD305" s="11">
        <f t="shared" si="687"/>
        <v>778.92</v>
      </c>
      <c r="AE305" s="11">
        <f t="shared" si="687"/>
        <v>566.48</v>
      </c>
      <c r="AF305" s="11">
        <f t="shared" si="597"/>
        <v>34.73275</v>
      </c>
      <c r="AG305" s="11">
        <f t="shared" ref="AG305:AI305" si="688">O305+W305</f>
        <v>0</v>
      </c>
      <c r="AH305" s="11">
        <f t="shared" si="688"/>
        <v>0</v>
      </c>
      <c r="AI305" s="11">
        <f t="shared" si="688"/>
        <v>1442.65125</v>
      </c>
      <c r="AJ305" s="12" t="s">
        <v>14</v>
      </c>
    </row>
    <row r="306" s="9" customFormat="1" ht="16" customHeight="1" spans="1:36">
      <c r="A306" s="33">
        <f t="shared" si="580"/>
        <v>303</v>
      </c>
      <c r="B306" s="34" t="s">
        <v>143</v>
      </c>
      <c r="C306" s="42" t="s">
        <v>713</v>
      </c>
      <c r="D306" s="178" t="s">
        <v>714</v>
      </c>
      <c r="E306" s="87">
        <v>3473.25</v>
      </c>
      <c r="F306" s="87">
        <v>3245.5</v>
      </c>
      <c r="G306" s="88">
        <v>5664.75</v>
      </c>
      <c r="H306" s="87">
        <v>3473.25</v>
      </c>
      <c r="I306" s="37">
        <v>3180</v>
      </c>
      <c r="J306" s="88"/>
      <c r="K306" s="47">
        <f t="shared" si="581"/>
        <v>62.5185</v>
      </c>
      <c r="L306" s="48">
        <f t="shared" si="582"/>
        <v>519.28</v>
      </c>
      <c r="M306" s="37">
        <f t="shared" si="583"/>
        <v>453.18</v>
      </c>
      <c r="N306" s="34">
        <f t="shared" si="584"/>
        <v>24.31275</v>
      </c>
      <c r="O306" s="37">
        <f t="shared" si="585"/>
        <v>159</v>
      </c>
      <c r="P306" s="37">
        <f t="shared" si="586"/>
        <v>0</v>
      </c>
      <c r="Q306" s="37">
        <f t="shared" si="587"/>
        <v>1218.29125</v>
      </c>
      <c r="R306" s="34">
        <f t="shared" si="588"/>
        <v>0</v>
      </c>
      <c r="S306" s="34">
        <f t="shared" si="589"/>
        <v>259.64</v>
      </c>
      <c r="T306" s="37">
        <f t="shared" si="590"/>
        <v>113.3</v>
      </c>
      <c r="U306" s="34">
        <f t="shared" si="591"/>
        <v>10.42</v>
      </c>
      <c r="V306" s="34">
        <v>0</v>
      </c>
      <c r="W306" s="37">
        <f t="shared" si="592"/>
        <v>159</v>
      </c>
      <c r="X306" s="37">
        <f t="shared" si="593"/>
        <v>0</v>
      </c>
      <c r="Y306" s="34">
        <f t="shared" si="594"/>
        <v>542.36</v>
      </c>
      <c r="Z306" s="34">
        <f t="shared" si="595"/>
        <v>1760.65125</v>
      </c>
      <c r="AA306" s="34"/>
      <c r="AB306" s="12" t="s">
        <v>25</v>
      </c>
      <c r="AC306" s="11">
        <f t="shared" ref="AC306:AE306" si="689">K306+R306</f>
        <v>62.5185</v>
      </c>
      <c r="AD306" s="11">
        <f t="shared" si="689"/>
        <v>778.92</v>
      </c>
      <c r="AE306" s="11">
        <f t="shared" si="689"/>
        <v>566.48</v>
      </c>
      <c r="AF306" s="11">
        <f t="shared" si="597"/>
        <v>34.73275</v>
      </c>
      <c r="AG306" s="11">
        <f t="shared" ref="AG306:AI306" si="690">O306+W306</f>
        <v>318</v>
      </c>
      <c r="AH306" s="11">
        <f t="shared" si="690"/>
        <v>0</v>
      </c>
      <c r="AI306" s="11">
        <f t="shared" si="690"/>
        <v>1760.65125</v>
      </c>
      <c r="AJ306" s="12" t="s">
        <v>13</v>
      </c>
    </row>
    <row r="307" s="9" customFormat="1" ht="16" customHeight="1" spans="1:36">
      <c r="A307" s="33">
        <f t="shared" si="580"/>
        <v>304</v>
      </c>
      <c r="B307" s="34" t="s">
        <v>584</v>
      </c>
      <c r="C307" s="42" t="s">
        <v>715</v>
      </c>
      <c r="D307" s="40" t="s">
        <v>716</v>
      </c>
      <c r="E307" s="87">
        <v>3473.25</v>
      </c>
      <c r="F307" s="87">
        <v>3245.5</v>
      </c>
      <c r="G307" s="88">
        <v>5664.75</v>
      </c>
      <c r="H307" s="87">
        <v>3473.25</v>
      </c>
      <c r="I307" s="37">
        <v>1790</v>
      </c>
      <c r="J307" s="88"/>
      <c r="K307" s="47">
        <f t="shared" si="581"/>
        <v>62.5185</v>
      </c>
      <c r="L307" s="48">
        <f t="shared" si="582"/>
        <v>519.28</v>
      </c>
      <c r="M307" s="37">
        <f t="shared" si="583"/>
        <v>453.18</v>
      </c>
      <c r="N307" s="34">
        <f t="shared" si="584"/>
        <v>24.31275</v>
      </c>
      <c r="O307" s="37">
        <f t="shared" si="585"/>
        <v>89.5</v>
      </c>
      <c r="P307" s="37">
        <f t="shared" si="586"/>
        <v>0</v>
      </c>
      <c r="Q307" s="37">
        <f t="shared" si="587"/>
        <v>1148.79125</v>
      </c>
      <c r="R307" s="34">
        <f t="shared" si="588"/>
        <v>0</v>
      </c>
      <c r="S307" s="34">
        <f t="shared" si="589"/>
        <v>259.64</v>
      </c>
      <c r="T307" s="37">
        <f t="shared" si="590"/>
        <v>113.3</v>
      </c>
      <c r="U307" s="34">
        <f t="shared" si="591"/>
        <v>10.42</v>
      </c>
      <c r="V307" s="34">
        <v>0</v>
      </c>
      <c r="W307" s="37">
        <f t="shared" si="592"/>
        <v>89.5</v>
      </c>
      <c r="X307" s="37">
        <f t="shared" si="593"/>
        <v>0</v>
      </c>
      <c r="Y307" s="34">
        <f t="shared" si="594"/>
        <v>472.86</v>
      </c>
      <c r="Z307" s="34">
        <f t="shared" si="595"/>
        <v>1621.65125</v>
      </c>
      <c r="AA307" s="34"/>
      <c r="AB307" s="12" t="s">
        <v>36</v>
      </c>
      <c r="AC307" s="11">
        <f t="shared" ref="AC307:AE307" si="691">K307+R307</f>
        <v>62.5185</v>
      </c>
      <c r="AD307" s="11">
        <f t="shared" si="691"/>
        <v>778.92</v>
      </c>
      <c r="AE307" s="11">
        <f t="shared" si="691"/>
        <v>566.48</v>
      </c>
      <c r="AF307" s="11">
        <f t="shared" si="597"/>
        <v>34.73275</v>
      </c>
      <c r="AG307" s="11">
        <f t="shared" ref="AG307:AI307" si="692">O307+W307</f>
        <v>179</v>
      </c>
      <c r="AH307" s="11">
        <f t="shared" si="692"/>
        <v>0</v>
      </c>
      <c r="AI307" s="11">
        <f t="shared" si="692"/>
        <v>1621.65125</v>
      </c>
      <c r="AJ307" s="12" t="s">
        <v>14</v>
      </c>
    </row>
    <row r="308" s="9" customFormat="1" ht="16" customHeight="1" spans="1:36">
      <c r="A308" s="33">
        <f t="shared" si="580"/>
        <v>305</v>
      </c>
      <c r="B308" s="34" t="s">
        <v>143</v>
      </c>
      <c r="C308" s="42" t="s">
        <v>717</v>
      </c>
      <c r="D308" s="40" t="s">
        <v>718</v>
      </c>
      <c r="E308" s="87">
        <v>3473.25</v>
      </c>
      <c r="F308" s="87">
        <v>3245.5</v>
      </c>
      <c r="G308" s="88">
        <v>5664.75</v>
      </c>
      <c r="H308" s="87">
        <v>3473.25</v>
      </c>
      <c r="I308" s="37">
        <v>3180</v>
      </c>
      <c r="J308" s="88"/>
      <c r="K308" s="47">
        <f t="shared" si="581"/>
        <v>62.5185</v>
      </c>
      <c r="L308" s="48">
        <f t="shared" si="582"/>
        <v>519.28</v>
      </c>
      <c r="M308" s="37">
        <f t="shared" si="583"/>
        <v>453.18</v>
      </c>
      <c r="N308" s="34">
        <f t="shared" si="584"/>
        <v>24.31275</v>
      </c>
      <c r="O308" s="37">
        <f t="shared" si="585"/>
        <v>159</v>
      </c>
      <c r="P308" s="37">
        <f t="shared" si="586"/>
        <v>0</v>
      </c>
      <c r="Q308" s="37">
        <f t="shared" si="587"/>
        <v>1218.29125</v>
      </c>
      <c r="R308" s="34">
        <f t="shared" si="588"/>
        <v>0</v>
      </c>
      <c r="S308" s="34">
        <f t="shared" si="589"/>
        <v>259.64</v>
      </c>
      <c r="T308" s="37">
        <f t="shared" si="590"/>
        <v>113.3</v>
      </c>
      <c r="U308" s="34">
        <f t="shared" si="591"/>
        <v>10.42</v>
      </c>
      <c r="V308" s="34">
        <v>0</v>
      </c>
      <c r="W308" s="37">
        <f t="shared" si="592"/>
        <v>159</v>
      </c>
      <c r="X308" s="37">
        <f t="shared" si="593"/>
        <v>0</v>
      </c>
      <c r="Y308" s="34">
        <f t="shared" si="594"/>
        <v>542.36</v>
      </c>
      <c r="Z308" s="34">
        <f t="shared" si="595"/>
        <v>1760.65125</v>
      </c>
      <c r="AA308" s="34"/>
      <c r="AB308" s="12" t="s">
        <v>28</v>
      </c>
      <c r="AC308" s="11">
        <f t="shared" ref="AC308:AE308" si="693">K308+R308</f>
        <v>62.5185</v>
      </c>
      <c r="AD308" s="11">
        <f t="shared" si="693"/>
        <v>778.92</v>
      </c>
      <c r="AE308" s="11">
        <f t="shared" si="693"/>
        <v>566.48</v>
      </c>
      <c r="AF308" s="11">
        <f t="shared" si="597"/>
        <v>34.73275</v>
      </c>
      <c r="AG308" s="11">
        <f t="shared" ref="AG308:AI308" si="694">O308+W308</f>
        <v>318</v>
      </c>
      <c r="AH308" s="11">
        <f t="shared" si="694"/>
        <v>0</v>
      </c>
      <c r="AI308" s="11">
        <f t="shared" si="694"/>
        <v>1760.65125</v>
      </c>
      <c r="AJ308" s="12" t="s">
        <v>13</v>
      </c>
    </row>
    <row r="309" s="9" customFormat="1" ht="16" customHeight="1" spans="1:36">
      <c r="A309" s="33">
        <f t="shared" si="580"/>
        <v>306</v>
      </c>
      <c r="B309" s="34" t="s">
        <v>472</v>
      </c>
      <c r="C309" s="42" t="s">
        <v>719</v>
      </c>
      <c r="D309" s="40" t="s">
        <v>720</v>
      </c>
      <c r="E309" s="87">
        <v>3473.25</v>
      </c>
      <c r="F309" s="87">
        <v>3245.5</v>
      </c>
      <c r="G309" s="88">
        <v>5664.75</v>
      </c>
      <c r="H309" s="87">
        <v>3473.25</v>
      </c>
      <c r="I309" s="37">
        <v>1790</v>
      </c>
      <c r="J309" s="88"/>
      <c r="K309" s="47">
        <f t="shared" si="581"/>
        <v>62.5185</v>
      </c>
      <c r="L309" s="48">
        <f t="shared" si="582"/>
        <v>519.28</v>
      </c>
      <c r="M309" s="37">
        <f t="shared" si="583"/>
        <v>453.18</v>
      </c>
      <c r="N309" s="34">
        <f t="shared" si="584"/>
        <v>24.31275</v>
      </c>
      <c r="O309" s="37">
        <f t="shared" si="585"/>
        <v>89.5</v>
      </c>
      <c r="P309" s="37">
        <f t="shared" si="586"/>
        <v>0</v>
      </c>
      <c r="Q309" s="37">
        <f t="shared" si="587"/>
        <v>1148.79125</v>
      </c>
      <c r="R309" s="34">
        <f t="shared" si="588"/>
        <v>0</v>
      </c>
      <c r="S309" s="34">
        <f t="shared" si="589"/>
        <v>259.64</v>
      </c>
      <c r="T309" s="37">
        <f t="shared" si="590"/>
        <v>113.3</v>
      </c>
      <c r="U309" s="34">
        <f t="shared" si="591"/>
        <v>10.42</v>
      </c>
      <c r="V309" s="34">
        <v>0</v>
      </c>
      <c r="W309" s="37">
        <f t="shared" si="592"/>
        <v>89.5</v>
      </c>
      <c r="X309" s="37">
        <f t="shared" si="593"/>
        <v>0</v>
      </c>
      <c r="Y309" s="34">
        <f t="shared" si="594"/>
        <v>472.86</v>
      </c>
      <c r="Z309" s="34">
        <f t="shared" si="595"/>
        <v>1621.65125</v>
      </c>
      <c r="AA309" s="34"/>
      <c r="AB309" s="12" t="s">
        <v>38</v>
      </c>
      <c r="AC309" s="11">
        <f t="shared" ref="AC309:AE309" si="695">K309+R309</f>
        <v>62.5185</v>
      </c>
      <c r="AD309" s="11">
        <f t="shared" si="695"/>
        <v>778.92</v>
      </c>
      <c r="AE309" s="11">
        <f t="shared" si="695"/>
        <v>566.48</v>
      </c>
      <c r="AF309" s="11">
        <f t="shared" si="597"/>
        <v>34.73275</v>
      </c>
      <c r="AG309" s="11">
        <f t="shared" ref="AG309:AI309" si="696">O309+W309</f>
        <v>179</v>
      </c>
      <c r="AH309" s="11">
        <f t="shared" si="696"/>
        <v>0</v>
      </c>
      <c r="AI309" s="11">
        <f t="shared" si="696"/>
        <v>1621.65125</v>
      </c>
      <c r="AJ309" s="12" t="s">
        <v>14</v>
      </c>
    </row>
    <row r="310" s="9" customFormat="1" ht="16" customHeight="1" spans="1:36">
      <c r="A310" s="33">
        <f t="shared" si="580"/>
        <v>307</v>
      </c>
      <c r="B310" s="34" t="s">
        <v>472</v>
      </c>
      <c r="C310" s="42" t="s">
        <v>721</v>
      </c>
      <c r="D310" s="40" t="s">
        <v>722</v>
      </c>
      <c r="E310" s="87">
        <v>3473.25</v>
      </c>
      <c r="F310" s="87">
        <v>3245.5</v>
      </c>
      <c r="G310" s="88">
        <v>5664.75</v>
      </c>
      <c r="H310" s="87">
        <v>3473.25</v>
      </c>
      <c r="I310" s="37">
        <v>1790</v>
      </c>
      <c r="J310" s="88"/>
      <c r="K310" s="47">
        <f t="shared" si="581"/>
        <v>62.5185</v>
      </c>
      <c r="L310" s="48">
        <f t="shared" si="582"/>
        <v>519.28</v>
      </c>
      <c r="M310" s="37">
        <f t="shared" si="583"/>
        <v>453.18</v>
      </c>
      <c r="N310" s="34">
        <f t="shared" si="584"/>
        <v>24.31275</v>
      </c>
      <c r="O310" s="37">
        <f t="shared" si="585"/>
        <v>89.5</v>
      </c>
      <c r="P310" s="37">
        <f t="shared" si="586"/>
        <v>0</v>
      </c>
      <c r="Q310" s="37">
        <f t="shared" si="587"/>
        <v>1148.79125</v>
      </c>
      <c r="R310" s="34">
        <f t="shared" si="588"/>
        <v>0</v>
      </c>
      <c r="S310" s="34">
        <f t="shared" si="589"/>
        <v>259.64</v>
      </c>
      <c r="T310" s="37">
        <f t="shared" si="590"/>
        <v>113.3</v>
      </c>
      <c r="U310" s="34">
        <f t="shared" si="591"/>
        <v>10.42</v>
      </c>
      <c r="V310" s="34">
        <v>0</v>
      </c>
      <c r="W310" s="37">
        <f t="shared" si="592"/>
        <v>89.5</v>
      </c>
      <c r="X310" s="37">
        <f t="shared" si="593"/>
        <v>0</v>
      </c>
      <c r="Y310" s="34">
        <f t="shared" si="594"/>
        <v>472.86</v>
      </c>
      <c r="Z310" s="34">
        <f t="shared" si="595"/>
        <v>1621.65125</v>
      </c>
      <c r="AA310" s="34"/>
      <c r="AB310" s="12" t="s">
        <v>38</v>
      </c>
      <c r="AC310" s="11">
        <f t="shared" ref="AC310:AE310" si="697">K310+R310</f>
        <v>62.5185</v>
      </c>
      <c r="AD310" s="11">
        <f t="shared" si="697"/>
        <v>778.92</v>
      </c>
      <c r="AE310" s="11">
        <f t="shared" si="697"/>
        <v>566.48</v>
      </c>
      <c r="AF310" s="11">
        <f t="shared" si="597"/>
        <v>34.73275</v>
      </c>
      <c r="AG310" s="11">
        <f t="shared" ref="AG310:AI310" si="698">O310+W310</f>
        <v>179</v>
      </c>
      <c r="AH310" s="11">
        <f t="shared" si="698"/>
        <v>0</v>
      </c>
      <c r="AI310" s="11">
        <f t="shared" si="698"/>
        <v>1621.65125</v>
      </c>
      <c r="AJ310" s="12" t="s">
        <v>14</v>
      </c>
    </row>
    <row r="311" s="9" customFormat="1" ht="16" customHeight="1" spans="1:36">
      <c r="A311" s="33">
        <f t="shared" si="580"/>
        <v>308</v>
      </c>
      <c r="B311" s="34" t="s">
        <v>472</v>
      </c>
      <c r="C311" s="42" t="s">
        <v>723</v>
      </c>
      <c r="D311" s="40" t="s">
        <v>724</v>
      </c>
      <c r="E311" s="87">
        <v>3473.25</v>
      </c>
      <c r="F311" s="87">
        <v>3245.5</v>
      </c>
      <c r="G311" s="88">
        <v>5664.75</v>
      </c>
      <c r="H311" s="87">
        <v>3473.25</v>
      </c>
      <c r="I311" s="37">
        <v>1790</v>
      </c>
      <c r="J311" s="88"/>
      <c r="K311" s="47">
        <f t="shared" si="581"/>
        <v>62.5185</v>
      </c>
      <c r="L311" s="48">
        <f t="shared" si="582"/>
        <v>519.28</v>
      </c>
      <c r="M311" s="37">
        <f t="shared" si="583"/>
        <v>453.18</v>
      </c>
      <c r="N311" s="34">
        <f t="shared" si="584"/>
        <v>24.31275</v>
      </c>
      <c r="O311" s="37">
        <f t="shared" si="585"/>
        <v>89.5</v>
      </c>
      <c r="P311" s="37">
        <f t="shared" si="586"/>
        <v>0</v>
      </c>
      <c r="Q311" s="37">
        <f t="shared" si="587"/>
        <v>1148.79125</v>
      </c>
      <c r="R311" s="34">
        <f t="shared" si="588"/>
        <v>0</v>
      </c>
      <c r="S311" s="34">
        <f t="shared" si="589"/>
        <v>259.64</v>
      </c>
      <c r="T311" s="37">
        <f t="shared" si="590"/>
        <v>113.3</v>
      </c>
      <c r="U311" s="34">
        <f t="shared" si="591"/>
        <v>10.42</v>
      </c>
      <c r="V311" s="34">
        <v>0</v>
      </c>
      <c r="W311" s="37">
        <f t="shared" si="592"/>
        <v>89.5</v>
      </c>
      <c r="X311" s="37">
        <f t="shared" si="593"/>
        <v>0</v>
      </c>
      <c r="Y311" s="34">
        <f t="shared" si="594"/>
        <v>472.86</v>
      </c>
      <c r="Z311" s="34">
        <f t="shared" si="595"/>
        <v>1621.65125</v>
      </c>
      <c r="AA311" s="34"/>
      <c r="AB311" s="12" t="s">
        <v>38</v>
      </c>
      <c r="AC311" s="11">
        <f t="shared" ref="AC311:AE311" si="699">K311+R311</f>
        <v>62.5185</v>
      </c>
      <c r="AD311" s="11">
        <f t="shared" si="699"/>
        <v>778.92</v>
      </c>
      <c r="AE311" s="11">
        <f t="shared" si="699"/>
        <v>566.48</v>
      </c>
      <c r="AF311" s="11">
        <f t="shared" si="597"/>
        <v>34.73275</v>
      </c>
      <c r="AG311" s="11">
        <f t="shared" ref="AG311:AI311" si="700">O311+W311</f>
        <v>179</v>
      </c>
      <c r="AH311" s="11">
        <f t="shared" si="700"/>
        <v>0</v>
      </c>
      <c r="AI311" s="11">
        <f t="shared" si="700"/>
        <v>1621.65125</v>
      </c>
      <c r="AJ311" s="12" t="s">
        <v>14</v>
      </c>
    </row>
    <row r="312" s="9" customFormat="1" ht="16" customHeight="1" spans="1:36">
      <c r="A312" s="33">
        <f t="shared" si="580"/>
        <v>309</v>
      </c>
      <c r="B312" s="34" t="s">
        <v>708</v>
      </c>
      <c r="C312" s="42" t="s">
        <v>725</v>
      </c>
      <c r="D312" s="40" t="s">
        <v>726</v>
      </c>
      <c r="E312" s="87">
        <v>3473.25</v>
      </c>
      <c r="F312" s="87">
        <v>3245.5</v>
      </c>
      <c r="G312" s="88">
        <v>5664.75</v>
      </c>
      <c r="H312" s="87">
        <v>3473.25</v>
      </c>
      <c r="I312" s="37">
        <v>3180</v>
      </c>
      <c r="J312" s="88"/>
      <c r="K312" s="47">
        <f t="shared" si="581"/>
        <v>62.5185</v>
      </c>
      <c r="L312" s="48">
        <f t="shared" si="582"/>
        <v>519.28</v>
      </c>
      <c r="M312" s="37">
        <f t="shared" si="583"/>
        <v>453.18</v>
      </c>
      <c r="N312" s="34">
        <f t="shared" si="584"/>
        <v>24.31275</v>
      </c>
      <c r="O312" s="37">
        <f t="shared" si="585"/>
        <v>159</v>
      </c>
      <c r="P312" s="37">
        <f t="shared" si="586"/>
        <v>0</v>
      </c>
      <c r="Q312" s="37">
        <f t="shared" si="587"/>
        <v>1218.29125</v>
      </c>
      <c r="R312" s="34">
        <f t="shared" si="588"/>
        <v>0</v>
      </c>
      <c r="S312" s="34">
        <f t="shared" si="589"/>
        <v>259.64</v>
      </c>
      <c r="T312" s="37">
        <f t="shared" si="590"/>
        <v>113.3</v>
      </c>
      <c r="U312" s="34">
        <f t="shared" si="591"/>
        <v>10.42</v>
      </c>
      <c r="V312" s="34">
        <v>0</v>
      </c>
      <c r="W312" s="37">
        <f t="shared" si="592"/>
        <v>159</v>
      </c>
      <c r="X312" s="37">
        <f t="shared" si="593"/>
        <v>0</v>
      </c>
      <c r="Y312" s="34">
        <f t="shared" si="594"/>
        <v>542.36</v>
      </c>
      <c r="Z312" s="34">
        <f t="shared" si="595"/>
        <v>1760.65125</v>
      </c>
      <c r="AA312" s="34"/>
      <c r="AB312" s="12" t="s">
        <v>46</v>
      </c>
      <c r="AC312" s="11">
        <f t="shared" ref="AC312:AE312" si="701">K312+R312</f>
        <v>62.5185</v>
      </c>
      <c r="AD312" s="11">
        <f t="shared" si="701"/>
        <v>778.92</v>
      </c>
      <c r="AE312" s="11">
        <f t="shared" si="701"/>
        <v>566.48</v>
      </c>
      <c r="AF312" s="11">
        <f t="shared" si="597"/>
        <v>34.73275</v>
      </c>
      <c r="AG312" s="11">
        <f t="shared" ref="AG312:AI312" si="702">O312+W312</f>
        <v>318</v>
      </c>
      <c r="AH312" s="11">
        <f t="shared" si="702"/>
        <v>0</v>
      </c>
      <c r="AI312" s="11">
        <f t="shared" si="702"/>
        <v>1760.65125</v>
      </c>
      <c r="AJ312" s="12" t="s">
        <v>17</v>
      </c>
    </row>
    <row r="313" s="9" customFormat="1" ht="16" customHeight="1" spans="1:36">
      <c r="A313" s="33">
        <f t="shared" si="580"/>
        <v>310</v>
      </c>
      <c r="B313" s="34" t="s">
        <v>143</v>
      </c>
      <c r="C313" s="92" t="s">
        <v>727</v>
      </c>
      <c r="D313" s="40" t="s">
        <v>728</v>
      </c>
      <c r="E313" s="87">
        <v>3473.25</v>
      </c>
      <c r="F313" s="87">
        <v>3245.5</v>
      </c>
      <c r="G313" s="88">
        <v>5664.75</v>
      </c>
      <c r="H313" s="87">
        <v>3473.25</v>
      </c>
      <c r="I313" s="37">
        <v>3180</v>
      </c>
      <c r="J313" s="88"/>
      <c r="K313" s="47">
        <f t="shared" si="581"/>
        <v>62.5185</v>
      </c>
      <c r="L313" s="48">
        <f t="shared" si="582"/>
        <v>519.28</v>
      </c>
      <c r="M313" s="37">
        <f t="shared" si="583"/>
        <v>453.18</v>
      </c>
      <c r="N313" s="34">
        <f t="shared" si="584"/>
        <v>24.31275</v>
      </c>
      <c r="O313" s="37">
        <f t="shared" si="585"/>
        <v>159</v>
      </c>
      <c r="P313" s="37">
        <f t="shared" si="586"/>
        <v>0</v>
      </c>
      <c r="Q313" s="37">
        <f t="shared" si="587"/>
        <v>1218.29125</v>
      </c>
      <c r="R313" s="34">
        <f t="shared" si="588"/>
        <v>0</v>
      </c>
      <c r="S313" s="34">
        <f t="shared" si="589"/>
        <v>259.64</v>
      </c>
      <c r="T313" s="37">
        <f t="shared" si="590"/>
        <v>113.3</v>
      </c>
      <c r="U313" s="34">
        <f t="shared" si="591"/>
        <v>10.42</v>
      </c>
      <c r="V313" s="34">
        <v>0</v>
      </c>
      <c r="W313" s="37">
        <f t="shared" si="592"/>
        <v>159</v>
      </c>
      <c r="X313" s="37">
        <f t="shared" si="593"/>
        <v>0</v>
      </c>
      <c r="Y313" s="34">
        <f t="shared" si="594"/>
        <v>542.36</v>
      </c>
      <c r="Z313" s="34">
        <f t="shared" si="595"/>
        <v>1760.65125</v>
      </c>
      <c r="AA313" s="34"/>
      <c r="AB313" s="12" t="s">
        <v>25</v>
      </c>
      <c r="AC313" s="11">
        <f t="shared" ref="AC313:AE313" si="703">K313+R313</f>
        <v>62.5185</v>
      </c>
      <c r="AD313" s="11">
        <f t="shared" si="703"/>
        <v>778.92</v>
      </c>
      <c r="AE313" s="11">
        <f t="shared" si="703"/>
        <v>566.48</v>
      </c>
      <c r="AF313" s="11">
        <f t="shared" si="597"/>
        <v>34.73275</v>
      </c>
      <c r="AG313" s="11">
        <f t="shared" ref="AG313:AI313" si="704">O313+W313</f>
        <v>318</v>
      </c>
      <c r="AH313" s="11">
        <f t="shared" si="704"/>
        <v>0</v>
      </c>
      <c r="AI313" s="11">
        <f t="shared" si="704"/>
        <v>1760.65125</v>
      </c>
      <c r="AJ313" s="12" t="s">
        <v>13</v>
      </c>
    </row>
    <row r="314" s="9" customFormat="1" ht="16" customHeight="1" spans="1:36">
      <c r="A314" s="33">
        <f t="shared" si="580"/>
        <v>311</v>
      </c>
      <c r="B314" s="34" t="s">
        <v>599</v>
      </c>
      <c r="C314" s="92" t="s">
        <v>729</v>
      </c>
      <c r="D314" s="40" t="s">
        <v>730</v>
      </c>
      <c r="E314" s="87">
        <v>3473.25</v>
      </c>
      <c r="F314" s="87">
        <v>3245.5</v>
      </c>
      <c r="G314" s="88">
        <v>5664.75</v>
      </c>
      <c r="H314" s="87">
        <v>3473.25</v>
      </c>
      <c r="I314" s="37">
        <v>1790</v>
      </c>
      <c r="J314" s="88"/>
      <c r="K314" s="47">
        <f t="shared" si="581"/>
        <v>62.5185</v>
      </c>
      <c r="L314" s="48">
        <f t="shared" si="582"/>
        <v>519.28</v>
      </c>
      <c r="M314" s="37">
        <f t="shared" si="583"/>
        <v>453.18</v>
      </c>
      <c r="N314" s="34">
        <f t="shared" si="584"/>
        <v>24.31275</v>
      </c>
      <c r="O314" s="37">
        <f t="shared" si="585"/>
        <v>89.5</v>
      </c>
      <c r="P314" s="37">
        <f t="shared" si="586"/>
        <v>0</v>
      </c>
      <c r="Q314" s="37">
        <f t="shared" si="587"/>
        <v>1148.79125</v>
      </c>
      <c r="R314" s="34">
        <f t="shared" si="588"/>
        <v>0</v>
      </c>
      <c r="S314" s="34">
        <f t="shared" si="589"/>
        <v>259.64</v>
      </c>
      <c r="T314" s="37">
        <f t="shared" si="590"/>
        <v>113.3</v>
      </c>
      <c r="U314" s="34">
        <f t="shared" si="591"/>
        <v>10.42</v>
      </c>
      <c r="V314" s="34">
        <v>0</v>
      </c>
      <c r="W314" s="37">
        <f t="shared" si="592"/>
        <v>89.5</v>
      </c>
      <c r="X314" s="37">
        <f t="shared" si="593"/>
        <v>0</v>
      </c>
      <c r="Y314" s="34">
        <f t="shared" si="594"/>
        <v>472.86</v>
      </c>
      <c r="Z314" s="34">
        <f t="shared" si="595"/>
        <v>1621.65125</v>
      </c>
      <c r="AA314" s="34"/>
      <c r="AB314" s="12" t="s">
        <v>35</v>
      </c>
      <c r="AC314" s="11">
        <f t="shared" ref="AC314:AE314" si="705">K314+R314</f>
        <v>62.5185</v>
      </c>
      <c r="AD314" s="11">
        <f t="shared" si="705"/>
        <v>778.92</v>
      </c>
      <c r="AE314" s="11">
        <f t="shared" si="705"/>
        <v>566.48</v>
      </c>
      <c r="AF314" s="11">
        <f t="shared" si="597"/>
        <v>34.73275</v>
      </c>
      <c r="AG314" s="11">
        <f t="shared" ref="AG314:AI314" si="706">O314+W314</f>
        <v>179</v>
      </c>
      <c r="AH314" s="11">
        <f t="shared" si="706"/>
        <v>0</v>
      </c>
      <c r="AI314" s="11">
        <f t="shared" si="706"/>
        <v>1621.65125</v>
      </c>
      <c r="AJ314" s="12" t="s">
        <v>14</v>
      </c>
    </row>
    <row r="315" s="9" customFormat="1" ht="16" customHeight="1" spans="1:36">
      <c r="A315" s="33">
        <f t="shared" si="580"/>
        <v>312</v>
      </c>
      <c r="B315" s="34" t="s">
        <v>472</v>
      </c>
      <c r="C315" s="92" t="s">
        <v>731</v>
      </c>
      <c r="D315" s="40" t="s">
        <v>732</v>
      </c>
      <c r="E315" s="87">
        <v>3473.25</v>
      </c>
      <c r="F315" s="87">
        <v>3245.5</v>
      </c>
      <c r="G315" s="88">
        <v>5664.75</v>
      </c>
      <c r="H315" s="87">
        <v>3473.25</v>
      </c>
      <c r="I315" s="37">
        <v>1790</v>
      </c>
      <c r="J315" s="88"/>
      <c r="K315" s="47">
        <f t="shared" si="581"/>
        <v>62.5185</v>
      </c>
      <c r="L315" s="48">
        <f t="shared" si="582"/>
        <v>519.28</v>
      </c>
      <c r="M315" s="37">
        <f t="shared" si="583"/>
        <v>453.18</v>
      </c>
      <c r="N315" s="34">
        <f t="shared" si="584"/>
        <v>24.31275</v>
      </c>
      <c r="O315" s="37">
        <f t="shared" si="585"/>
        <v>89.5</v>
      </c>
      <c r="P315" s="37">
        <f t="shared" si="586"/>
        <v>0</v>
      </c>
      <c r="Q315" s="37">
        <f t="shared" si="587"/>
        <v>1148.79125</v>
      </c>
      <c r="R315" s="34">
        <f t="shared" si="588"/>
        <v>0</v>
      </c>
      <c r="S315" s="34">
        <f t="shared" si="589"/>
        <v>259.64</v>
      </c>
      <c r="T315" s="37">
        <f t="shared" si="590"/>
        <v>113.3</v>
      </c>
      <c r="U315" s="34">
        <f t="shared" si="591"/>
        <v>10.42</v>
      </c>
      <c r="V315" s="34">
        <v>0</v>
      </c>
      <c r="W315" s="37">
        <f t="shared" si="592"/>
        <v>89.5</v>
      </c>
      <c r="X315" s="37">
        <f t="shared" si="593"/>
        <v>0</v>
      </c>
      <c r="Y315" s="34">
        <f t="shared" si="594"/>
        <v>472.86</v>
      </c>
      <c r="Z315" s="34">
        <f t="shared" si="595"/>
        <v>1621.65125</v>
      </c>
      <c r="AA315" s="34"/>
      <c r="AB315" s="12" t="s">
        <v>38</v>
      </c>
      <c r="AC315" s="11">
        <f t="shared" ref="AC315:AE315" si="707">K315+R315</f>
        <v>62.5185</v>
      </c>
      <c r="AD315" s="11">
        <f t="shared" si="707"/>
        <v>778.92</v>
      </c>
      <c r="AE315" s="11">
        <f t="shared" si="707"/>
        <v>566.48</v>
      </c>
      <c r="AF315" s="11">
        <f t="shared" si="597"/>
        <v>34.73275</v>
      </c>
      <c r="AG315" s="11">
        <f t="shared" ref="AG315:AI315" si="708">O315+W315</f>
        <v>179</v>
      </c>
      <c r="AH315" s="11">
        <f t="shared" si="708"/>
        <v>0</v>
      </c>
      <c r="AI315" s="11">
        <f t="shared" si="708"/>
        <v>1621.65125</v>
      </c>
      <c r="AJ315" s="12" t="s">
        <v>14</v>
      </c>
    </row>
    <row r="316" s="9" customFormat="1" ht="16" customHeight="1" spans="1:36">
      <c r="A316" s="33">
        <f t="shared" si="580"/>
        <v>313</v>
      </c>
      <c r="B316" s="34" t="s">
        <v>472</v>
      </c>
      <c r="C316" s="92" t="s">
        <v>733</v>
      </c>
      <c r="D316" s="40" t="s">
        <v>734</v>
      </c>
      <c r="E316" s="87">
        <v>3473.25</v>
      </c>
      <c r="F316" s="87">
        <v>3245.5</v>
      </c>
      <c r="G316" s="88">
        <v>5664.75</v>
      </c>
      <c r="H316" s="87">
        <v>3473.25</v>
      </c>
      <c r="I316" s="37">
        <v>1790</v>
      </c>
      <c r="J316" s="88"/>
      <c r="K316" s="47">
        <f t="shared" si="581"/>
        <v>62.5185</v>
      </c>
      <c r="L316" s="48">
        <f t="shared" si="582"/>
        <v>519.28</v>
      </c>
      <c r="M316" s="37">
        <f t="shared" si="583"/>
        <v>453.18</v>
      </c>
      <c r="N316" s="34">
        <f t="shared" si="584"/>
        <v>24.31275</v>
      </c>
      <c r="O316" s="37">
        <f t="shared" si="585"/>
        <v>89.5</v>
      </c>
      <c r="P316" s="37">
        <f t="shared" si="586"/>
        <v>0</v>
      </c>
      <c r="Q316" s="37">
        <f t="shared" si="587"/>
        <v>1148.79125</v>
      </c>
      <c r="R316" s="34">
        <f t="shared" si="588"/>
        <v>0</v>
      </c>
      <c r="S316" s="34">
        <f t="shared" si="589"/>
        <v>259.64</v>
      </c>
      <c r="T316" s="37">
        <f t="shared" si="590"/>
        <v>113.3</v>
      </c>
      <c r="U316" s="34">
        <f t="shared" si="591"/>
        <v>10.42</v>
      </c>
      <c r="V316" s="34">
        <v>0</v>
      </c>
      <c r="W316" s="37">
        <f t="shared" si="592"/>
        <v>89.5</v>
      </c>
      <c r="X316" s="37">
        <f t="shared" si="593"/>
        <v>0</v>
      </c>
      <c r="Y316" s="34">
        <f t="shared" si="594"/>
        <v>472.86</v>
      </c>
      <c r="Z316" s="34">
        <f t="shared" si="595"/>
        <v>1621.65125</v>
      </c>
      <c r="AA316" s="34"/>
      <c r="AB316" s="12" t="s">
        <v>38</v>
      </c>
      <c r="AC316" s="11">
        <f t="shared" ref="AC316:AE316" si="709">K316+R316</f>
        <v>62.5185</v>
      </c>
      <c r="AD316" s="11">
        <f t="shared" si="709"/>
        <v>778.92</v>
      </c>
      <c r="AE316" s="11">
        <f t="shared" si="709"/>
        <v>566.48</v>
      </c>
      <c r="AF316" s="11">
        <f t="shared" si="597"/>
        <v>34.73275</v>
      </c>
      <c r="AG316" s="11">
        <f t="shared" ref="AG316:AI316" si="710">O316+W316</f>
        <v>179</v>
      </c>
      <c r="AH316" s="11">
        <f t="shared" si="710"/>
        <v>0</v>
      </c>
      <c r="AI316" s="11">
        <f t="shared" si="710"/>
        <v>1621.65125</v>
      </c>
      <c r="AJ316" s="12" t="s">
        <v>14</v>
      </c>
    </row>
    <row r="317" s="9" customFormat="1" ht="16" customHeight="1" spans="1:36">
      <c r="A317" s="33">
        <f t="shared" si="580"/>
        <v>314</v>
      </c>
      <c r="B317" s="34" t="s">
        <v>143</v>
      </c>
      <c r="C317" s="92" t="s">
        <v>735</v>
      </c>
      <c r="D317" s="40" t="s">
        <v>736</v>
      </c>
      <c r="E317" s="87">
        <v>3473.25</v>
      </c>
      <c r="F317" s="87">
        <v>3245.5</v>
      </c>
      <c r="G317" s="88">
        <v>5664.75</v>
      </c>
      <c r="H317" s="87">
        <v>3473.25</v>
      </c>
      <c r="I317" s="37">
        <v>3180</v>
      </c>
      <c r="J317" s="88"/>
      <c r="K317" s="47">
        <f t="shared" si="581"/>
        <v>62.5185</v>
      </c>
      <c r="L317" s="48">
        <f t="shared" si="582"/>
        <v>519.28</v>
      </c>
      <c r="M317" s="37">
        <f t="shared" si="583"/>
        <v>453.18</v>
      </c>
      <c r="N317" s="34">
        <f t="shared" si="584"/>
        <v>24.31275</v>
      </c>
      <c r="O317" s="37">
        <f t="shared" si="585"/>
        <v>159</v>
      </c>
      <c r="P317" s="37">
        <f t="shared" si="586"/>
        <v>0</v>
      </c>
      <c r="Q317" s="37">
        <f t="shared" si="587"/>
        <v>1218.29125</v>
      </c>
      <c r="R317" s="34">
        <f t="shared" si="588"/>
        <v>0</v>
      </c>
      <c r="S317" s="34">
        <f t="shared" si="589"/>
        <v>259.64</v>
      </c>
      <c r="T317" s="37">
        <f t="shared" si="590"/>
        <v>113.3</v>
      </c>
      <c r="U317" s="34">
        <f t="shared" si="591"/>
        <v>10.42</v>
      </c>
      <c r="V317" s="34">
        <v>0</v>
      </c>
      <c r="W317" s="37">
        <f t="shared" si="592"/>
        <v>159</v>
      </c>
      <c r="X317" s="37">
        <f t="shared" si="593"/>
        <v>0</v>
      </c>
      <c r="Y317" s="34">
        <f t="shared" si="594"/>
        <v>542.36</v>
      </c>
      <c r="Z317" s="34">
        <f t="shared" si="595"/>
        <v>1760.65125</v>
      </c>
      <c r="AA317" s="34"/>
      <c r="AB317" s="12" t="s">
        <v>24</v>
      </c>
      <c r="AC317" s="11">
        <f t="shared" ref="AC317:AE317" si="711">K317+R317</f>
        <v>62.5185</v>
      </c>
      <c r="AD317" s="11">
        <f t="shared" si="711"/>
        <v>778.92</v>
      </c>
      <c r="AE317" s="11">
        <f t="shared" si="711"/>
        <v>566.48</v>
      </c>
      <c r="AF317" s="11">
        <f t="shared" si="597"/>
        <v>34.73275</v>
      </c>
      <c r="AG317" s="11">
        <f t="shared" ref="AG317:AI317" si="712">O317+W317</f>
        <v>318</v>
      </c>
      <c r="AH317" s="11">
        <f t="shared" si="712"/>
        <v>0</v>
      </c>
      <c r="AI317" s="11">
        <f t="shared" si="712"/>
        <v>1760.65125</v>
      </c>
      <c r="AJ317" s="12" t="s">
        <v>13</v>
      </c>
    </row>
    <row r="318" s="9" customFormat="1" ht="16" customHeight="1" spans="1:36">
      <c r="A318" s="33">
        <f t="shared" si="580"/>
        <v>315</v>
      </c>
      <c r="B318" s="34" t="s">
        <v>472</v>
      </c>
      <c r="C318" s="92" t="s">
        <v>737</v>
      </c>
      <c r="D318" s="40" t="s">
        <v>738</v>
      </c>
      <c r="E318" s="87">
        <v>3473.25</v>
      </c>
      <c r="F318" s="87">
        <v>3245.5</v>
      </c>
      <c r="G318" s="88">
        <v>5664.75</v>
      </c>
      <c r="H318" s="87">
        <v>3473.25</v>
      </c>
      <c r="I318" s="37">
        <v>1790</v>
      </c>
      <c r="J318" s="88"/>
      <c r="K318" s="47">
        <f t="shared" si="581"/>
        <v>62.5185</v>
      </c>
      <c r="L318" s="48">
        <f t="shared" si="582"/>
        <v>519.28</v>
      </c>
      <c r="M318" s="37">
        <f t="shared" si="583"/>
        <v>453.18</v>
      </c>
      <c r="N318" s="34">
        <f t="shared" si="584"/>
        <v>24.31275</v>
      </c>
      <c r="O318" s="37">
        <f t="shared" si="585"/>
        <v>89.5</v>
      </c>
      <c r="P318" s="37">
        <f t="shared" si="586"/>
        <v>0</v>
      </c>
      <c r="Q318" s="37">
        <f t="shared" si="587"/>
        <v>1148.79125</v>
      </c>
      <c r="R318" s="34">
        <f t="shared" si="588"/>
        <v>0</v>
      </c>
      <c r="S318" s="34">
        <f t="shared" si="589"/>
        <v>259.64</v>
      </c>
      <c r="T318" s="37">
        <f t="shared" si="590"/>
        <v>113.3</v>
      </c>
      <c r="U318" s="34">
        <f t="shared" si="591"/>
        <v>10.42</v>
      </c>
      <c r="V318" s="34">
        <v>0</v>
      </c>
      <c r="W318" s="37">
        <f t="shared" si="592"/>
        <v>89.5</v>
      </c>
      <c r="X318" s="37">
        <f t="shared" si="593"/>
        <v>0</v>
      </c>
      <c r="Y318" s="34">
        <f t="shared" si="594"/>
        <v>472.86</v>
      </c>
      <c r="Z318" s="34">
        <f t="shared" si="595"/>
        <v>1621.65125</v>
      </c>
      <c r="AA318" s="34"/>
      <c r="AB318" s="12" t="s">
        <v>38</v>
      </c>
      <c r="AC318" s="11">
        <f t="shared" ref="AC318:AE318" si="713">K318+R318</f>
        <v>62.5185</v>
      </c>
      <c r="AD318" s="11">
        <f t="shared" si="713"/>
        <v>778.92</v>
      </c>
      <c r="AE318" s="11">
        <f t="shared" si="713"/>
        <v>566.48</v>
      </c>
      <c r="AF318" s="11">
        <f t="shared" si="597"/>
        <v>34.73275</v>
      </c>
      <c r="AG318" s="11">
        <f t="shared" ref="AG318:AI318" si="714">O318+W318</f>
        <v>179</v>
      </c>
      <c r="AH318" s="11">
        <f t="shared" si="714"/>
        <v>0</v>
      </c>
      <c r="AI318" s="11">
        <f t="shared" si="714"/>
        <v>1621.65125</v>
      </c>
      <c r="AJ318" s="12" t="s">
        <v>14</v>
      </c>
    </row>
    <row r="319" s="9" customFormat="1" ht="16" customHeight="1" spans="1:36">
      <c r="A319" s="33">
        <f t="shared" si="580"/>
        <v>316</v>
      </c>
      <c r="B319" s="34" t="s">
        <v>472</v>
      </c>
      <c r="C319" s="42" t="s">
        <v>739</v>
      </c>
      <c r="D319" s="57" t="s">
        <v>740</v>
      </c>
      <c r="E319" s="87">
        <v>3473.25</v>
      </c>
      <c r="F319" s="87">
        <v>3245.5</v>
      </c>
      <c r="G319" s="88">
        <v>5664.75</v>
      </c>
      <c r="H319" s="87">
        <v>3473.25</v>
      </c>
      <c r="I319" s="37">
        <v>1790</v>
      </c>
      <c r="J319" s="88"/>
      <c r="K319" s="47">
        <f t="shared" si="581"/>
        <v>62.5185</v>
      </c>
      <c r="L319" s="48">
        <f t="shared" si="582"/>
        <v>519.28</v>
      </c>
      <c r="M319" s="37">
        <f t="shared" si="583"/>
        <v>453.18</v>
      </c>
      <c r="N319" s="34">
        <f t="shared" si="584"/>
        <v>24.31275</v>
      </c>
      <c r="O319" s="37">
        <f t="shared" si="585"/>
        <v>89.5</v>
      </c>
      <c r="P319" s="37">
        <f t="shared" si="586"/>
        <v>0</v>
      </c>
      <c r="Q319" s="37">
        <f t="shared" si="587"/>
        <v>1148.79125</v>
      </c>
      <c r="R319" s="34">
        <f t="shared" si="588"/>
        <v>0</v>
      </c>
      <c r="S319" s="34">
        <f t="shared" si="589"/>
        <v>259.64</v>
      </c>
      <c r="T319" s="37">
        <f t="shared" si="590"/>
        <v>113.3</v>
      </c>
      <c r="U319" s="34">
        <f t="shared" si="591"/>
        <v>10.42</v>
      </c>
      <c r="V319" s="34">
        <v>0</v>
      </c>
      <c r="W319" s="37">
        <f t="shared" si="592"/>
        <v>89.5</v>
      </c>
      <c r="X319" s="37">
        <f t="shared" si="593"/>
        <v>0</v>
      </c>
      <c r="Y319" s="34">
        <f t="shared" si="594"/>
        <v>472.86</v>
      </c>
      <c r="Z319" s="34">
        <f t="shared" si="595"/>
        <v>1621.65125</v>
      </c>
      <c r="AA319" s="34"/>
      <c r="AB319" s="12" t="s">
        <v>38</v>
      </c>
      <c r="AC319" s="11">
        <f t="shared" ref="AC319:AE319" si="715">K319+R319</f>
        <v>62.5185</v>
      </c>
      <c r="AD319" s="11">
        <f t="shared" si="715"/>
        <v>778.92</v>
      </c>
      <c r="AE319" s="11">
        <f t="shared" si="715"/>
        <v>566.48</v>
      </c>
      <c r="AF319" s="11">
        <f t="shared" si="597"/>
        <v>34.73275</v>
      </c>
      <c r="AG319" s="11">
        <f t="shared" ref="AG319:AI319" si="716">O319+W319</f>
        <v>179</v>
      </c>
      <c r="AH319" s="11">
        <f t="shared" si="716"/>
        <v>0</v>
      </c>
      <c r="AI319" s="11">
        <f t="shared" si="716"/>
        <v>1621.65125</v>
      </c>
      <c r="AJ319" s="12" t="s">
        <v>14</v>
      </c>
    </row>
    <row r="320" s="9" customFormat="1" ht="16" customHeight="1" spans="1:36">
      <c r="A320" s="33">
        <f t="shared" si="580"/>
        <v>317</v>
      </c>
      <c r="B320" s="34" t="s">
        <v>86</v>
      </c>
      <c r="C320" s="42" t="s">
        <v>741</v>
      </c>
      <c r="D320" s="57" t="s">
        <v>742</v>
      </c>
      <c r="E320" s="87">
        <v>3473.25</v>
      </c>
      <c r="F320" s="87">
        <v>3245.5</v>
      </c>
      <c r="G320" s="88">
        <v>5664.75</v>
      </c>
      <c r="H320" s="87">
        <v>3473.25</v>
      </c>
      <c r="I320" s="37">
        <v>3180</v>
      </c>
      <c r="J320" s="88"/>
      <c r="K320" s="47">
        <f t="shared" si="581"/>
        <v>62.5185</v>
      </c>
      <c r="L320" s="48">
        <f t="shared" si="582"/>
        <v>519.28</v>
      </c>
      <c r="M320" s="37">
        <f t="shared" si="583"/>
        <v>453.18</v>
      </c>
      <c r="N320" s="34">
        <f t="shared" si="584"/>
        <v>24.31275</v>
      </c>
      <c r="O320" s="37">
        <f t="shared" si="585"/>
        <v>159</v>
      </c>
      <c r="P320" s="37">
        <f t="shared" si="586"/>
        <v>0</v>
      </c>
      <c r="Q320" s="37">
        <f t="shared" si="587"/>
        <v>1218.29125</v>
      </c>
      <c r="R320" s="34">
        <f t="shared" si="588"/>
        <v>0</v>
      </c>
      <c r="S320" s="34">
        <f t="shared" si="589"/>
        <v>259.64</v>
      </c>
      <c r="T320" s="37">
        <f t="shared" si="590"/>
        <v>113.3</v>
      </c>
      <c r="U320" s="34">
        <f t="shared" si="591"/>
        <v>10.42</v>
      </c>
      <c r="V320" s="34">
        <v>0</v>
      </c>
      <c r="W320" s="37">
        <f t="shared" si="592"/>
        <v>159</v>
      </c>
      <c r="X320" s="37">
        <f t="shared" si="593"/>
        <v>0</v>
      </c>
      <c r="Y320" s="34">
        <f t="shared" si="594"/>
        <v>542.36</v>
      </c>
      <c r="Z320" s="34">
        <f t="shared" si="595"/>
        <v>1760.65125</v>
      </c>
      <c r="AA320" s="34"/>
      <c r="AB320" s="12" t="s">
        <v>40</v>
      </c>
      <c r="AC320" s="11">
        <f t="shared" ref="AC320:AE320" si="717">K320+R320</f>
        <v>62.5185</v>
      </c>
      <c r="AD320" s="11">
        <f t="shared" si="717"/>
        <v>778.92</v>
      </c>
      <c r="AE320" s="11">
        <f t="shared" si="717"/>
        <v>566.48</v>
      </c>
      <c r="AF320" s="11">
        <f t="shared" si="597"/>
        <v>34.73275</v>
      </c>
      <c r="AG320" s="11">
        <f t="shared" ref="AG320:AI320" si="718">O320+W320</f>
        <v>318</v>
      </c>
      <c r="AH320" s="11">
        <f t="shared" si="718"/>
        <v>0</v>
      </c>
      <c r="AI320" s="11">
        <f t="shared" si="718"/>
        <v>1760.65125</v>
      </c>
      <c r="AJ320" s="12" t="s">
        <v>16</v>
      </c>
    </row>
    <row r="321" s="9" customFormat="1" ht="16" customHeight="1" spans="1:36">
      <c r="A321" s="33">
        <f t="shared" si="580"/>
        <v>318</v>
      </c>
      <c r="B321" s="34" t="s">
        <v>86</v>
      </c>
      <c r="C321" s="42" t="s">
        <v>743</v>
      </c>
      <c r="D321" s="182" t="s">
        <v>744</v>
      </c>
      <c r="E321" s="87">
        <v>3473.25</v>
      </c>
      <c r="F321" s="87">
        <v>3245.5</v>
      </c>
      <c r="G321" s="88">
        <v>5664.75</v>
      </c>
      <c r="H321" s="87">
        <v>3473.25</v>
      </c>
      <c r="I321" s="37">
        <v>3180</v>
      </c>
      <c r="J321" s="88"/>
      <c r="K321" s="47">
        <f t="shared" si="581"/>
        <v>62.5185</v>
      </c>
      <c r="L321" s="48">
        <f t="shared" si="582"/>
        <v>519.28</v>
      </c>
      <c r="M321" s="37">
        <f t="shared" si="583"/>
        <v>453.18</v>
      </c>
      <c r="N321" s="34">
        <f t="shared" si="584"/>
        <v>24.31275</v>
      </c>
      <c r="O321" s="37">
        <f t="shared" si="585"/>
        <v>159</v>
      </c>
      <c r="P321" s="37">
        <f t="shared" si="586"/>
        <v>0</v>
      </c>
      <c r="Q321" s="37">
        <f t="shared" si="587"/>
        <v>1218.29125</v>
      </c>
      <c r="R321" s="34">
        <f t="shared" si="588"/>
        <v>0</v>
      </c>
      <c r="S321" s="34">
        <f t="shared" si="589"/>
        <v>259.64</v>
      </c>
      <c r="T321" s="37">
        <f t="shared" si="590"/>
        <v>113.3</v>
      </c>
      <c r="U321" s="34">
        <f t="shared" si="591"/>
        <v>10.42</v>
      </c>
      <c r="V321" s="34">
        <v>0</v>
      </c>
      <c r="W321" s="37">
        <f t="shared" si="592"/>
        <v>159</v>
      </c>
      <c r="X321" s="37">
        <f t="shared" si="593"/>
        <v>0</v>
      </c>
      <c r="Y321" s="34">
        <f t="shared" si="594"/>
        <v>542.36</v>
      </c>
      <c r="Z321" s="34">
        <f t="shared" si="595"/>
        <v>1760.65125</v>
      </c>
      <c r="AA321" s="34"/>
      <c r="AB321" s="12" t="s">
        <v>40</v>
      </c>
      <c r="AC321" s="11">
        <f t="shared" ref="AC321:AE321" si="719">K321+R321</f>
        <v>62.5185</v>
      </c>
      <c r="AD321" s="11">
        <f t="shared" si="719"/>
        <v>778.92</v>
      </c>
      <c r="AE321" s="11">
        <f t="shared" si="719"/>
        <v>566.48</v>
      </c>
      <c r="AF321" s="11">
        <f t="shared" si="597"/>
        <v>34.73275</v>
      </c>
      <c r="AG321" s="11">
        <f t="shared" ref="AG321:AI321" si="720">O321+W321</f>
        <v>318</v>
      </c>
      <c r="AH321" s="11">
        <f t="shared" si="720"/>
        <v>0</v>
      </c>
      <c r="AI321" s="11">
        <f t="shared" si="720"/>
        <v>1760.65125</v>
      </c>
      <c r="AJ321" s="12" t="s">
        <v>16</v>
      </c>
    </row>
    <row r="322" s="9" customFormat="1" ht="16" customHeight="1" spans="1:36">
      <c r="A322" s="33">
        <f t="shared" si="580"/>
        <v>319</v>
      </c>
      <c r="B322" s="34" t="s">
        <v>599</v>
      </c>
      <c r="C322" s="42" t="s">
        <v>745</v>
      </c>
      <c r="D322" s="57" t="s">
        <v>746</v>
      </c>
      <c r="E322" s="87">
        <v>3473.25</v>
      </c>
      <c r="F322" s="87">
        <v>3245.5</v>
      </c>
      <c r="G322" s="88">
        <v>5664.75</v>
      </c>
      <c r="H322" s="87">
        <v>3473.25</v>
      </c>
      <c r="I322" s="37">
        <v>1790</v>
      </c>
      <c r="J322" s="88"/>
      <c r="K322" s="47">
        <f t="shared" si="581"/>
        <v>62.5185</v>
      </c>
      <c r="L322" s="48">
        <f t="shared" si="582"/>
        <v>519.28</v>
      </c>
      <c r="M322" s="37">
        <f t="shared" si="583"/>
        <v>453.18</v>
      </c>
      <c r="N322" s="34">
        <f t="shared" si="584"/>
        <v>24.31275</v>
      </c>
      <c r="O322" s="37">
        <f t="shared" si="585"/>
        <v>89.5</v>
      </c>
      <c r="P322" s="37">
        <f t="shared" si="586"/>
        <v>0</v>
      </c>
      <c r="Q322" s="37">
        <f t="shared" si="587"/>
        <v>1148.79125</v>
      </c>
      <c r="R322" s="34">
        <f t="shared" si="588"/>
        <v>0</v>
      </c>
      <c r="S322" s="34">
        <f t="shared" si="589"/>
        <v>259.64</v>
      </c>
      <c r="T322" s="37">
        <f t="shared" si="590"/>
        <v>113.3</v>
      </c>
      <c r="U322" s="34">
        <f t="shared" si="591"/>
        <v>10.42</v>
      </c>
      <c r="V322" s="34">
        <v>0</v>
      </c>
      <c r="W322" s="37">
        <f t="shared" si="592"/>
        <v>89.5</v>
      </c>
      <c r="X322" s="37">
        <f t="shared" si="593"/>
        <v>0</v>
      </c>
      <c r="Y322" s="34">
        <f t="shared" si="594"/>
        <v>472.86</v>
      </c>
      <c r="Z322" s="34">
        <f t="shared" si="595"/>
        <v>1621.65125</v>
      </c>
      <c r="AA322" s="34"/>
      <c r="AB322" s="12" t="s">
        <v>35</v>
      </c>
      <c r="AC322" s="11">
        <f t="shared" ref="AC322:AE322" si="721">K322+R322</f>
        <v>62.5185</v>
      </c>
      <c r="AD322" s="11">
        <f t="shared" si="721"/>
        <v>778.92</v>
      </c>
      <c r="AE322" s="11">
        <f t="shared" si="721"/>
        <v>566.48</v>
      </c>
      <c r="AF322" s="11">
        <f t="shared" si="597"/>
        <v>34.73275</v>
      </c>
      <c r="AG322" s="11">
        <f t="shared" ref="AG322:AI322" si="722">O322+W322</f>
        <v>179</v>
      </c>
      <c r="AH322" s="11">
        <f t="shared" si="722"/>
        <v>0</v>
      </c>
      <c r="AI322" s="11">
        <f t="shared" si="722"/>
        <v>1621.65125</v>
      </c>
      <c r="AJ322" s="12" t="s">
        <v>14</v>
      </c>
    </row>
    <row r="323" s="9" customFormat="1" ht="16" customHeight="1" spans="1:36">
      <c r="A323" s="33">
        <f t="shared" si="580"/>
        <v>320</v>
      </c>
      <c r="B323" s="34" t="s">
        <v>472</v>
      </c>
      <c r="C323" s="42" t="s">
        <v>747</v>
      </c>
      <c r="D323" s="182" t="s">
        <v>748</v>
      </c>
      <c r="E323" s="87">
        <v>3473.25</v>
      </c>
      <c r="F323" s="87">
        <v>3245.5</v>
      </c>
      <c r="G323" s="88">
        <v>5664.75</v>
      </c>
      <c r="H323" s="87">
        <v>3473.25</v>
      </c>
      <c r="I323" s="37">
        <v>1790</v>
      </c>
      <c r="J323" s="88"/>
      <c r="K323" s="47">
        <f t="shared" si="581"/>
        <v>62.5185</v>
      </c>
      <c r="L323" s="48">
        <f t="shared" si="582"/>
        <v>519.28</v>
      </c>
      <c r="M323" s="37">
        <f t="shared" si="583"/>
        <v>453.18</v>
      </c>
      <c r="N323" s="34">
        <f t="shared" si="584"/>
        <v>24.31275</v>
      </c>
      <c r="O323" s="37">
        <f t="shared" si="585"/>
        <v>89.5</v>
      </c>
      <c r="P323" s="37">
        <f t="shared" si="586"/>
        <v>0</v>
      </c>
      <c r="Q323" s="37">
        <f t="shared" si="587"/>
        <v>1148.79125</v>
      </c>
      <c r="R323" s="34">
        <f t="shared" si="588"/>
        <v>0</v>
      </c>
      <c r="S323" s="34">
        <f t="shared" si="589"/>
        <v>259.64</v>
      </c>
      <c r="T323" s="37">
        <f t="shared" si="590"/>
        <v>113.3</v>
      </c>
      <c r="U323" s="34">
        <f t="shared" si="591"/>
        <v>10.42</v>
      </c>
      <c r="V323" s="34">
        <v>0</v>
      </c>
      <c r="W323" s="37">
        <f t="shared" si="592"/>
        <v>89.5</v>
      </c>
      <c r="X323" s="37">
        <f t="shared" si="593"/>
        <v>0</v>
      </c>
      <c r="Y323" s="34">
        <f t="shared" si="594"/>
        <v>472.86</v>
      </c>
      <c r="Z323" s="34">
        <f t="shared" si="595"/>
        <v>1621.65125</v>
      </c>
      <c r="AA323" s="34"/>
      <c r="AB323" s="12" t="s">
        <v>38</v>
      </c>
      <c r="AC323" s="11">
        <f t="shared" ref="AC323:AE323" si="723">K323+R323</f>
        <v>62.5185</v>
      </c>
      <c r="AD323" s="11">
        <f t="shared" si="723"/>
        <v>778.92</v>
      </c>
      <c r="AE323" s="11">
        <f t="shared" si="723"/>
        <v>566.48</v>
      </c>
      <c r="AF323" s="11">
        <f t="shared" si="597"/>
        <v>34.73275</v>
      </c>
      <c r="AG323" s="11">
        <f t="shared" ref="AG323:AI323" si="724">O323+W323</f>
        <v>179</v>
      </c>
      <c r="AH323" s="11">
        <f t="shared" si="724"/>
        <v>0</v>
      </c>
      <c r="AI323" s="11">
        <f t="shared" si="724"/>
        <v>1621.65125</v>
      </c>
      <c r="AJ323" s="12" t="s">
        <v>14</v>
      </c>
    </row>
    <row r="324" s="9" customFormat="1" ht="16" customHeight="1" spans="1:36">
      <c r="A324" s="33">
        <f>ROW()-3</f>
        <v>321</v>
      </c>
      <c r="B324" s="34" t="s">
        <v>472</v>
      </c>
      <c r="C324" s="42" t="s">
        <v>749</v>
      </c>
      <c r="D324" s="57" t="s">
        <v>750</v>
      </c>
      <c r="E324" s="87">
        <v>3473.25</v>
      </c>
      <c r="F324" s="87">
        <v>3245.5</v>
      </c>
      <c r="G324" s="88">
        <v>5664.75</v>
      </c>
      <c r="H324" s="87">
        <v>3473.25</v>
      </c>
      <c r="I324" s="37">
        <v>1790</v>
      </c>
      <c r="J324" s="88"/>
      <c r="K324" s="47">
        <f>E324*0.018</f>
        <v>62.5185</v>
      </c>
      <c r="L324" s="48">
        <f>F324*0.16</f>
        <v>519.28</v>
      </c>
      <c r="M324" s="37">
        <f>ROUND(G324*0.08,2)</f>
        <v>453.18</v>
      </c>
      <c r="N324" s="34">
        <f>H324*0.007</f>
        <v>24.31275</v>
      </c>
      <c r="O324" s="37">
        <f>I324*5%</f>
        <v>89.5</v>
      </c>
      <c r="P324" s="37">
        <f>J324*50%</f>
        <v>0</v>
      </c>
      <c r="Q324" s="37">
        <f>SUM(K324:P324)</f>
        <v>1148.79125</v>
      </c>
      <c r="R324" s="34">
        <f>E324*0</f>
        <v>0</v>
      </c>
      <c r="S324" s="34">
        <f>ROUND(F324*0.08,2)</f>
        <v>259.64</v>
      </c>
      <c r="T324" s="37">
        <f>ROUND(G324*0.02,2)</f>
        <v>113.3</v>
      </c>
      <c r="U324" s="34">
        <f>ROUND(H324*0.003,2)</f>
        <v>10.42</v>
      </c>
      <c r="V324" s="34">
        <v>0</v>
      </c>
      <c r="W324" s="37">
        <f>I324*5%</f>
        <v>89.5</v>
      </c>
      <c r="X324" s="37">
        <f>J324*50%</f>
        <v>0</v>
      </c>
      <c r="Y324" s="34">
        <f>SUM(R324:X324)</f>
        <v>472.86</v>
      </c>
      <c r="Z324" s="34">
        <f>Q324+Y324</f>
        <v>1621.65125</v>
      </c>
      <c r="AA324" s="34"/>
      <c r="AB324" s="12" t="s">
        <v>38</v>
      </c>
      <c r="AC324" s="11">
        <f t="shared" ref="AC324:AE324" si="725">K324+R324</f>
        <v>62.5185</v>
      </c>
      <c r="AD324" s="11">
        <f t="shared" si="725"/>
        <v>778.92</v>
      </c>
      <c r="AE324" s="11">
        <f t="shared" si="725"/>
        <v>566.48</v>
      </c>
      <c r="AF324" s="11">
        <f>N324+U324+V324</f>
        <v>34.73275</v>
      </c>
      <c r="AG324" s="11">
        <f t="shared" ref="AG324:AI324" si="726">O324+W324</f>
        <v>179</v>
      </c>
      <c r="AH324" s="11">
        <f t="shared" si="726"/>
        <v>0</v>
      </c>
      <c r="AI324" s="11">
        <f t="shared" si="726"/>
        <v>1621.65125</v>
      </c>
      <c r="AJ324" s="12" t="s">
        <v>14</v>
      </c>
    </row>
    <row r="325" s="9" customFormat="1" ht="16" customHeight="1" spans="1:36">
      <c r="A325" s="33">
        <f>ROW()-3</f>
        <v>322</v>
      </c>
      <c r="B325" s="34" t="s">
        <v>472</v>
      </c>
      <c r="C325" s="42" t="s">
        <v>751</v>
      </c>
      <c r="D325" s="57" t="s">
        <v>752</v>
      </c>
      <c r="E325" s="87">
        <v>3473.25</v>
      </c>
      <c r="F325" s="87">
        <v>3245.5</v>
      </c>
      <c r="G325" s="88">
        <v>5664.75</v>
      </c>
      <c r="H325" s="87">
        <v>3473.25</v>
      </c>
      <c r="I325" s="37">
        <v>1790</v>
      </c>
      <c r="J325" s="88"/>
      <c r="K325" s="47">
        <f>E325*0.018</f>
        <v>62.5185</v>
      </c>
      <c r="L325" s="48">
        <f>F325*0.16</f>
        <v>519.28</v>
      </c>
      <c r="M325" s="37">
        <f>ROUND(G325*0.08,2)</f>
        <v>453.18</v>
      </c>
      <c r="N325" s="34">
        <f>H325*0.007</f>
        <v>24.31275</v>
      </c>
      <c r="O325" s="37">
        <f>I325*5%</f>
        <v>89.5</v>
      </c>
      <c r="P325" s="37">
        <f>J325*50%</f>
        <v>0</v>
      </c>
      <c r="Q325" s="37">
        <f>SUM(K325:P325)</f>
        <v>1148.79125</v>
      </c>
      <c r="R325" s="34">
        <f>E325*0</f>
        <v>0</v>
      </c>
      <c r="S325" s="34">
        <f>ROUND(F325*0.08,2)</f>
        <v>259.64</v>
      </c>
      <c r="T325" s="37">
        <f>ROUND(G325*0.02,2)</f>
        <v>113.3</v>
      </c>
      <c r="U325" s="34">
        <f>ROUND(H325*0.003,2)</f>
        <v>10.42</v>
      </c>
      <c r="V325" s="34">
        <v>0</v>
      </c>
      <c r="W325" s="37">
        <f>I325*5%</f>
        <v>89.5</v>
      </c>
      <c r="X325" s="37">
        <f>J325*50%</f>
        <v>0</v>
      </c>
      <c r="Y325" s="34">
        <f>SUM(R325:X325)</f>
        <v>472.86</v>
      </c>
      <c r="Z325" s="34">
        <f>Q325+Y325</f>
        <v>1621.65125</v>
      </c>
      <c r="AA325" s="34"/>
      <c r="AB325" s="12" t="s">
        <v>38</v>
      </c>
      <c r="AC325" s="11">
        <f t="shared" ref="AC325:AE325" si="727">K325+R325</f>
        <v>62.5185</v>
      </c>
      <c r="AD325" s="11">
        <f t="shared" si="727"/>
        <v>778.92</v>
      </c>
      <c r="AE325" s="11">
        <f t="shared" si="727"/>
        <v>566.48</v>
      </c>
      <c r="AF325" s="11">
        <f>N325+U325+V325</f>
        <v>34.73275</v>
      </c>
      <c r="AG325" s="11">
        <f t="shared" ref="AG325:AI325" si="728">O325+W325</f>
        <v>179</v>
      </c>
      <c r="AH325" s="11">
        <f t="shared" si="728"/>
        <v>0</v>
      </c>
      <c r="AI325" s="11">
        <f t="shared" si="728"/>
        <v>1621.65125</v>
      </c>
      <c r="AJ325" s="12" t="s">
        <v>14</v>
      </c>
    </row>
    <row r="326" s="9" customFormat="1" ht="16" customHeight="1" spans="1:36">
      <c r="A326" s="33">
        <f>ROW()-3</f>
        <v>323</v>
      </c>
      <c r="B326" s="34" t="s">
        <v>472</v>
      </c>
      <c r="C326" s="42" t="s">
        <v>753</v>
      </c>
      <c r="D326" s="57" t="s">
        <v>754</v>
      </c>
      <c r="E326" s="87">
        <v>3473.25</v>
      </c>
      <c r="F326" s="87">
        <v>3245.5</v>
      </c>
      <c r="G326" s="88">
        <v>5664.75</v>
      </c>
      <c r="H326" s="87">
        <v>3473.25</v>
      </c>
      <c r="I326" s="37">
        <v>1790</v>
      </c>
      <c r="J326" s="88"/>
      <c r="K326" s="47">
        <f>E326*0.018</f>
        <v>62.5185</v>
      </c>
      <c r="L326" s="48">
        <f>F326*0.16</f>
        <v>519.28</v>
      </c>
      <c r="M326" s="37">
        <f>ROUND(G326*0.08,2)</f>
        <v>453.18</v>
      </c>
      <c r="N326" s="34">
        <f>H326*0.007</f>
        <v>24.31275</v>
      </c>
      <c r="O326" s="37">
        <f>I326*5%</f>
        <v>89.5</v>
      </c>
      <c r="P326" s="37">
        <f>J326*50%</f>
        <v>0</v>
      </c>
      <c r="Q326" s="37">
        <f>SUM(K326:P326)</f>
        <v>1148.79125</v>
      </c>
      <c r="R326" s="34">
        <f>E326*0</f>
        <v>0</v>
      </c>
      <c r="S326" s="34">
        <f>ROUND(F326*0.08,2)</f>
        <v>259.64</v>
      </c>
      <c r="T326" s="37">
        <f>ROUND(G326*0.02,2)</f>
        <v>113.3</v>
      </c>
      <c r="U326" s="34">
        <f>ROUND(H326*0.003,2)</f>
        <v>10.42</v>
      </c>
      <c r="V326" s="34">
        <v>0</v>
      </c>
      <c r="W326" s="37">
        <f>I326*5%</f>
        <v>89.5</v>
      </c>
      <c r="X326" s="37">
        <f>J326*50%</f>
        <v>0</v>
      </c>
      <c r="Y326" s="34">
        <f>SUM(R326:X326)</f>
        <v>472.86</v>
      </c>
      <c r="Z326" s="34">
        <f>Q326+Y326</f>
        <v>1621.65125</v>
      </c>
      <c r="AA326" s="34"/>
      <c r="AB326" s="12" t="s">
        <v>38</v>
      </c>
      <c r="AC326" s="11">
        <f t="shared" ref="AC326:AE326" si="729">K326+R326</f>
        <v>62.5185</v>
      </c>
      <c r="AD326" s="11">
        <f t="shared" si="729"/>
        <v>778.92</v>
      </c>
      <c r="AE326" s="11">
        <f t="shared" si="729"/>
        <v>566.48</v>
      </c>
      <c r="AF326" s="11">
        <f>N326+U326+V326</f>
        <v>34.73275</v>
      </c>
      <c r="AG326" s="11">
        <f t="shared" ref="AG326:AI326" si="730">O326+W326</f>
        <v>179</v>
      </c>
      <c r="AH326" s="11">
        <f t="shared" si="730"/>
        <v>0</v>
      </c>
      <c r="AI326" s="11">
        <f t="shared" si="730"/>
        <v>1621.65125</v>
      </c>
      <c r="AJ326" s="12" t="s">
        <v>14</v>
      </c>
    </row>
    <row r="327" s="9" customFormat="1" ht="16" customHeight="1" spans="1:36">
      <c r="A327" s="33">
        <f>ROW()-3</f>
        <v>324</v>
      </c>
      <c r="B327" s="34" t="s">
        <v>472</v>
      </c>
      <c r="C327" s="42" t="s">
        <v>755</v>
      </c>
      <c r="D327" s="57" t="s">
        <v>756</v>
      </c>
      <c r="E327" s="87">
        <v>3473.25</v>
      </c>
      <c r="F327" s="87">
        <v>3245.5</v>
      </c>
      <c r="G327" s="88">
        <v>5664.75</v>
      </c>
      <c r="H327" s="87">
        <v>3473.25</v>
      </c>
      <c r="I327" s="37">
        <v>1790</v>
      </c>
      <c r="J327" s="88"/>
      <c r="K327" s="47">
        <f>E327*0.018</f>
        <v>62.5185</v>
      </c>
      <c r="L327" s="48">
        <f>F327*0.16</f>
        <v>519.28</v>
      </c>
      <c r="M327" s="37">
        <f>ROUND(G327*0.08,2)</f>
        <v>453.18</v>
      </c>
      <c r="N327" s="34">
        <f>H327*0.007</f>
        <v>24.31275</v>
      </c>
      <c r="O327" s="37">
        <f>I327*5%</f>
        <v>89.5</v>
      </c>
      <c r="P327" s="37">
        <f>J327*50%</f>
        <v>0</v>
      </c>
      <c r="Q327" s="37">
        <f>SUM(K327:P327)</f>
        <v>1148.79125</v>
      </c>
      <c r="R327" s="34">
        <f>E327*0</f>
        <v>0</v>
      </c>
      <c r="S327" s="34">
        <f>ROUND(F327*0.08,2)</f>
        <v>259.64</v>
      </c>
      <c r="T327" s="37">
        <f>ROUND(G327*0.02,2)</f>
        <v>113.3</v>
      </c>
      <c r="U327" s="34">
        <f>ROUND(H327*0.003,2)</f>
        <v>10.42</v>
      </c>
      <c r="V327" s="34">
        <v>0</v>
      </c>
      <c r="W327" s="37">
        <f>I327*5%</f>
        <v>89.5</v>
      </c>
      <c r="X327" s="37">
        <f>J327*50%</f>
        <v>0</v>
      </c>
      <c r="Y327" s="34">
        <f>SUM(R327:X327)</f>
        <v>472.86</v>
      </c>
      <c r="Z327" s="34">
        <f>Q327+Y327</f>
        <v>1621.65125</v>
      </c>
      <c r="AA327" s="34"/>
      <c r="AB327" s="12" t="s">
        <v>38</v>
      </c>
      <c r="AC327" s="11">
        <f t="shared" ref="AC327:AE327" si="731">K327+R327</f>
        <v>62.5185</v>
      </c>
      <c r="AD327" s="11">
        <f t="shared" si="731"/>
        <v>778.92</v>
      </c>
      <c r="AE327" s="11">
        <f t="shared" si="731"/>
        <v>566.48</v>
      </c>
      <c r="AF327" s="11">
        <f>N327+U327+V327</f>
        <v>34.73275</v>
      </c>
      <c r="AG327" s="11">
        <f t="shared" ref="AG327:AI327" si="732">O327+W327</f>
        <v>179</v>
      </c>
      <c r="AH327" s="11">
        <f t="shared" si="732"/>
        <v>0</v>
      </c>
      <c r="AI327" s="11">
        <f t="shared" si="732"/>
        <v>1621.65125</v>
      </c>
      <c r="AJ327" s="12" t="s">
        <v>14</v>
      </c>
    </row>
    <row r="328" s="9" customFormat="1" ht="16" customHeight="1" spans="1:36">
      <c r="A328" s="33">
        <f>ROW()-3</f>
        <v>325</v>
      </c>
      <c r="B328" s="34" t="s">
        <v>472</v>
      </c>
      <c r="C328" s="42" t="s">
        <v>757</v>
      </c>
      <c r="D328" s="182" t="s">
        <v>758</v>
      </c>
      <c r="E328" s="87">
        <v>3473.25</v>
      </c>
      <c r="F328" s="87">
        <v>3245.5</v>
      </c>
      <c r="G328" s="88">
        <v>5664.75</v>
      </c>
      <c r="H328" s="87">
        <v>3473.25</v>
      </c>
      <c r="I328" s="37">
        <v>1790</v>
      </c>
      <c r="J328" s="88"/>
      <c r="K328" s="47">
        <f>E328*0.018</f>
        <v>62.5185</v>
      </c>
      <c r="L328" s="48">
        <f>F328*0.16</f>
        <v>519.28</v>
      </c>
      <c r="M328" s="37">
        <f>ROUND(G328*0.08,2)</f>
        <v>453.18</v>
      </c>
      <c r="N328" s="34">
        <f>H328*0.007</f>
        <v>24.31275</v>
      </c>
      <c r="O328" s="37">
        <f>I328*5%</f>
        <v>89.5</v>
      </c>
      <c r="P328" s="37">
        <f>J328*50%</f>
        <v>0</v>
      </c>
      <c r="Q328" s="37">
        <f>SUM(K328:P328)</f>
        <v>1148.79125</v>
      </c>
      <c r="R328" s="34">
        <f>E328*0</f>
        <v>0</v>
      </c>
      <c r="S328" s="34">
        <f>ROUND(F328*0.08,2)</f>
        <v>259.64</v>
      </c>
      <c r="T328" s="37">
        <f>ROUND(G328*0.02,2)</f>
        <v>113.3</v>
      </c>
      <c r="U328" s="34">
        <f>ROUND(H328*0.003,2)</f>
        <v>10.42</v>
      </c>
      <c r="V328" s="34">
        <v>0</v>
      </c>
      <c r="W328" s="37">
        <f>I328*5%</f>
        <v>89.5</v>
      </c>
      <c r="X328" s="37">
        <f>J328*50%</f>
        <v>0</v>
      </c>
      <c r="Y328" s="34">
        <f>SUM(R328:X328)</f>
        <v>472.86</v>
      </c>
      <c r="Z328" s="34">
        <f>Q328+Y328</f>
        <v>1621.65125</v>
      </c>
      <c r="AA328" s="34"/>
      <c r="AB328" s="12" t="s">
        <v>38</v>
      </c>
      <c r="AC328" s="11">
        <f t="shared" ref="AC328:AE328" si="733">K328+R328</f>
        <v>62.5185</v>
      </c>
      <c r="AD328" s="11">
        <f t="shared" si="733"/>
        <v>778.92</v>
      </c>
      <c r="AE328" s="11">
        <f t="shared" si="733"/>
        <v>566.48</v>
      </c>
      <c r="AF328" s="11">
        <f>N328+U328+V328</f>
        <v>34.73275</v>
      </c>
      <c r="AG328" s="11">
        <f t="shared" ref="AG328:AI328" si="734">O328+W328</f>
        <v>179</v>
      </c>
      <c r="AH328" s="11">
        <f t="shared" si="734"/>
        <v>0</v>
      </c>
      <c r="AI328" s="11">
        <f t="shared" si="734"/>
        <v>1621.65125</v>
      </c>
      <c r="AJ328" s="12" t="s">
        <v>14</v>
      </c>
    </row>
    <row r="329" s="9" customFormat="1" ht="16" customHeight="1" spans="1:36">
      <c r="A329" s="33">
        <f t="shared" ref="A329:A386" si="735">ROW()-3</f>
        <v>326</v>
      </c>
      <c r="B329" s="34" t="s">
        <v>472</v>
      </c>
      <c r="C329" s="42" t="s">
        <v>759</v>
      </c>
      <c r="D329" s="57" t="s">
        <v>760</v>
      </c>
      <c r="E329" s="87">
        <v>3473.25</v>
      </c>
      <c r="F329" s="87">
        <v>3245.5</v>
      </c>
      <c r="G329" s="88">
        <v>5664.75</v>
      </c>
      <c r="H329" s="87">
        <v>3473.25</v>
      </c>
      <c r="I329" s="37">
        <v>1790</v>
      </c>
      <c r="J329" s="88"/>
      <c r="K329" s="47">
        <f t="shared" ref="K329:K386" si="736">E329*0.018</f>
        <v>62.5185</v>
      </c>
      <c r="L329" s="48">
        <f t="shared" ref="L329:L386" si="737">F329*0.16</f>
        <v>519.28</v>
      </c>
      <c r="M329" s="37">
        <f t="shared" ref="M329:M386" si="738">ROUND(G329*0.08,2)</f>
        <v>453.18</v>
      </c>
      <c r="N329" s="34">
        <f t="shared" ref="N329:N386" si="739">H329*0.007</f>
        <v>24.31275</v>
      </c>
      <c r="O329" s="37">
        <f t="shared" ref="O329:O386" si="740">I329*5%</f>
        <v>89.5</v>
      </c>
      <c r="P329" s="37">
        <f t="shared" ref="P329:P386" si="741">J329*50%</f>
        <v>0</v>
      </c>
      <c r="Q329" s="37">
        <f t="shared" ref="Q329:Q386" si="742">SUM(K329:P329)</f>
        <v>1148.79125</v>
      </c>
      <c r="R329" s="34">
        <f t="shared" ref="R329:R386" si="743">E329*0</f>
        <v>0</v>
      </c>
      <c r="S329" s="34">
        <f t="shared" ref="S329:S386" si="744">ROUND(F329*0.08,2)</f>
        <v>259.64</v>
      </c>
      <c r="T329" s="37">
        <f t="shared" ref="T329:T386" si="745">ROUND(G329*0.02,2)</f>
        <v>113.3</v>
      </c>
      <c r="U329" s="34">
        <f t="shared" ref="U329:U386" si="746">ROUND(H329*0.003,2)</f>
        <v>10.42</v>
      </c>
      <c r="V329" s="34">
        <v>0</v>
      </c>
      <c r="W329" s="37">
        <f t="shared" ref="W329:W386" si="747">I329*5%</f>
        <v>89.5</v>
      </c>
      <c r="X329" s="37">
        <f t="shared" ref="X329:X386" si="748">J329*50%</f>
        <v>0</v>
      </c>
      <c r="Y329" s="34">
        <f t="shared" ref="Y329:Y386" si="749">SUM(R329:X329)</f>
        <v>472.86</v>
      </c>
      <c r="Z329" s="34">
        <f t="shared" ref="Z329:Z386" si="750">Q329+Y329</f>
        <v>1621.65125</v>
      </c>
      <c r="AA329" s="34"/>
      <c r="AB329" s="12" t="s">
        <v>38</v>
      </c>
      <c r="AC329" s="11">
        <f t="shared" ref="AC329:AE329" si="751">K329+R329</f>
        <v>62.5185</v>
      </c>
      <c r="AD329" s="11">
        <f t="shared" si="751"/>
        <v>778.92</v>
      </c>
      <c r="AE329" s="11">
        <f t="shared" si="751"/>
        <v>566.48</v>
      </c>
      <c r="AF329" s="11">
        <f t="shared" ref="AF329:AF386" si="752">N329+U329+V329</f>
        <v>34.73275</v>
      </c>
      <c r="AG329" s="11">
        <f t="shared" ref="AG329:AI329" si="753">O329+W329</f>
        <v>179</v>
      </c>
      <c r="AH329" s="11">
        <f t="shared" si="753"/>
        <v>0</v>
      </c>
      <c r="AI329" s="11">
        <f t="shared" si="753"/>
        <v>1621.65125</v>
      </c>
      <c r="AJ329" s="12" t="s">
        <v>14</v>
      </c>
    </row>
    <row r="330" s="9" customFormat="1" ht="16" customHeight="1" spans="1:36">
      <c r="A330" s="33">
        <f t="shared" si="735"/>
        <v>327</v>
      </c>
      <c r="B330" s="34" t="s">
        <v>106</v>
      </c>
      <c r="C330" s="42" t="s">
        <v>761</v>
      </c>
      <c r="D330" s="182" t="s">
        <v>762</v>
      </c>
      <c r="E330" s="87">
        <v>3473.25</v>
      </c>
      <c r="F330" s="87">
        <v>3245.5</v>
      </c>
      <c r="G330" s="88">
        <v>5664.75</v>
      </c>
      <c r="H330" s="87">
        <v>3473.25</v>
      </c>
      <c r="I330" s="37">
        <v>3180</v>
      </c>
      <c r="J330" s="88"/>
      <c r="K330" s="47">
        <f t="shared" si="736"/>
        <v>62.5185</v>
      </c>
      <c r="L330" s="48">
        <f t="shared" si="737"/>
        <v>519.28</v>
      </c>
      <c r="M330" s="37">
        <f t="shared" si="738"/>
        <v>453.18</v>
      </c>
      <c r="N330" s="34">
        <f t="shared" si="739"/>
        <v>24.31275</v>
      </c>
      <c r="O330" s="37">
        <f t="shared" si="740"/>
        <v>159</v>
      </c>
      <c r="P330" s="37">
        <f t="shared" si="741"/>
        <v>0</v>
      </c>
      <c r="Q330" s="37">
        <f t="shared" si="742"/>
        <v>1218.29125</v>
      </c>
      <c r="R330" s="34">
        <f t="shared" si="743"/>
        <v>0</v>
      </c>
      <c r="S330" s="34">
        <f t="shared" si="744"/>
        <v>259.64</v>
      </c>
      <c r="T330" s="37">
        <f t="shared" si="745"/>
        <v>113.3</v>
      </c>
      <c r="U330" s="34">
        <f t="shared" si="746"/>
        <v>10.42</v>
      </c>
      <c r="V330" s="34">
        <v>0</v>
      </c>
      <c r="W330" s="37">
        <f t="shared" si="747"/>
        <v>159</v>
      </c>
      <c r="X330" s="37">
        <f t="shared" si="748"/>
        <v>0</v>
      </c>
      <c r="Y330" s="34">
        <f t="shared" si="749"/>
        <v>542.36</v>
      </c>
      <c r="Z330" s="34">
        <f t="shared" si="750"/>
        <v>1760.65125</v>
      </c>
      <c r="AA330" s="34"/>
      <c r="AB330" s="12" t="s">
        <v>40</v>
      </c>
      <c r="AC330" s="11">
        <f t="shared" ref="AC330:AE330" si="754">K330+R330</f>
        <v>62.5185</v>
      </c>
      <c r="AD330" s="11">
        <f t="shared" si="754"/>
        <v>778.92</v>
      </c>
      <c r="AE330" s="11">
        <f t="shared" si="754"/>
        <v>566.48</v>
      </c>
      <c r="AF330" s="11">
        <f t="shared" si="752"/>
        <v>34.73275</v>
      </c>
      <c r="AG330" s="11">
        <f t="shared" ref="AG330:AI330" si="755">O330+W330</f>
        <v>318</v>
      </c>
      <c r="AH330" s="11">
        <f t="shared" si="755"/>
        <v>0</v>
      </c>
      <c r="AI330" s="11">
        <f t="shared" si="755"/>
        <v>1760.65125</v>
      </c>
      <c r="AJ330" s="12" t="s">
        <v>16</v>
      </c>
    </row>
    <row r="331" s="9" customFormat="1" ht="16" customHeight="1" spans="1:36">
      <c r="A331" s="33">
        <f t="shared" si="735"/>
        <v>328</v>
      </c>
      <c r="B331" s="34" t="s">
        <v>140</v>
      </c>
      <c r="C331" s="42" t="s">
        <v>763</v>
      </c>
      <c r="D331" s="182" t="s">
        <v>764</v>
      </c>
      <c r="E331" s="87">
        <v>3473.25</v>
      </c>
      <c r="F331" s="87">
        <v>3245.5</v>
      </c>
      <c r="G331" s="88">
        <v>5664.75</v>
      </c>
      <c r="H331" s="87">
        <v>3473.25</v>
      </c>
      <c r="I331" s="37">
        <v>0</v>
      </c>
      <c r="J331" s="88"/>
      <c r="K331" s="47">
        <f t="shared" si="736"/>
        <v>62.5185</v>
      </c>
      <c r="L331" s="48">
        <f t="shared" si="737"/>
        <v>519.28</v>
      </c>
      <c r="M331" s="37">
        <f t="shared" si="738"/>
        <v>453.18</v>
      </c>
      <c r="N331" s="34">
        <f t="shared" si="739"/>
        <v>24.31275</v>
      </c>
      <c r="O331" s="37">
        <f t="shared" si="740"/>
        <v>0</v>
      </c>
      <c r="P331" s="37">
        <f t="shared" si="741"/>
        <v>0</v>
      </c>
      <c r="Q331" s="37">
        <f t="shared" si="742"/>
        <v>1059.29125</v>
      </c>
      <c r="R331" s="34">
        <f t="shared" si="743"/>
        <v>0</v>
      </c>
      <c r="S331" s="34">
        <f t="shared" si="744"/>
        <v>259.64</v>
      </c>
      <c r="T331" s="37">
        <f t="shared" si="745"/>
        <v>113.3</v>
      </c>
      <c r="U331" s="34">
        <f t="shared" si="746"/>
        <v>10.42</v>
      </c>
      <c r="V331" s="34">
        <v>0</v>
      </c>
      <c r="W331" s="37">
        <f t="shared" si="747"/>
        <v>0</v>
      </c>
      <c r="X331" s="37">
        <f t="shared" si="748"/>
        <v>0</v>
      </c>
      <c r="Y331" s="34">
        <f t="shared" si="749"/>
        <v>383.36</v>
      </c>
      <c r="Z331" s="34">
        <f t="shared" si="750"/>
        <v>1442.65125</v>
      </c>
      <c r="AA331" s="34"/>
      <c r="AB331" s="12" t="s">
        <v>39</v>
      </c>
      <c r="AC331" s="11">
        <f t="shared" ref="AC331:AE331" si="756">K331+R331</f>
        <v>62.5185</v>
      </c>
      <c r="AD331" s="11">
        <f t="shared" si="756"/>
        <v>778.92</v>
      </c>
      <c r="AE331" s="11">
        <f t="shared" si="756"/>
        <v>566.48</v>
      </c>
      <c r="AF331" s="11">
        <f t="shared" si="752"/>
        <v>34.73275</v>
      </c>
      <c r="AG331" s="11">
        <f t="shared" ref="AG331:AI331" si="757">O331+W331</f>
        <v>0</v>
      </c>
      <c r="AH331" s="11">
        <f t="shared" si="757"/>
        <v>0</v>
      </c>
      <c r="AI331" s="11">
        <f t="shared" si="757"/>
        <v>1442.65125</v>
      </c>
      <c r="AJ331" s="12" t="s">
        <v>15</v>
      </c>
    </row>
    <row r="332" s="9" customFormat="1" ht="16" customHeight="1" spans="1:36">
      <c r="A332" s="33">
        <f t="shared" si="735"/>
        <v>329</v>
      </c>
      <c r="B332" s="34" t="s">
        <v>277</v>
      </c>
      <c r="C332" s="42" t="s">
        <v>765</v>
      </c>
      <c r="D332" s="57" t="s">
        <v>766</v>
      </c>
      <c r="E332" s="87">
        <v>3473.25</v>
      </c>
      <c r="F332" s="87">
        <v>3245.5</v>
      </c>
      <c r="G332" s="88">
        <v>5664.75</v>
      </c>
      <c r="H332" s="87">
        <v>3473.25</v>
      </c>
      <c r="I332" s="37">
        <v>3180</v>
      </c>
      <c r="J332" s="88"/>
      <c r="K332" s="47">
        <f t="shared" si="736"/>
        <v>62.5185</v>
      </c>
      <c r="L332" s="48">
        <f t="shared" si="737"/>
        <v>519.28</v>
      </c>
      <c r="M332" s="37">
        <f t="shared" si="738"/>
        <v>453.18</v>
      </c>
      <c r="N332" s="34">
        <f t="shared" si="739"/>
        <v>24.31275</v>
      </c>
      <c r="O332" s="37">
        <f t="shared" si="740"/>
        <v>159</v>
      </c>
      <c r="P332" s="37">
        <f t="shared" si="741"/>
        <v>0</v>
      </c>
      <c r="Q332" s="37">
        <f t="shared" si="742"/>
        <v>1218.29125</v>
      </c>
      <c r="R332" s="34">
        <f t="shared" si="743"/>
        <v>0</v>
      </c>
      <c r="S332" s="34">
        <f t="shared" si="744"/>
        <v>259.64</v>
      </c>
      <c r="T332" s="37">
        <f t="shared" si="745"/>
        <v>113.3</v>
      </c>
      <c r="U332" s="34">
        <f t="shared" si="746"/>
        <v>10.42</v>
      </c>
      <c r="V332" s="34">
        <v>0</v>
      </c>
      <c r="W332" s="37">
        <f t="shared" si="747"/>
        <v>159</v>
      </c>
      <c r="X332" s="37">
        <f t="shared" si="748"/>
        <v>0</v>
      </c>
      <c r="Y332" s="34">
        <f t="shared" si="749"/>
        <v>542.36</v>
      </c>
      <c r="Z332" s="34">
        <f t="shared" si="750"/>
        <v>1760.65125</v>
      </c>
      <c r="AA332" s="34"/>
      <c r="AB332" s="12" t="s">
        <v>29</v>
      </c>
      <c r="AC332" s="11">
        <f t="shared" ref="AC332:AE332" si="758">K332+R332</f>
        <v>62.5185</v>
      </c>
      <c r="AD332" s="11">
        <f t="shared" si="758"/>
        <v>778.92</v>
      </c>
      <c r="AE332" s="11">
        <f t="shared" si="758"/>
        <v>566.48</v>
      </c>
      <c r="AF332" s="11">
        <f t="shared" si="752"/>
        <v>34.73275</v>
      </c>
      <c r="AG332" s="11">
        <f t="shared" ref="AG332:AI332" si="759">O332+W332</f>
        <v>318</v>
      </c>
      <c r="AH332" s="11">
        <f t="shared" si="759"/>
        <v>0</v>
      </c>
      <c r="AI332" s="11">
        <f t="shared" si="759"/>
        <v>1760.65125</v>
      </c>
      <c r="AJ332" s="12" t="s">
        <v>14</v>
      </c>
    </row>
    <row r="333" s="9" customFormat="1" ht="16" customHeight="1" spans="1:36">
      <c r="A333" s="33">
        <f t="shared" si="735"/>
        <v>330</v>
      </c>
      <c r="B333" s="34" t="s">
        <v>143</v>
      </c>
      <c r="C333" s="42" t="s">
        <v>767</v>
      </c>
      <c r="D333" s="57" t="s">
        <v>768</v>
      </c>
      <c r="E333" s="87">
        <v>3473.25</v>
      </c>
      <c r="F333" s="87">
        <v>3245.5</v>
      </c>
      <c r="G333" s="88">
        <v>5664.75</v>
      </c>
      <c r="H333" s="87">
        <v>3473.25</v>
      </c>
      <c r="I333" s="37">
        <v>3180</v>
      </c>
      <c r="J333" s="88"/>
      <c r="K333" s="47">
        <f t="shared" si="736"/>
        <v>62.5185</v>
      </c>
      <c r="L333" s="48">
        <f t="shared" si="737"/>
        <v>519.28</v>
      </c>
      <c r="M333" s="37">
        <f t="shared" si="738"/>
        <v>453.18</v>
      </c>
      <c r="N333" s="34">
        <f t="shared" si="739"/>
        <v>24.31275</v>
      </c>
      <c r="O333" s="37">
        <f t="shared" si="740"/>
        <v>159</v>
      </c>
      <c r="P333" s="37">
        <f t="shared" si="741"/>
        <v>0</v>
      </c>
      <c r="Q333" s="37">
        <f t="shared" si="742"/>
        <v>1218.29125</v>
      </c>
      <c r="R333" s="34">
        <f t="shared" si="743"/>
        <v>0</v>
      </c>
      <c r="S333" s="34">
        <f t="shared" si="744"/>
        <v>259.64</v>
      </c>
      <c r="T333" s="37">
        <f t="shared" si="745"/>
        <v>113.3</v>
      </c>
      <c r="U333" s="34">
        <f t="shared" si="746"/>
        <v>10.42</v>
      </c>
      <c r="V333" s="34">
        <v>0</v>
      </c>
      <c r="W333" s="37">
        <f t="shared" si="747"/>
        <v>159</v>
      </c>
      <c r="X333" s="37">
        <f t="shared" si="748"/>
        <v>0</v>
      </c>
      <c r="Y333" s="34">
        <f t="shared" si="749"/>
        <v>542.36</v>
      </c>
      <c r="Z333" s="34">
        <f t="shared" si="750"/>
        <v>1760.65125</v>
      </c>
      <c r="AA333" s="34"/>
      <c r="AB333" s="12" t="s">
        <v>28</v>
      </c>
      <c r="AC333" s="11">
        <f t="shared" ref="AC333:AE333" si="760">K333+R333</f>
        <v>62.5185</v>
      </c>
      <c r="AD333" s="11">
        <f t="shared" si="760"/>
        <v>778.92</v>
      </c>
      <c r="AE333" s="11">
        <f t="shared" si="760"/>
        <v>566.48</v>
      </c>
      <c r="AF333" s="11">
        <f t="shared" si="752"/>
        <v>34.73275</v>
      </c>
      <c r="AG333" s="11">
        <f t="shared" ref="AG333:AI333" si="761">O333+W333</f>
        <v>318</v>
      </c>
      <c r="AH333" s="11">
        <f t="shared" si="761"/>
        <v>0</v>
      </c>
      <c r="AI333" s="11">
        <f t="shared" si="761"/>
        <v>1760.65125</v>
      </c>
      <c r="AJ333" s="12" t="s">
        <v>13</v>
      </c>
    </row>
    <row r="334" s="9" customFormat="1" ht="16" customHeight="1" spans="1:36">
      <c r="A334" s="33">
        <f t="shared" si="735"/>
        <v>331</v>
      </c>
      <c r="B334" s="34" t="s">
        <v>143</v>
      </c>
      <c r="C334" s="42" t="s">
        <v>769</v>
      </c>
      <c r="D334" s="182" t="s">
        <v>770</v>
      </c>
      <c r="E334" s="87">
        <v>3473.25</v>
      </c>
      <c r="F334" s="87">
        <v>3245.5</v>
      </c>
      <c r="G334" s="88">
        <v>5664.75</v>
      </c>
      <c r="H334" s="87">
        <v>3473.25</v>
      </c>
      <c r="I334" s="37">
        <v>3180</v>
      </c>
      <c r="J334" s="88"/>
      <c r="K334" s="47">
        <f t="shared" si="736"/>
        <v>62.5185</v>
      </c>
      <c r="L334" s="48">
        <f t="shared" si="737"/>
        <v>519.28</v>
      </c>
      <c r="M334" s="37">
        <f t="shared" si="738"/>
        <v>453.18</v>
      </c>
      <c r="N334" s="34">
        <f t="shared" si="739"/>
        <v>24.31275</v>
      </c>
      <c r="O334" s="37">
        <f t="shared" si="740"/>
        <v>159</v>
      </c>
      <c r="P334" s="37">
        <f t="shared" si="741"/>
        <v>0</v>
      </c>
      <c r="Q334" s="37">
        <f t="shared" si="742"/>
        <v>1218.29125</v>
      </c>
      <c r="R334" s="34">
        <f t="shared" si="743"/>
        <v>0</v>
      </c>
      <c r="S334" s="34">
        <f t="shared" si="744"/>
        <v>259.64</v>
      </c>
      <c r="T334" s="37">
        <f t="shared" si="745"/>
        <v>113.3</v>
      </c>
      <c r="U334" s="34">
        <f t="shared" si="746"/>
        <v>10.42</v>
      </c>
      <c r="V334" s="34">
        <v>0</v>
      </c>
      <c r="W334" s="37">
        <f t="shared" si="747"/>
        <v>159</v>
      </c>
      <c r="X334" s="37">
        <f t="shared" si="748"/>
        <v>0</v>
      </c>
      <c r="Y334" s="34">
        <f t="shared" si="749"/>
        <v>542.36</v>
      </c>
      <c r="Z334" s="34">
        <f t="shared" si="750"/>
        <v>1760.65125</v>
      </c>
      <c r="AA334" s="34"/>
      <c r="AB334" s="12" t="s">
        <v>24</v>
      </c>
      <c r="AC334" s="11">
        <f t="shared" ref="AC334:AE334" si="762">K334+R334</f>
        <v>62.5185</v>
      </c>
      <c r="AD334" s="11">
        <f t="shared" si="762"/>
        <v>778.92</v>
      </c>
      <c r="AE334" s="11">
        <f t="shared" si="762"/>
        <v>566.48</v>
      </c>
      <c r="AF334" s="11">
        <f t="shared" si="752"/>
        <v>34.73275</v>
      </c>
      <c r="AG334" s="11">
        <f t="shared" ref="AG334:AI334" si="763">O334+W334</f>
        <v>318</v>
      </c>
      <c r="AH334" s="11">
        <f t="shared" si="763"/>
        <v>0</v>
      </c>
      <c r="AI334" s="11">
        <f t="shared" si="763"/>
        <v>1760.65125</v>
      </c>
      <c r="AJ334" s="12" t="s">
        <v>13</v>
      </c>
    </row>
    <row r="335" s="9" customFormat="1" ht="16" customHeight="1" spans="1:36">
      <c r="A335" s="33">
        <f t="shared" si="735"/>
        <v>332</v>
      </c>
      <c r="B335" s="34" t="s">
        <v>143</v>
      </c>
      <c r="C335" s="42" t="s">
        <v>771</v>
      </c>
      <c r="D335" s="182" t="s">
        <v>772</v>
      </c>
      <c r="E335" s="87">
        <v>3473.25</v>
      </c>
      <c r="F335" s="87">
        <v>3245.5</v>
      </c>
      <c r="G335" s="88">
        <v>5664.75</v>
      </c>
      <c r="H335" s="87">
        <v>3473.25</v>
      </c>
      <c r="I335" s="37">
        <v>3180</v>
      </c>
      <c r="J335" s="88"/>
      <c r="K335" s="47">
        <f t="shared" si="736"/>
        <v>62.5185</v>
      </c>
      <c r="L335" s="48">
        <f t="shared" si="737"/>
        <v>519.28</v>
      </c>
      <c r="M335" s="37">
        <f t="shared" si="738"/>
        <v>453.18</v>
      </c>
      <c r="N335" s="34">
        <f t="shared" si="739"/>
        <v>24.31275</v>
      </c>
      <c r="O335" s="37">
        <f t="shared" si="740"/>
        <v>159</v>
      </c>
      <c r="P335" s="37">
        <f t="shared" si="741"/>
        <v>0</v>
      </c>
      <c r="Q335" s="37">
        <f t="shared" si="742"/>
        <v>1218.29125</v>
      </c>
      <c r="R335" s="34">
        <f t="shared" si="743"/>
        <v>0</v>
      </c>
      <c r="S335" s="34">
        <f t="shared" si="744"/>
        <v>259.64</v>
      </c>
      <c r="T335" s="37">
        <f t="shared" si="745"/>
        <v>113.3</v>
      </c>
      <c r="U335" s="34">
        <f t="shared" si="746"/>
        <v>10.42</v>
      </c>
      <c r="V335" s="34">
        <v>0</v>
      </c>
      <c r="W335" s="37">
        <f t="shared" si="747"/>
        <v>159</v>
      </c>
      <c r="X335" s="37">
        <f t="shared" si="748"/>
        <v>0</v>
      </c>
      <c r="Y335" s="34">
        <f t="shared" si="749"/>
        <v>542.36</v>
      </c>
      <c r="Z335" s="34">
        <f t="shared" si="750"/>
        <v>1760.65125</v>
      </c>
      <c r="AA335" s="34"/>
      <c r="AB335" s="12" t="s">
        <v>24</v>
      </c>
      <c r="AC335" s="11">
        <f t="shared" ref="AC335:AE335" si="764">K335+R335</f>
        <v>62.5185</v>
      </c>
      <c r="AD335" s="11">
        <f t="shared" si="764"/>
        <v>778.92</v>
      </c>
      <c r="AE335" s="11">
        <f t="shared" si="764"/>
        <v>566.48</v>
      </c>
      <c r="AF335" s="11">
        <f t="shared" si="752"/>
        <v>34.73275</v>
      </c>
      <c r="AG335" s="11">
        <f t="shared" ref="AG335:AI335" si="765">O335+W335</f>
        <v>318</v>
      </c>
      <c r="AH335" s="11">
        <f t="shared" si="765"/>
        <v>0</v>
      </c>
      <c r="AI335" s="11">
        <f t="shared" si="765"/>
        <v>1760.65125</v>
      </c>
      <c r="AJ335" s="12" t="s">
        <v>13</v>
      </c>
    </row>
    <row r="336" s="9" customFormat="1" ht="16" customHeight="1" spans="1:36">
      <c r="A336" s="33">
        <f t="shared" si="735"/>
        <v>333</v>
      </c>
      <c r="B336" s="34" t="s">
        <v>584</v>
      </c>
      <c r="C336" s="42" t="s">
        <v>773</v>
      </c>
      <c r="D336" s="57" t="s">
        <v>774</v>
      </c>
      <c r="E336" s="87">
        <v>3473.25</v>
      </c>
      <c r="F336" s="87">
        <v>3245.5</v>
      </c>
      <c r="G336" s="88">
        <v>5664.75</v>
      </c>
      <c r="H336" s="87">
        <v>3473.25</v>
      </c>
      <c r="I336" s="37">
        <v>1790</v>
      </c>
      <c r="J336" s="88"/>
      <c r="K336" s="47">
        <f t="shared" si="736"/>
        <v>62.5185</v>
      </c>
      <c r="L336" s="48">
        <f t="shared" si="737"/>
        <v>519.28</v>
      </c>
      <c r="M336" s="37">
        <f t="shared" si="738"/>
        <v>453.18</v>
      </c>
      <c r="N336" s="34">
        <f t="shared" si="739"/>
        <v>24.31275</v>
      </c>
      <c r="O336" s="37">
        <f t="shared" si="740"/>
        <v>89.5</v>
      </c>
      <c r="P336" s="37">
        <f t="shared" si="741"/>
        <v>0</v>
      </c>
      <c r="Q336" s="37">
        <f t="shared" si="742"/>
        <v>1148.79125</v>
      </c>
      <c r="R336" s="34">
        <f t="shared" si="743"/>
        <v>0</v>
      </c>
      <c r="S336" s="34">
        <f t="shared" si="744"/>
        <v>259.64</v>
      </c>
      <c r="T336" s="37">
        <f t="shared" si="745"/>
        <v>113.3</v>
      </c>
      <c r="U336" s="34">
        <f t="shared" si="746"/>
        <v>10.42</v>
      </c>
      <c r="V336" s="34">
        <v>0</v>
      </c>
      <c r="W336" s="37">
        <f t="shared" si="747"/>
        <v>89.5</v>
      </c>
      <c r="X336" s="37">
        <f t="shared" si="748"/>
        <v>0</v>
      </c>
      <c r="Y336" s="34">
        <f t="shared" si="749"/>
        <v>472.86</v>
      </c>
      <c r="Z336" s="34">
        <f t="shared" si="750"/>
        <v>1621.65125</v>
      </c>
      <c r="AA336" s="34"/>
      <c r="AB336" s="12" t="s">
        <v>36</v>
      </c>
      <c r="AC336" s="11">
        <f t="shared" ref="AC336:AE336" si="766">K336+R336</f>
        <v>62.5185</v>
      </c>
      <c r="AD336" s="11">
        <f t="shared" si="766"/>
        <v>778.92</v>
      </c>
      <c r="AE336" s="11">
        <f t="shared" si="766"/>
        <v>566.48</v>
      </c>
      <c r="AF336" s="11">
        <f t="shared" si="752"/>
        <v>34.73275</v>
      </c>
      <c r="AG336" s="11">
        <f t="shared" ref="AG336:AI336" si="767">O336+W336</f>
        <v>179</v>
      </c>
      <c r="AH336" s="11">
        <f t="shared" si="767"/>
        <v>0</v>
      </c>
      <c r="AI336" s="11">
        <f t="shared" si="767"/>
        <v>1621.65125</v>
      </c>
      <c r="AJ336" s="12" t="s">
        <v>14</v>
      </c>
    </row>
    <row r="337" s="9" customFormat="1" ht="16" customHeight="1" spans="1:36">
      <c r="A337" s="33">
        <f t="shared" si="735"/>
        <v>334</v>
      </c>
      <c r="B337" s="34" t="s">
        <v>89</v>
      </c>
      <c r="C337" s="42" t="s">
        <v>775</v>
      </c>
      <c r="D337" s="182" t="s">
        <v>776</v>
      </c>
      <c r="E337" s="87">
        <v>3473.25</v>
      </c>
      <c r="F337" s="87">
        <v>3245.5</v>
      </c>
      <c r="G337" s="88">
        <v>5664.75</v>
      </c>
      <c r="H337" s="87">
        <v>3473.25</v>
      </c>
      <c r="I337" s="37">
        <v>3180</v>
      </c>
      <c r="J337" s="88"/>
      <c r="K337" s="47">
        <f t="shared" si="736"/>
        <v>62.5185</v>
      </c>
      <c r="L337" s="48">
        <f t="shared" si="737"/>
        <v>519.28</v>
      </c>
      <c r="M337" s="37">
        <f t="shared" si="738"/>
        <v>453.18</v>
      </c>
      <c r="N337" s="34">
        <f t="shared" si="739"/>
        <v>24.31275</v>
      </c>
      <c r="O337" s="37">
        <f t="shared" si="740"/>
        <v>159</v>
      </c>
      <c r="P337" s="37">
        <f t="shared" si="741"/>
        <v>0</v>
      </c>
      <c r="Q337" s="37">
        <f t="shared" si="742"/>
        <v>1218.29125</v>
      </c>
      <c r="R337" s="34">
        <f t="shared" si="743"/>
        <v>0</v>
      </c>
      <c r="S337" s="34">
        <f t="shared" si="744"/>
        <v>259.64</v>
      </c>
      <c r="T337" s="37">
        <f t="shared" si="745"/>
        <v>113.3</v>
      </c>
      <c r="U337" s="34">
        <f t="shared" si="746"/>
        <v>10.42</v>
      </c>
      <c r="V337" s="34">
        <v>0</v>
      </c>
      <c r="W337" s="37">
        <f t="shared" si="747"/>
        <v>159</v>
      </c>
      <c r="X337" s="37">
        <f t="shared" si="748"/>
        <v>0</v>
      </c>
      <c r="Y337" s="34">
        <f t="shared" si="749"/>
        <v>542.36</v>
      </c>
      <c r="Z337" s="34">
        <f t="shared" si="750"/>
        <v>1760.65125</v>
      </c>
      <c r="AA337" s="34"/>
      <c r="AB337" s="12" t="s">
        <v>40</v>
      </c>
      <c r="AC337" s="11">
        <f t="shared" ref="AC337:AE337" si="768">K337+R337</f>
        <v>62.5185</v>
      </c>
      <c r="AD337" s="11">
        <f t="shared" si="768"/>
        <v>778.92</v>
      </c>
      <c r="AE337" s="11">
        <f t="shared" si="768"/>
        <v>566.48</v>
      </c>
      <c r="AF337" s="11">
        <f t="shared" si="752"/>
        <v>34.73275</v>
      </c>
      <c r="AG337" s="11">
        <f t="shared" ref="AG337:AI337" si="769">O337+W337</f>
        <v>318</v>
      </c>
      <c r="AH337" s="11">
        <f t="shared" si="769"/>
        <v>0</v>
      </c>
      <c r="AI337" s="11">
        <f t="shared" si="769"/>
        <v>1760.65125</v>
      </c>
      <c r="AJ337" s="12" t="s">
        <v>16</v>
      </c>
    </row>
    <row r="338" s="9" customFormat="1" ht="16" customHeight="1" spans="1:36">
      <c r="A338" s="33">
        <f t="shared" si="735"/>
        <v>335</v>
      </c>
      <c r="B338" s="34" t="s">
        <v>599</v>
      </c>
      <c r="C338" s="42" t="s">
        <v>777</v>
      </c>
      <c r="D338" s="57" t="s">
        <v>778</v>
      </c>
      <c r="E338" s="87">
        <v>3473.25</v>
      </c>
      <c r="F338" s="87">
        <v>3245.5</v>
      </c>
      <c r="G338" s="88">
        <v>5664.75</v>
      </c>
      <c r="H338" s="87">
        <v>3473.25</v>
      </c>
      <c r="I338" s="37">
        <v>1790</v>
      </c>
      <c r="J338" s="88"/>
      <c r="K338" s="47">
        <f t="shared" si="736"/>
        <v>62.5185</v>
      </c>
      <c r="L338" s="48">
        <f t="shared" si="737"/>
        <v>519.28</v>
      </c>
      <c r="M338" s="37">
        <f t="shared" si="738"/>
        <v>453.18</v>
      </c>
      <c r="N338" s="34">
        <f t="shared" si="739"/>
        <v>24.31275</v>
      </c>
      <c r="O338" s="37">
        <f t="shared" si="740"/>
        <v>89.5</v>
      </c>
      <c r="P338" s="37">
        <f t="shared" si="741"/>
        <v>0</v>
      </c>
      <c r="Q338" s="37">
        <f t="shared" si="742"/>
        <v>1148.79125</v>
      </c>
      <c r="R338" s="34">
        <f t="shared" si="743"/>
        <v>0</v>
      </c>
      <c r="S338" s="34">
        <f t="shared" si="744"/>
        <v>259.64</v>
      </c>
      <c r="T338" s="37">
        <f t="shared" si="745"/>
        <v>113.3</v>
      </c>
      <c r="U338" s="34">
        <f t="shared" si="746"/>
        <v>10.42</v>
      </c>
      <c r="V338" s="34">
        <v>0</v>
      </c>
      <c r="W338" s="37">
        <f t="shared" si="747"/>
        <v>89.5</v>
      </c>
      <c r="X338" s="37">
        <f t="shared" si="748"/>
        <v>0</v>
      </c>
      <c r="Y338" s="34">
        <f t="shared" si="749"/>
        <v>472.86</v>
      </c>
      <c r="Z338" s="34">
        <f t="shared" si="750"/>
        <v>1621.65125</v>
      </c>
      <c r="AA338" s="34"/>
      <c r="AB338" s="12" t="s">
        <v>35</v>
      </c>
      <c r="AC338" s="11">
        <f t="shared" ref="AC338:AE338" si="770">K338+R338</f>
        <v>62.5185</v>
      </c>
      <c r="AD338" s="11">
        <f t="shared" si="770"/>
        <v>778.92</v>
      </c>
      <c r="AE338" s="11">
        <f t="shared" si="770"/>
        <v>566.48</v>
      </c>
      <c r="AF338" s="11">
        <f t="shared" si="752"/>
        <v>34.73275</v>
      </c>
      <c r="AG338" s="11">
        <f t="shared" ref="AG338:AI338" si="771">O338+W338</f>
        <v>179</v>
      </c>
      <c r="AH338" s="11">
        <f t="shared" si="771"/>
        <v>0</v>
      </c>
      <c r="AI338" s="11">
        <f t="shared" si="771"/>
        <v>1621.65125</v>
      </c>
      <c r="AJ338" s="12" t="s">
        <v>14</v>
      </c>
    </row>
    <row r="339" s="9" customFormat="1" ht="16" customHeight="1" spans="1:36">
      <c r="A339" s="33">
        <f t="shared" si="735"/>
        <v>336</v>
      </c>
      <c r="B339" s="34" t="s">
        <v>599</v>
      </c>
      <c r="C339" s="42" t="s">
        <v>779</v>
      </c>
      <c r="D339" s="57" t="s">
        <v>780</v>
      </c>
      <c r="E339" s="87">
        <v>3473.25</v>
      </c>
      <c r="F339" s="87">
        <v>3245.5</v>
      </c>
      <c r="G339" s="88">
        <v>5664.75</v>
      </c>
      <c r="H339" s="87">
        <v>3473.25</v>
      </c>
      <c r="I339" s="37">
        <v>1790</v>
      </c>
      <c r="J339" s="88"/>
      <c r="K339" s="47">
        <f t="shared" si="736"/>
        <v>62.5185</v>
      </c>
      <c r="L339" s="48">
        <f t="shared" si="737"/>
        <v>519.28</v>
      </c>
      <c r="M339" s="37">
        <f t="shared" si="738"/>
        <v>453.18</v>
      </c>
      <c r="N339" s="34">
        <f t="shared" si="739"/>
        <v>24.31275</v>
      </c>
      <c r="O339" s="37">
        <f t="shared" si="740"/>
        <v>89.5</v>
      </c>
      <c r="P339" s="37">
        <f t="shared" si="741"/>
        <v>0</v>
      </c>
      <c r="Q339" s="37">
        <f t="shared" si="742"/>
        <v>1148.79125</v>
      </c>
      <c r="R339" s="34">
        <f t="shared" si="743"/>
        <v>0</v>
      </c>
      <c r="S339" s="34">
        <f t="shared" si="744"/>
        <v>259.64</v>
      </c>
      <c r="T339" s="37">
        <f t="shared" si="745"/>
        <v>113.3</v>
      </c>
      <c r="U339" s="34">
        <f t="shared" si="746"/>
        <v>10.42</v>
      </c>
      <c r="V339" s="34">
        <v>0</v>
      </c>
      <c r="W339" s="37">
        <f t="shared" si="747"/>
        <v>89.5</v>
      </c>
      <c r="X339" s="37">
        <f t="shared" si="748"/>
        <v>0</v>
      </c>
      <c r="Y339" s="34">
        <f t="shared" si="749"/>
        <v>472.86</v>
      </c>
      <c r="Z339" s="34">
        <f t="shared" si="750"/>
        <v>1621.65125</v>
      </c>
      <c r="AA339" s="34"/>
      <c r="AB339" s="12" t="s">
        <v>35</v>
      </c>
      <c r="AC339" s="11">
        <f t="shared" ref="AC339:AE339" si="772">K339+R339</f>
        <v>62.5185</v>
      </c>
      <c r="AD339" s="11">
        <f t="shared" si="772"/>
        <v>778.92</v>
      </c>
      <c r="AE339" s="11">
        <f t="shared" si="772"/>
        <v>566.48</v>
      </c>
      <c r="AF339" s="11">
        <f t="shared" si="752"/>
        <v>34.73275</v>
      </c>
      <c r="AG339" s="11">
        <f t="shared" ref="AG339:AI339" si="773">O339+W339</f>
        <v>179</v>
      </c>
      <c r="AH339" s="11">
        <f t="shared" si="773"/>
        <v>0</v>
      </c>
      <c r="AI339" s="11">
        <f t="shared" si="773"/>
        <v>1621.65125</v>
      </c>
      <c r="AJ339" s="12" t="s">
        <v>14</v>
      </c>
    </row>
    <row r="340" s="9" customFormat="1" ht="16" customHeight="1" spans="1:36">
      <c r="A340" s="33">
        <f t="shared" si="735"/>
        <v>337</v>
      </c>
      <c r="B340" s="34" t="s">
        <v>262</v>
      </c>
      <c r="C340" s="42" t="s">
        <v>781</v>
      </c>
      <c r="D340" s="57" t="s">
        <v>782</v>
      </c>
      <c r="E340" s="87">
        <v>3473.25</v>
      </c>
      <c r="F340" s="87">
        <v>3245.5</v>
      </c>
      <c r="G340" s="88">
        <v>5664.75</v>
      </c>
      <c r="H340" s="87">
        <v>3473.25</v>
      </c>
      <c r="I340" s="37">
        <v>1790</v>
      </c>
      <c r="J340" s="88"/>
      <c r="K340" s="47">
        <f t="shared" si="736"/>
        <v>62.5185</v>
      </c>
      <c r="L340" s="48">
        <f t="shared" si="737"/>
        <v>519.28</v>
      </c>
      <c r="M340" s="37">
        <f t="shared" si="738"/>
        <v>453.18</v>
      </c>
      <c r="N340" s="34">
        <f t="shared" si="739"/>
        <v>24.31275</v>
      </c>
      <c r="O340" s="37">
        <f t="shared" si="740"/>
        <v>89.5</v>
      </c>
      <c r="P340" s="37">
        <f t="shared" si="741"/>
        <v>0</v>
      </c>
      <c r="Q340" s="37">
        <f t="shared" si="742"/>
        <v>1148.79125</v>
      </c>
      <c r="R340" s="34">
        <f t="shared" si="743"/>
        <v>0</v>
      </c>
      <c r="S340" s="34">
        <f t="shared" si="744"/>
        <v>259.64</v>
      </c>
      <c r="T340" s="37">
        <f t="shared" si="745"/>
        <v>113.3</v>
      </c>
      <c r="U340" s="34">
        <f t="shared" si="746"/>
        <v>10.42</v>
      </c>
      <c r="V340" s="34">
        <v>0</v>
      </c>
      <c r="W340" s="37">
        <f t="shared" si="747"/>
        <v>89.5</v>
      </c>
      <c r="X340" s="37">
        <f t="shared" si="748"/>
        <v>0</v>
      </c>
      <c r="Y340" s="34">
        <f t="shared" si="749"/>
        <v>472.86</v>
      </c>
      <c r="Z340" s="34">
        <f t="shared" si="750"/>
        <v>1621.65125</v>
      </c>
      <c r="AA340" s="34"/>
      <c r="AB340" s="12" t="s">
        <v>34</v>
      </c>
      <c r="AC340" s="11">
        <f t="shared" ref="AC340:AE340" si="774">K340+R340</f>
        <v>62.5185</v>
      </c>
      <c r="AD340" s="11">
        <f t="shared" si="774"/>
        <v>778.92</v>
      </c>
      <c r="AE340" s="11">
        <f t="shared" si="774"/>
        <v>566.48</v>
      </c>
      <c r="AF340" s="11">
        <f t="shared" si="752"/>
        <v>34.73275</v>
      </c>
      <c r="AG340" s="11">
        <f t="shared" ref="AG340:AI340" si="775">O340+W340</f>
        <v>179</v>
      </c>
      <c r="AH340" s="11">
        <f t="shared" si="775"/>
        <v>0</v>
      </c>
      <c r="AI340" s="11">
        <f t="shared" si="775"/>
        <v>1621.65125</v>
      </c>
      <c r="AJ340" s="12" t="s">
        <v>14</v>
      </c>
    </row>
    <row r="341" s="9" customFormat="1" ht="16" customHeight="1" spans="1:36">
      <c r="A341" s="33">
        <f t="shared" si="735"/>
        <v>338</v>
      </c>
      <c r="B341" s="34" t="s">
        <v>262</v>
      </c>
      <c r="C341" s="42" t="s">
        <v>783</v>
      </c>
      <c r="D341" s="57" t="s">
        <v>784</v>
      </c>
      <c r="E341" s="87">
        <v>3473.25</v>
      </c>
      <c r="F341" s="87">
        <v>3245.5</v>
      </c>
      <c r="G341" s="88">
        <v>5664.75</v>
      </c>
      <c r="H341" s="87">
        <v>3473.25</v>
      </c>
      <c r="I341" s="37">
        <v>1790</v>
      </c>
      <c r="J341" s="88"/>
      <c r="K341" s="47">
        <f t="shared" si="736"/>
        <v>62.5185</v>
      </c>
      <c r="L341" s="48">
        <f t="shared" si="737"/>
        <v>519.28</v>
      </c>
      <c r="M341" s="37">
        <f t="shared" si="738"/>
        <v>453.18</v>
      </c>
      <c r="N341" s="34">
        <f t="shared" si="739"/>
        <v>24.31275</v>
      </c>
      <c r="O341" s="37">
        <f t="shared" si="740"/>
        <v>89.5</v>
      </c>
      <c r="P341" s="37">
        <f t="shared" si="741"/>
        <v>0</v>
      </c>
      <c r="Q341" s="37">
        <f t="shared" si="742"/>
        <v>1148.79125</v>
      </c>
      <c r="R341" s="34">
        <f t="shared" si="743"/>
        <v>0</v>
      </c>
      <c r="S341" s="34">
        <f t="shared" si="744"/>
        <v>259.64</v>
      </c>
      <c r="T341" s="37">
        <f t="shared" si="745"/>
        <v>113.3</v>
      </c>
      <c r="U341" s="34">
        <f t="shared" si="746"/>
        <v>10.42</v>
      </c>
      <c r="V341" s="34">
        <v>0</v>
      </c>
      <c r="W341" s="37">
        <f t="shared" si="747"/>
        <v>89.5</v>
      </c>
      <c r="X341" s="37">
        <f t="shared" si="748"/>
        <v>0</v>
      </c>
      <c r="Y341" s="34">
        <f t="shared" si="749"/>
        <v>472.86</v>
      </c>
      <c r="Z341" s="34">
        <f t="shared" si="750"/>
        <v>1621.65125</v>
      </c>
      <c r="AA341" s="34"/>
      <c r="AB341" s="12" t="s">
        <v>34</v>
      </c>
      <c r="AC341" s="11">
        <f t="shared" ref="AC341:AE341" si="776">K341+R341</f>
        <v>62.5185</v>
      </c>
      <c r="AD341" s="11">
        <f t="shared" si="776"/>
        <v>778.92</v>
      </c>
      <c r="AE341" s="11">
        <f t="shared" si="776"/>
        <v>566.48</v>
      </c>
      <c r="AF341" s="11">
        <f t="shared" si="752"/>
        <v>34.73275</v>
      </c>
      <c r="AG341" s="11">
        <f t="shared" ref="AG341:AI341" si="777">O341+W341</f>
        <v>179</v>
      </c>
      <c r="AH341" s="11">
        <f t="shared" si="777"/>
        <v>0</v>
      </c>
      <c r="AI341" s="11">
        <f t="shared" si="777"/>
        <v>1621.65125</v>
      </c>
      <c r="AJ341" s="12" t="s">
        <v>14</v>
      </c>
    </row>
    <row r="342" s="9" customFormat="1" ht="16" customHeight="1" spans="1:36">
      <c r="A342" s="33">
        <f t="shared" si="735"/>
        <v>339</v>
      </c>
      <c r="B342" s="34" t="s">
        <v>242</v>
      </c>
      <c r="C342" s="42" t="s">
        <v>785</v>
      </c>
      <c r="D342" s="57" t="s">
        <v>786</v>
      </c>
      <c r="E342" s="87">
        <v>3473.25</v>
      </c>
      <c r="F342" s="87">
        <v>3245.5</v>
      </c>
      <c r="G342" s="88">
        <v>5664.75</v>
      </c>
      <c r="H342" s="87">
        <v>3473.25</v>
      </c>
      <c r="I342" s="37">
        <v>4180</v>
      </c>
      <c r="J342" s="88"/>
      <c r="K342" s="47">
        <f t="shared" si="736"/>
        <v>62.5185</v>
      </c>
      <c r="L342" s="48">
        <f t="shared" si="737"/>
        <v>519.28</v>
      </c>
      <c r="M342" s="37">
        <f t="shared" si="738"/>
        <v>453.18</v>
      </c>
      <c r="N342" s="34">
        <f t="shared" si="739"/>
        <v>24.31275</v>
      </c>
      <c r="O342" s="37">
        <f t="shared" si="740"/>
        <v>209</v>
      </c>
      <c r="P342" s="37">
        <f t="shared" si="741"/>
        <v>0</v>
      </c>
      <c r="Q342" s="37">
        <f t="shared" si="742"/>
        <v>1268.29125</v>
      </c>
      <c r="R342" s="34">
        <f t="shared" si="743"/>
        <v>0</v>
      </c>
      <c r="S342" s="34">
        <f t="shared" si="744"/>
        <v>259.64</v>
      </c>
      <c r="T342" s="37">
        <f t="shared" si="745"/>
        <v>113.3</v>
      </c>
      <c r="U342" s="34">
        <f t="shared" si="746"/>
        <v>10.42</v>
      </c>
      <c r="V342" s="34">
        <v>0</v>
      </c>
      <c r="W342" s="37">
        <f t="shared" si="747"/>
        <v>209</v>
      </c>
      <c r="X342" s="37">
        <f t="shared" si="748"/>
        <v>0</v>
      </c>
      <c r="Y342" s="34">
        <f t="shared" si="749"/>
        <v>592.36</v>
      </c>
      <c r="Z342" s="34">
        <f t="shared" si="750"/>
        <v>1860.65125</v>
      </c>
      <c r="AA342" s="34"/>
      <c r="AB342" s="12" t="s">
        <v>40</v>
      </c>
      <c r="AC342" s="11">
        <f t="shared" ref="AC342:AE342" si="778">K342+R342</f>
        <v>62.5185</v>
      </c>
      <c r="AD342" s="11">
        <f t="shared" si="778"/>
        <v>778.92</v>
      </c>
      <c r="AE342" s="11">
        <f t="shared" si="778"/>
        <v>566.48</v>
      </c>
      <c r="AF342" s="11">
        <f t="shared" si="752"/>
        <v>34.73275</v>
      </c>
      <c r="AG342" s="11">
        <f t="shared" ref="AG342:AI342" si="779">O342+W342</f>
        <v>418</v>
      </c>
      <c r="AH342" s="11">
        <f t="shared" si="779"/>
        <v>0</v>
      </c>
      <c r="AI342" s="11">
        <f t="shared" si="779"/>
        <v>1860.65125</v>
      </c>
      <c r="AJ342" s="12" t="s">
        <v>16</v>
      </c>
    </row>
    <row r="343" s="9" customFormat="1" ht="16" customHeight="1" spans="1:36">
      <c r="A343" s="33">
        <f t="shared" si="735"/>
        <v>340</v>
      </c>
      <c r="B343" s="34" t="s">
        <v>554</v>
      </c>
      <c r="C343" s="42" t="s">
        <v>787</v>
      </c>
      <c r="D343" s="182" t="s">
        <v>788</v>
      </c>
      <c r="E343" s="87">
        <v>3473.25</v>
      </c>
      <c r="F343" s="87">
        <v>3245.5</v>
      </c>
      <c r="G343" s="88">
        <v>5664.75</v>
      </c>
      <c r="H343" s="87">
        <v>3473.25</v>
      </c>
      <c r="I343" s="37">
        <v>3180</v>
      </c>
      <c r="J343" s="88"/>
      <c r="K343" s="47">
        <f t="shared" si="736"/>
        <v>62.5185</v>
      </c>
      <c r="L343" s="48">
        <f t="shared" si="737"/>
        <v>519.28</v>
      </c>
      <c r="M343" s="37">
        <f t="shared" si="738"/>
        <v>453.18</v>
      </c>
      <c r="N343" s="34">
        <f t="shared" si="739"/>
        <v>24.31275</v>
      </c>
      <c r="O343" s="37">
        <f t="shared" si="740"/>
        <v>159</v>
      </c>
      <c r="P343" s="37">
        <f t="shared" si="741"/>
        <v>0</v>
      </c>
      <c r="Q343" s="37">
        <f t="shared" si="742"/>
        <v>1218.29125</v>
      </c>
      <c r="R343" s="34">
        <f t="shared" si="743"/>
        <v>0</v>
      </c>
      <c r="S343" s="34">
        <f t="shared" si="744"/>
        <v>259.64</v>
      </c>
      <c r="T343" s="37">
        <f t="shared" si="745"/>
        <v>113.3</v>
      </c>
      <c r="U343" s="34">
        <f t="shared" si="746"/>
        <v>10.42</v>
      </c>
      <c r="V343" s="34">
        <v>0</v>
      </c>
      <c r="W343" s="37">
        <f t="shared" si="747"/>
        <v>159</v>
      </c>
      <c r="X343" s="37">
        <f t="shared" si="748"/>
        <v>0</v>
      </c>
      <c r="Y343" s="34">
        <f t="shared" si="749"/>
        <v>542.36</v>
      </c>
      <c r="Z343" s="34">
        <f t="shared" si="750"/>
        <v>1760.65125</v>
      </c>
      <c r="AA343" s="34"/>
      <c r="AB343" s="12" t="s">
        <v>37</v>
      </c>
      <c r="AC343" s="11">
        <f t="shared" ref="AC343:AE343" si="780">K343+R343</f>
        <v>62.5185</v>
      </c>
      <c r="AD343" s="11">
        <f t="shared" si="780"/>
        <v>778.92</v>
      </c>
      <c r="AE343" s="11">
        <f t="shared" si="780"/>
        <v>566.48</v>
      </c>
      <c r="AF343" s="11">
        <f t="shared" si="752"/>
        <v>34.73275</v>
      </c>
      <c r="AG343" s="11">
        <f t="shared" ref="AG343:AI343" si="781">O343+W343</f>
        <v>318</v>
      </c>
      <c r="AH343" s="11">
        <f t="shared" si="781"/>
        <v>0</v>
      </c>
      <c r="AI343" s="11">
        <f t="shared" si="781"/>
        <v>1760.65125</v>
      </c>
      <c r="AJ343" s="12" t="s">
        <v>14</v>
      </c>
    </row>
    <row r="344" s="9" customFormat="1" ht="16" customHeight="1" spans="1:36">
      <c r="A344" s="33">
        <f t="shared" si="735"/>
        <v>341</v>
      </c>
      <c r="B344" s="34" t="s">
        <v>472</v>
      </c>
      <c r="C344" s="42" t="s">
        <v>789</v>
      </c>
      <c r="D344" s="57" t="s">
        <v>790</v>
      </c>
      <c r="E344" s="87">
        <v>3473.25</v>
      </c>
      <c r="F344" s="87">
        <v>3245.5</v>
      </c>
      <c r="G344" s="87">
        <v>5664.75</v>
      </c>
      <c r="H344" s="87">
        <v>3473.25</v>
      </c>
      <c r="I344" s="37">
        <v>1790</v>
      </c>
      <c r="J344" s="88"/>
      <c r="K344" s="47">
        <f t="shared" si="736"/>
        <v>62.5185</v>
      </c>
      <c r="L344" s="48">
        <f t="shared" si="737"/>
        <v>519.28</v>
      </c>
      <c r="M344" s="37">
        <f t="shared" si="738"/>
        <v>453.18</v>
      </c>
      <c r="N344" s="34">
        <f t="shared" si="739"/>
        <v>24.31275</v>
      </c>
      <c r="O344" s="37">
        <f t="shared" si="740"/>
        <v>89.5</v>
      </c>
      <c r="P344" s="37">
        <f t="shared" si="741"/>
        <v>0</v>
      </c>
      <c r="Q344" s="37">
        <f t="shared" si="742"/>
        <v>1148.79125</v>
      </c>
      <c r="R344" s="34">
        <f t="shared" si="743"/>
        <v>0</v>
      </c>
      <c r="S344" s="34">
        <f t="shared" si="744"/>
        <v>259.64</v>
      </c>
      <c r="T344" s="37">
        <f t="shared" si="745"/>
        <v>113.3</v>
      </c>
      <c r="U344" s="34">
        <f t="shared" si="746"/>
        <v>10.42</v>
      </c>
      <c r="V344" s="34">
        <v>0</v>
      </c>
      <c r="W344" s="37">
        <f t="shared" si="747"/>
        <v>89.5</v>
      </c>
      <c r="X344" s="37">
        <f t="shared" si="748"/>
        <v>0</v>
      </c>
      <c r="Y344" s="34">
        <f t="shared" si="749"/>
        <v>472.86</v>
      </c>
      <c r="Z344" s="34">
        <f t="shared" si="750"/>
        <v>1621.65125</v>
      </c>
      <c r="AA344" s="34"/>
      <c r="AB344" s="12" t="s">
        <v>38</v>
      </c>
      <c r="AC344" s="11">
        <f t="shared" ref="AC344:AE344" si="782">K344+R344</f>
        <v>62.5185</v>
      </c>
      <c r="AD344" s="11">
        <f t="shared" si="782"/>
        <v>778.92</v>
      </c>
      <c r="AE344" s="11">
        <f t="shared" si="782"/>
        <v>566.48</v>
      </c>
      <c r="AF344" s="11">
        <f t="shared" si="752"/>
        <v>34.73275</v>
      </c>
      <c r="AG344" s="11">
        <f t="shared" ref="AG344:AI344" si="783">O344+W344</f>
        <v>179</v>
      </c>
      <c r="AH344" s="11">
        <f t="shared" si="783"/>
        <v>0</v>
      </c>
      <c r="AI344" s="11">
        <f t="shared" si="783"/>
        <v>1621.65125</v>
      </c>
      <c r="AJ344" s="12" t="s">
        <v>14</v>
      </c>
    </row>
    <row r="345" s="9" customFormat="1" ht="16" customHeight="1" spans="1:36">
      <c r="A345" s="33">
        <f t="shared" si="735"/>
        <v>342</v>
      </c>
      <c r="B345" s="34" t="s">
        <v>472</v>
      </c>
      <c r="C345" s="42" t="s">
        <v>791</v>
      </c>
      <c r="D345" s="57" t="s">
        <v>792</v>
      </c>
      <c r="E345" s="87">
        <v>3473.25</v>
      </c>
      <c r="F345" s="87">
        <v>3245.5</v>
      </c>
      <c r="G345" s="87">
        <v>5664.75</v>
      </c>
      <c r="H345" s="87">
        <v>3473.25</v>
      </c>
      <c r="I345" s="37">
        <v>1790</v>
      </c>
      <c r="J345" s="88"/>
      <c r="K345" s="47">
        <f t="shared" si="736"/>
        <v>62.5185</v>
      </c>
      <c r="L345" s="48">
        <f t="shared" si="737"/>
        <v>519.28</v>
      </c>
      <c r="M345" s="37">
        <f t="shared" si="738"/>
        <v>453.18</v>
      </c>
      <c r="N345" s="34">
        <f t="shared" si="739"/>
        <v>24.31275</v>
      </c>
      <c r="O345" s="37">
        <f t="shared" si="740"/>
        <v>89.5</v>
      </c>
      <c r="P345" s="37">
        <f t="shared" si="741"/>
        <v>0</v>
      </c>
      <c r="Q345" s="37">
        <f t="shared" si="742"/>
        <v>1148.79125</v>
      </c>
      <c r="R345" s="34">
        <f t="shared" si="743"/>
        <v>0</v>
      </c>
      <c r="S345" s="34">
        <f t="shared" si="744"/>
        <v>259.64</v>
      </c>
      <c r="T345" s="37">
        <f t="shared" si="745"/>
        <v>113.3</v>
      </c>
      <c r="U345" s="34">
        <f t="shared" si="746"/>
        <v>10.42</v>
      </c>
      <c r="V345" s="34">
        <v>0</v>
      </c>
      <c r="W345" s="37">
        <f t="shared" si="747"/>
        <v>89.5</v>
      </c>
      <c r="X345" s="37">
        <f t="shared" si="748"/>
        <v>0</v>
      </c>
      <c r="Y345" s="34">
        <f t="shared" si="749"/>
        <v>472.86</v>
      </c>
      <c r="Z345" s="34">
        <f t="shared" si="750"/>
        <v>1621.65125</v>
      </c>
      <c r="AA345" s="34"/>
      <c r="AB345" s="12" t="s">
        <v>38</v>
      </c>
      <c r="AC345" s="11">
        <f t="shared" ref="AC345:AE345" si="784">K345+R345</f>
        <v>62.5185</v>
      </c>
      <c r="AD345" s="11">
        <f t="shared" si="784"/>
        <v>778.92</v>
      </c>
      <c r="AE345" s="11">
        <f t="shared" si="784"/>
        <v>566.48</v>
      </c>
      <c r="AF345" s="11">
        <f t="shared" si="752"/>
        <v>34.73275</v>
      </c>
      <c r="AG345" s="11">
        <f t="shared" ref="AG345:AI345" si="785">O345+W345</f>
        <v>179</v>
      </c>
      <c r="AH345" s="11">
        <f t="shared" si="785"/>
        <v>0</v>
      </c>
      <c r="AI345" s="11">
        <f t="shared" si="785"/>
        <v>1621.65125</v>
      </c>
      <c r="AJ345" s="12" t="s">
        <v>14</v>
      </c>
    </row>
    <row r="346" s="9" customFormat="1" ht="16" customHeight="1" spans="1:36">
      <c r="A346" s="33">
        <f t="shared" si="735"/>
        <v>343</v>
      </c>
      <c r="B346" s="34" t="s">
        <v>554</v>
      </c>
      <c r="C346" s="42" t="s">
        <v>793</v>
      </c>
      <c r="D346" s="182" t="s">
        <v>794</v>
      </c>
      <c r="E346" s="87">
        <v>3473.25</v>
      </c>
      <c r="F346" s="87">
        <v>3245.5</v>
      </c>
      <c r="G346" s="87">
        <v>5664.75</v>
      </c>
      <c r="H346" s="87">
        <v>3473.25</v>
      </c>
      <c r="I346" s="37">
        <v>1790</v>
      </c>
      <c r="J346" s="88"/>
      <c r="K346" s="47">
        <f t="shared" si="736"/>
        <v>62.5185</v>
      </c>
      <c r="L346" s="48">
        <f t="shared" si="737"/>
        <v>519.28</v>
      </c>
      <c r="M346" s="37">
        <f t="shared" si="738"/>
        <v>453.18</v>
      </c>
      <c r="N346" s="34">
        <f t="shared" si="739"/>
        <v>24.31275</v>
      </c>
      <c r="O346" s="37">
        <f t="shared" si="740"/>
        <v>89.5</v>
      </c>
      <c r="P346" s="37">
        <f t="shared" si="741"/>
        <v>0</v>
      </c>
      <c r="Q346" s="37">
        <f t="shared" si="742"/>
        <v>1148.79125</v>
      </c>
      <c r="R346" s="34">
        <f t="shared" si="743"/>
        <v>0</v>
      </c>
      <c r="S346" s="34">
        <f t="shared" si="744"/>
        <v>259.64</v>
      </c>
      <c r="T346" s="37">
        <f t="shared" si="745"/>
        <v>113.3</v>
      </c>
      <c r="U346" s="34">
        <f t="shared" si="746"/>
        <v>10.42</v>
      </c>
      <c r="V346" s="34">
        <v>0</v>
      </c>
      <c r="W346" s="37">
        <f t="shared" si="747"/>
        <v>89.5</v>
      </c>
      <c r="X346" s="37">
        <f t="shared" si="748"/>
        <v>0</v>
      </c>
      <c r="Y346" s="34">
        <f t="shared" si="749"/>
        <v>472.86</v>
      </c>
      <c r="Z346" s="34">
        <f t="shared" si="750"/>
        <v>1621.65125</v>
      </c>
      <c r="AA346" s="34"/>
      <c r="AB346" s="12" t="s">
        <v>37</v>
      </c>
      <c r="AC346" s="11">
        <f t="shared" ref="AC346:AE346" si="786">K346+R346</f>
        <v>62.5185</v>
      </c>
      <c r="AD346" s="11">
        <f t="shared" si="786"/>
        <v>778.92</v>
      </c>
      <c r="AE346" s="11">
        <f t="shared" si="786"/>
        <v>566.48</v>
      </c>
      <c r="AF346" s="11">
        <f t="shared" si="752"/>
        <v>34.73275</v>
      </c>
      <c r="AG346" s="11">
        <f t="shared" ref="AG346:AI346" si="787">O346+W346</f>
        <v>179</v>
      </c>
      <c r="AH346" s="11">
        <f t="shared" si="787"/>
        <v>0</v>
      </c>
      <c r="AI346" s="11">
        <f t="shared" si="787"/>
        <v>1621.65125</v>
      </c>
      <c r="AJ346" s="12" t="s">
        <v>14</v>
      </c>
    </row>
    <row r="347" s="9" customFormat="1" ht="16" customHeight="1" spans="1:36">
      <c r="A347" s="33">
        <f t="shared" si="735"/>
        <v>344</v>
      </c>
      <c r="B347" s="34" t="s">
        <v>143</v>
      </c>
      <c r="C347" s="42" t="s">
        <v>795</v>
      </c>
      <c r="D347" s="182" t="s">
        <v>796</v>
      </c>
      <c r="E347" s="87">
        <v>3473.25</v>
      </c>
      <c r="F347" s="87">
        <v>3245.5</v>
      </c>
      <c r="G347" s="87">
        <v>5664.75</v>
      </c>
      <c r="H347" s="87">
        <v>3473.25</v>
      </c>
      <c r="I347" s="58">
        <v>3180</v>
      </c>
      <c r="J347" s="100"/>
      <c r="K347" s="47">
        <f t="shared" si="736"/>
        <v>62.5185</v>
      </c>
      <c r="L347" s="48">
        <f t="shared" si="737"/>
        <v>519.28</v>
      </c>
      <c r="M347" s="37">
        <f t="shared" si="738"/>
        <v>453.18</v>
      </c>
      <c r="N347" s="34">
        <f t="shared" si="739"/>
        <v>24.31275</v>
      </c>
      <c r="O347" s="37">
        <f t="shared" si="740"/>
        <v>159</v>
      </c>
      <c r="P347" s="37">
        <f t="shared" si="741"/>
        <v>0</v>
      </c>
      <c r="Q347" s="37">
        <f t="shared" si="742"/>
        <v>1218.29125</v>
      </c>
      <c r="R347" s="34">
        <f t="shared" si="743"/>
        <v>0</v>
      </c>
      <c r="S347" s="34">
        <f t="shared" si="744"/>
        <v>259.64</v>
      </c>
      <c r="T347" s="37">
        <f t="shared" si="745"/>
        <v>113.3</v>
      </c>
      <c r="U347" s="34">
        <f t="shared" si="746"/>
        <v>10.42</v>
      </c>
      <c r="V347" s="34">
        <v>0</v>
      </c>
      <c r="W347" s="37">
        <f t="shared" si="747"/>
        <v>159</v>
      </c>
      <c r="X347" s="37">
        <f t="shared" si="748"/>
        <v>0</v>
      </c>
      <c r="Y347" s="34">
        <f t="shared" si="749"/>
        <v>542.36</v>
      </c>
      <c r="Z347" s="34">
        <f t="shared" si="750"/>
        <v>1760.65125</v>
      </c>
      <c r="AA347" s="58"/>
      <c r="AB347" s="12" t="s">
        <v>24</v>
      </c>
      <c r="AC347" s="11">
        <f t="shared" ref="AC347:AE347" si="788">K347+R347</f>
        <v>62.5185</v>
      </c>
      <c r="AD347" s="11">
        <f t="shared" si="788"/>
        <v>778.92</v>
      </c>
      <c r="AE347" s="11">
        <f t="shared" si="788"/>
        <v>566.48</v>
      </c>
      <c r="AF347" s="11">
        <f t="shared" si="752"/>
        <v>34.73275</v>
      </c>
      <c r="AG347" s="11">
        <f t="shared" ref="AG347:AI347" si="789">O347+W347</f>
        <v>318</v>
      </c>
      <c r="AH347" s="11">
        <f t="shared" si="789"/>
        <v>0</v>
      </c>
      <c r="AI347" s="11">
        <f t="shared" si="789"/>
        <v>1760.65125</v>
      </c>
      <c r="AJ347" s="12" t="s">
        <v>13</v>
      </c>
    </row>
    <row r="348" s="9" customFormat="1" ht="16" customHeight="1" spans="1:36">
      <c r="A348" s="33">
        <f t="shared" si="735"/>
        <v>345</v>
      </c>
      <c r="B348" s="34" t="s">
        <v>251</v>
      </c>
      <c r="C348" s="42" t="s">
        <v>797</v>
      </c>
      <c r="D348" s="57" t="s">
        <v>798</v>
      </c>
      <c r="E348" s="87">
        <v>3473.25</v>
      </c>
      <c r="F348" s="87">
        <v>3245.5</v>
      </c>
      <c r="G348" s="87">
        <v>5664.75</v>
      </c>
      <c r="H348" s="87">
        <v>3473.25</v>
      </c>
      <c r="I348" s="58">
        <v>1790</v>
      </c>
      <c r="J348" s="100"/>
      <c r="K348" s="47">
        <f t="shared" si="736"/>
        <v>62.5185</v>
      </c>
      <c r="L348" s="48">
        <f t="shared" si="737"/>
        <v>519.28</v>
      </c>
      <c r="M348" s="37">
        <f t="shared" si="738"/>
        <v>453.18</v>
      </c>
      <c r="N348" s="34">
        <f t="shared" si="739"/>
        <v>24.31275</v>
      </c>
      <c r="O348" s="37">
        <f t="shared" si="740"/>
        <v>89.5</v>
      </c>
      <c r="P348" s="37">
        <f t="shared" si="741"/>
        <v>0</v>
      </c>
      <c r="Q348" s="37">
        <f t="shared" si="742"/>
        <v>1148.79125</v>
      </c>
      <c r="R348" s="34">
        <f t="shared" si="743"/>
        <v>0</v>
      </c>
      <c r="S348" s="34">
        <f t="shared" si="744"/>
        <v>259.64</v>
      </c>
      <c r="T348" s="37">
        <f t="shared" si="745"/>
        <v>113.3</v>
      </c>
      <c r="U348" s="34">
        <f t="shared" si="746"/>
        <v>10.42</v>
      </c>
      <c r="V348" s="34">
        <v>0</v>
      </c>
      <c r="W348" s="37">
        <f t="shared" si="747"/>
        <v>89.5</v>
      </c>
      <c r="X348" s="37">
        <f t="shared" si="748"/>
        <v>0</v>
      </c>
      <c r="Y348" s="34">
        <f t="shared" si="749"/>
        <v>472.86</v>
      </c>
      <c r="Z348" s="34">
        <f t="shared" si="750"/>
        <v>1621.65125</v>
      </c>
      <c r="AA348" s="58"/>
      <c r="AB348" s="12" t="s">
        <v>30</v>
      </c>
      <c r="AC348" s="11">
        <f t="shared" ref="AC348:AE348" si="790">K348+R348</f>
        <v>62.5185</v>
      </c>
      <c r="AD348" s="11">
        <f t="shared" si="790"/>
        <v>778.92</v>
      </c>
      <c r="AE348" s="11">
        <f t="shared" si="790"/>
        <v>566.48</v>
      </c>
      <c r="AF348" s="11">
        <f t="shared" si="752"/>
        <v>34.73275</v>
      </c>
      <c r="AG348" s="11">
        <f t="shared" ref="AG348:AI348" si="791">O348+W348</f>
        <v>179</v>
      </c>
      <c r="AH348" s="11">
        <f t="shared" si="791"/>
        <v>0</v>
      </c>
      <c r="AI348" s="11">
        <f t="shared" si="791"/>
        <v>1621.65125</v>
      </c>
      <c r="AJ348" s="12" t="s">
        <v>14</v>
      </c>
    </row>
    <row r="349" s="9" customFormat="1" ht="16" customHeight="1" spans="1:36">
      <c r="A349" s="33">
        <f t="shared" si="735"/>
        <v>346</v>
      </c>
      <c r="B349" s="34" t="s">
        <v>186</v>
      </c>
      <c r="C349" s="42" t="s">
        <v>799</v>
      </c>
      <c r="D349" s="57" t="s">
        <v>800</v>
      </c>
      <c r="E349" s="87">
        <v>3473.25</v>
      </c>
      <c r="F349" s="87">
        <v>3245.5</v>
      </c>
      <c r="G349" s="87">
        <v>5664.75</v>
      </c>
      <c r="H349" s="87">
        <v>3473.25</v>
      </c>
      <c r="I349" s="58">
        <v>3180</v>
      </c>
      <c r="J349" s="100"/>
      <c r="K349" s="47">
        <f t="shared" si="736"/>
        <v>62.5185</v>
      </c>
      <c r="L349" s="48">
        <f t="shared" si="737"/>
        <v>519.28</v>
      </c>
      <c r="M349" s="37">
        <f t="shared" si="738"/>
        <v>453.18</v>
      </c>
      <c r="N349" s="34">
        <f t="shared" si="739"/>
        <v>24.31275</v>
      </c>
      <c r="O349" s="37">
        <f t="shared" si="740"/>
        <v>159</v>
      </c>
      <c r="P349" s="37">
        <f t="shared" si="741"/>
        <v>0</v>
      </c>
      <c r="Q349" s="37">
        <f t="shared" si="742"/>
        <v>1218.29125</v>
      </c>
      <c r="R349" s="34">
        <f t="shared" si="743"/>
        <v>0</v>
      </c>
      <c r="S349" s="34">
        <f t="shared" si="744"/>
        <v>259.64</v>
      </c>
      <c r="T349" s="37">
        <f t="shared" si="745"/>
        <v>113.3</v>
      </c>
      <c r="U349" s="34">
        <f t="shared" si="746"/>
        <v>10.42</v>
      </c>
      <c r="V349" s="34">
        <v>0</v>
      </c>
      <c r="W349" s="37">
        <f t="shared" si="747"/>
        <v>159</v>
      </c>
      <c r="X349" s="37">
        <f t="shared" si="748"/>
        <v>0</v>
      </c>
      <c r="Y349" s="34">
        <f t="shared" si="749"/>
        <v>542.36</v>
      </c>
      <c r="Z349" s="34">
        <f t="shared" si="750"/>
        <v>1760.65125</v>
      </c>
      <c r="AA349" s="58"/>
      <c r="AB349" s="12" t="s">
        <v>44</v>
      </c>
      <c r="AC349" s="11">
        <f t="shared" ref="AC349:AE349" si="792">K349+R349</f>
        <v>62.5185</v>
      </c>
      <c r="AD349" s="11">
        <f t="shared" si="792"/>
        <v>778.92</v>
      </c>
      <c r="AE349" s="11">
        <f t="shared" si="792"/>
        <v>566.48</v>
      </c>
      <c r="AF349" s="11">
        <f t="shared" si="752"/>
        <v>34.73275</v>
      </c>
      <c r="AG349" s="11">
        <f t="shared" ref="AG349:AI349" si="793">O349+W349</f>
        <v>318</v>
      </c>
      <c r="AH349" s="11">
        <f t="shared" si="793"/>
        <v>0</v>
      </c>
      <c r="AI349" s="11">
        <f t="shared" si="793"/>
        <v>1760.65125</v>
      </c>
      <c r="AJ349" s="12" t="s">
        <v>17</v>
      </c>
    </row>
    <row r="350" s="9" customFormat="1" ht="16" customHeight="1" spans="1:36">
      <c r="A350" s="33">
        <f t="shared" si="735"/>
        <v>347</v>
      </c>
      <c r="B350" s="34" t="s">
        <v>472</v>
      </c>
      <c r="C350" s="42" t="s">
        <v>801</v>
      </c>
      <c r="D350" s="180" t="s">
        <v>802</v>
      </c>
      <c r="E350" s="87">
        <v>3473.25</v>
      </c>
      <c r="F350" s="87">
        <v>3245.5</v>
      </c>
      <c r="G350" s="87">
        <v>5664.75</v>
      </c>
      <c r="H350" s="87">
        <v>3473.25</v>
      </c>
      <c r="I350" s="100">
        <v>1790</v>
      </c>
      <c r="J350" s="100"/>
      <c r="K350" s="47">
        <f t="shared" si="736"/>
        <v>62.5185</v>
      </c>
      <c r="L350" s="48">
        <f t="shared" si="737"/>
        <v>519.28</v>
      </c>
      <c r="M350" s="37">
        <f t="shared" si="738"/>
        <v>453.18</v>
      </c>
      <c r="N350" s="34">
        <f t="shared" si="739"/>
        <v>24.31275</v>
      </c>
      <c r="O350" s="37">
        <f t="shared" si="740"/>
        <v>89.5</v>
      </c>
      <c r="P350" s="37">
        <f t="shared" si="741"/>
        <v>0</v>
      </c>
      <c r="Q350" s="37">
        <f t="shared" si="742"/>
        <v>1148.79125</v>
      </c>
      <c r="R350" s="34">
        <f t="shared" si="743"/>
        <v>0</v>
      </c>
      <c r="S350" s="34">
        <f t="shared" si="744"/>
        <v>259.64</v>
      </c>
      <c r="T350" s="37">
        <f t="shared" si="745"/>
        <v>113.3</v>
      </c>
      <c r="U350" s="34">
        <f t="shared" si="746"/>
        <v>10.42</v>
      </c>
      <c r="V350" s="34">
        <v>0</v>
      </c>
      <c r="W350" s="37">
        <f t="shared" si="747"/>
        <v>89.5</v>
      </c>
      <c r="X350" s="37">
        <f t="shared" si="748"/>
        <v>0</v>
      </c>
      <c r="Y350" s="34">
        <f t="shared" si="749"/>
        <v>472.86</v>
      </c>
      <c r="Z350" s="34">
        <f t="shared" si="750"/>
        <v>1621.65125</v>
      </c>
      <c r="AA350" s="58"/>
      <c r="AB350" s="12" t="s">
        <v>38</v>
      </c>
      <c r="AC350" s="11">
        <f t="shared" ref="AC350:AE350" si="794">K350+R350</f>
        <v>62.5185</v>
      </c>
      <c r="AD350" s="11">
        <f t="shared" si="794"/>
        <v>778.92</v>
      </c>
      <c r="AE350" s="11">
        <f t="shared" si="794"/>
        <v>566.48</v>
      </c>
      <c r="AF350" s="11">
        <f t="shared" si="752"/>
        <v>34.73275</v>
      </c>
      <c r="AG350" s="11">
        <f t="shared" ref="AG350:AI350" si="795">O350+W350</f>
        <v>179</v>
      </c>
      <c r="AH350" s="11">
        <f t="shared" si="795"/>
        <v>0</v>
      </c>
      <c r="AI350" s="11">
        <f t="shared" si="795"/>
        <v>1621.65125</v>
      </c>
      <c r="AJ350" s="12" t="s">
        <v>14</v>
      </c>
    </row>
    <row r="351" s="9" customFormat="1" ht="16" customHeight="1" spans="1:36">
      <c r="A351" s="33">
        <f t="shared" si="735"/>
        <v>348</v>
      </c>
      <c r="B351" s="34" t="s">
        <v>472</v>
      </c>
      <c r="C351" s="42" t="s">
        <v>803</v>
      </c>
      <c r="D351" s="180" t="s">
        <v>804</v>
      </c>
      <c r="E351" s="87">
        <v>3473.25</v>
      </c>
      <c r="F351" s="87">
        <v>3245.5</v>
      </c>
      <c r="G351" s="87">
        <v>5664.75</v>
      </c>
      <c r="H351" s="87">
        <v>3473.25</v>
      </c>
      <c r="I351" s="100">
        <v>1790</v>
      </c>
      <c r="J351" s="100"/>
      <c r="K351" s="47">
        <f t="shared" si="736"/>
        <v>62.5185</v>
      </c>
      <c r="L351" s="48">
        <f t="shared" si="737"/>
        <v>519.28</v>
      </c>
      <c r="M351" s="37">
        <f t="shared" si="738"/>
        <v>453.18</v>
      </c>
      <c r="N351" s="34">
        <f t="shared" si="739"/>
        <v>24.31275</v>
      </c>
      <c r="O351" s="37">
        <f t="shared" si="740"/>
        <v>89.5</v>
      </c>
      <c r="P351" s="37">
        <f t="shared" si="741"/>
        <v>0</v>
      </c>
      <c r="Q351" s="37">
        <f t="shared" si="742"/>
        <v>1148.79125</v>
      </c>
      <c r="R351" s="34">
        <f t="shared" si="743"/>
        <v>0</v>
      </c>
      <c r="S351" s="34">
        <f t="shared" si="744"/>
        <v>259.64</v>
      </c>
      <c r="T351" s="37">
        <f t="shared" si="745"/>
        <v>113.3</v>
      </c>
      <c r="U351" s="34">
        <f t="shared" si="746"/>
        <v>10.42</v>
      </c>
      <c r="V351" s="34">
        <v>0</v>
      </c>
      <c r="W351" s="37">
        <f t="shared" si="747"/>
        <v>89.5</v>
      </c>
      <c r="X351" s="37">
        <f t="shared" si="748"/>
        <v>0</v>
      </c>
      <c r="Y351" s="34">
        <f t="shared" si="749"/>
        <v>472.86</v>
      </c>
      <c r="Z351" s="34">
        <f t="shared" si="750"/>
        <v>1621.65125</v>
      </c>
      <c r="AA351" s="58"/>
      <c r="AB351" s="12" t="s">
        <v>38</v>
      </c>
      <c r="AC351" s="11">
        <f t="shared" ref="AC351:AE351" si="796">K351+R351</f>
        <v>62.5185</v>
      </c>
      <c r="AD351" s="11">
        <f t="shared" si="796"/>
        <v>778.92</v>
      </c>
      <c r="AE351" s="11">
        <f t="shared" si="796"/>
        <v>566.48</v>
      </c>
      <c r="AF351" s="11">
        <f t="shared" si="752"/>
        <v>34.73275</v>
      </c>
      <c r="AG351" s="11">
        <f t="shared" ref="AG351:AI351" si="797">O351+W351</f>
        <v>179</v>
      </c>
      <c r="AH351" s="11">
        <f t="shared" si="797"/>
        <v>0</v>
      </c>
      <c r="AI351" s="11">
        <f t="shared" si="797"/>
        <v>1621.65125</v>
      </c>
      <c r="AJ351" s="12" t="s">
        <v>14</v>
      </c>
    </row>
    <row r="352" s="9" customFormat="1" ht="16" customHeight="1" spans="1:36">
      <c r="A352" s="33">
        <f t="shared" si="735"/>
        <v>349</v>
      </c>
      <c r="B352" s="34" t="s">
        <v>472</v>
      </c>
      <c r="C352" s="42" t="s">
        <v>805</v>
      </c>
      <c r="D352" s="180" t="s">
        <v>806</v>
      </c>
      <c r="E352" s="87">
        <v>3473.25</v>
      </c>
      <c r="F352" s="87">
        <v>3245.5</v>
      </c>
      <c r="G352" s="87">
        <v>5664.75</v>
      </c>
      <c r="H352" s="87">
        <v>3473.25</v>
      </c>
      <c r="I352" s="100">
        <v>1790</v>
      </c>
      <c r="J352" s="100"/>
      <c r="K352" s="47">
        <f t="shared" si="736"/>
        <v>62.5185</v>
      </c>
      <c r="L352" s="48">
        <f t="shared" si="737"/>
        <v>519.28</v>
      </c>
      <c r="M352" s="37">
        <f t="shared" si="738"/>
        <v>453.18</v>
      </c>
      <c r="N352" s="34">
        <f t="shared" si="739"/>
        <v>24.31275</v>
      </c>
      <c r="O352" s="37">
        <f t="shared" si="740"/>
        <v>89.5</v>
      </c>
      <c r="P352" s="37">
        <f t="shared" si="741"/>
        <v>0</v>
      </c>
      <c r="Q352" s="37">
        <f t="shared" si="742"/>
        <v>1148.79125</v>
      </c>
      <c r="R352" s="34">
        <f t="shared" si="743"/>
        <v>0</v>
      </c>
      <c r="S352" s="34">
        <f t="shared" si="744"/>
        <v>259.64</v>
      </c>
      <c r="T352" s="37">
        <f t="shared" si="745"/>
        <v>113.3</v>
      </c>
      <c r="U352" s="34">
        <f t="shared" si="746"/>
        <v>10.42</v>
      </c>
      <c r="V352" s="34">
        <v>0</v>
      </c>
      <c r="W352" s="37">
        <f t="shared" si="747"/>
        <v>89.5</v>
      </c>
      <c r="X352" s="37">
        <f t="shared" si="748"/>
        <v>0</v>
      </c>
      <c r="Y352" s="34">
        <f t="shared" si="749"/>
        <v>472.86</v>
      </c>
      <c r="Z352" s="34">
        <f t="shared" si="750"/>
        <v>1621.65125</v>
      </c>
      <c r="AA352" s="58"/>
      <c r="AB352" s="12" t="s">
        <v>38</v>
      </c>
      <c r="AC352" s="11">
        <f t="shared" ref="AC352:AE352" si="798">K352+R352</f>
        <v>62.5185</v>
      </c>
      <c r="AD352" s="11">
        <f t="shared" si="798"/>
        <v>778.92</v>
      </c>
      <c r="AE352" s="11">
        <f t="shared" si="798"/>
        <v>566.48</v>
      </c>
      <c r="AF352" s="11">
        <f t="shared" si="752"/>
        <v>34.73275</v>
      </c>
      <c r="AG352" s="11">
        <f t="shared" ref="AG352:AI352" si="799">O352+W352</f>
        <v>179</v>
      </c>
      <c r="AH352" s="11">
        <f t="shared" si="799"/>
        <v>0</v>
      </c>
      <c r="AI352" s="11">
        <f t="shared" si="799"/>
        <v>1621.65125</v>
      </c>
      <c r="AJ352" s="12" t="s">
        <v>14</v>
      </c>
    </row>
    <row r="353" s="9" customFormat="1" ht="16" customHeight="1" spans="1:36">
      <c r="A353" s="33">
        <f t="shared" si="735"/>
        <v>350</v>
      </c>
      <c r="B353" s="34" t="s">
        <v>472</v>
      </c>
      <c r="C353" s="42" t="s">
        <v>807</v>
      </c>
      <c r="D353" s="180" t="s">
        <v>808</v>
      </c>
      <c r="E353" s="87">
        <v>3473.25</v>
      </c>
      <c r="F353" s="87">
        <v>3245.5</v>
      </c>
      <c r="G353" s="87">
        <v>5664.75</v>
      </c>
      <c r="H353" s="87">
        <v>3473.25</v>
      </c>
      <c r="I353" s="100">
        <v>1790</v>
      </c>
      <c r="J353" s="100"/>
      <c r="K353" s="47">
        <f t="shared" si="736"/>
        <v>62.5185</v>
      </c>
      <c r="L353" s="48">
        <f t="shared" si="737"/>
        <v>519.28</v>
      </c>
      <c r="M353" s="37">
        <f t="shared" si="738"/>
        <v>453.18</v>
      </c>
      <c r="N353" s="34">
        <f t="shared" si="739"/>
        <v>24.31275</v>
      </c>
      <c r="O353" s="37">
        <f t="shared" si="740"/>
        <v>89.5</v>
      </c>
      <c r="P353" s="37">
        <f t="shared" si="741"/>
        <v>0</v>
      </c>
      <c r="Q353" s="37">
        <f t="shared" si="742"/>
        <v>1148.79125</v>
      </c>
      <c r="R353" s="34">
        <f t="shared" si="743"/>
        <v>0</v>
      </c>
      <c r="S353" s="34">
        <f t="shared" si="744"/>
        <v>259.64</v>
      </c>
      <c r="T353" s="37">
        <f t="shared" si="745"/>
        <v>113.3</v>
      </c>
      <c r="U353" s="34">
        <f t="shared" si="746"/>
        <v>10.42</v>
      </c>
      <c r="V353" s="34">
        <v>0</v>
      </c>
      <c r="W353" s="37">
        <f t="shared" si="747"/>
        <v>89.5</v>
      </c>
      <c r="X353" s="37">
        <f t="shared" si="748"/>
        <v>0</v>
      </c>
      <c r="Y353" s="34">
        <f t="shared" si="749"/>
        <v>472.86</v>
      </c>
      <c r="Z353" s="34">
        <f t="shared" si="750"/>
        <v>1621.65125</v>
      </c>
      <c r="AA353" s="58"/>
      <c r="AB353" s="12" t="s">
        <v>38</v>
      </c>
      <c r="AC353" s="11">
        <f t="shared" ref="AC353:AE353" si="800">K353+R353</f>
        <v>62.5185</v>
      </c>
      <c r="AD353" s="11">
        <f t="shared" si="800"/>
        <v>778.92</v>
      </c>
      <c r="AE353" s="11">
        <f t="shared" si="800"/>
        <v>566.48</v>
      </c>
      <c r="AF353" s="11">
        <f t="shared" si="752"/>
        <v>34.73275</v>
      </c>
      <c r="AG353" s="11">
        <f t="shared" ref="AG353:AI353" si="801">O353+W353</f>
        <v>179</v>
      </c>
      <c r="AH353" s="11">
        <f t="shared" si="801"/>
        <v>0</v>
      </c>
      <c r="AI353" s="11">
        <f t="shared" si="801"/>
        <v>1621.65125</v>
      </c>
      <c r="AJ353" s="12" t="s">
        <v>14</v>
      </c>
    </row>
    <row r="354" s="9" customFormat="1" ht="16" customHeight="1" spans="1:36">
      <c r="A354" s="33">
        <f t="shared" si="735"/>
        <v>351</v>
      </c>
      <c r="B354" s="34" t="s">
        <v>472</v>
      </c>
      <c r="C354" s="42" t="s">
        <v>809</v>
      </c>
      <c r="D354" s="180" t="s">
        <v>810</v>
      </c>
      <c r="E354" s="87">
        <v>3473.25</v>
      </c>
      <c r="F354" s="87">
        <v>3245.5</v>
      </c>
      <c r="G354" s="87">
        <v>5664.75</v>
      </c>
      <c r="H354" s="87">
        <v>3473.25</v>
      </c>
      <c r="I354" s="100">
        <v>1790</v>
      </c>
      <c r="J354" s="100"/>
      <c r="K354" s="47">
        <f t="shared" si="736"/>
        <v>62.5185</v>
      </c>
      <c r="L354" s="48">
        <f t="shared" si="737"/>
        <v>519.28</v>
      </c>
      <c r="M354" s="37">
        <f t="shared" si="738"/>
        <v>453.18</v>
      </c>
      <c r="N354" s="34">
        <f t="shared" si="739"/>
        <v>24.31275</v>
      </c>
      <c r="O354" s="37">
        <f t="shared" si="740"/>
        <v>89.5</v>
      </c>
      <c r="P354" s="37">
        <f t="shared" si="741"/>
        <v>0</v>
      </c>
      <c r="Q354" s="37">
        <f t="shared" si="742"/>
        <v>1148.79125</v>
      </c>
      <c r="R354" s="34">
        <f t="shared" si="743"/>
        <v>0</v>
      </c>
      <c r="S354" s="34">
        <f t="shared" si="744"/>
        <v>259.64</v>
      </c>
      <c r="T354" s="37">
        <f t="shared" si="745"/>
        <v>113.3</v>
      </c>
      <c r="U354" s="34">
        <f t="shared" si="746"/>
        <v>10.42</v>
      </c>
      <c r="V354" s="34">
        <v>0</v>
      </c>
      <c r="W354" s="37">
        <f t="shared" si="747"/>
        <v>89.5</v>
      </c>
      <c r="X354" s="37">
        <f t="shared" si="748"/>
        <v>0</v>
      </c>
      <c r="Y354" s="34">
        <f t="shared" si="749"/>
        <v>472.86</v>
      </c>
      <c r="Z354" s="34">
        <f t="shared" si="750"/>
        <v>1621.65125</v>
      </c>
      <c r="AA354" s="58"/>
      <c r="AB354" s="12" t="s">
        <v>38</v>
      </c>
      <c r="AC354" s="11">
        <f t="shared" ref="AC354:AE354" si="802">K354+R354</f>
        <v>62.5185</v>
      </c>
      <c r="AD354" s="11">
        <f t="shared" si="802"/>
        <v>778.92</v>
      </c>
      <c r="AE354" s="11">
        <f t="shared" si="802"/>
        <v>566.48</v>
      </c>
      <c r="AF354" s="11">
        <f t="shared" si="752"/>
        <v>34.73275</v>
      </c>
      <c r="AG354" s="11">
        <f t="shared" ref="AG354:AI354" si="803">O354+W354</f>
        <v>179</v>
      </c>
      <c r="AH354" s="11">
        <f t="shared" si="803"/>
        <v>0</v>
      </c>
      <c r="AI354" s="11">
        <f t="shared" si="803"/>
        <v>1621.65125</v>
      </c>
      <c r="AJ354" s="12" t="s">
        <v>14</v>
      </c>
    </row>
    <row r="355" s="9" customFormat="1" ht="16" customHeight="1" spans="1:36">
      <c r="A355" s="33">
        <f t="shared" si="735"/>
        <v>352</v>
      </c>
      <c r="B355" s="34" t="s">
        <v>277</v>
      </c>
      <c r="C355" s="42" t="s">
        <v>811</v>
      </c>
      <c r="D355" s="180" t="s">
        <v>812</v>
      </c>
      <c r="E355" s="87">
        <v>3473.25</v>
      </c>
      <c r="F355" s="87">
        <v>3245.5</v>
      </c>
      <c r="G355" s="87">
        <v>5664.75</v>
      </c>
      <c r="H355" s="87">
        <v>3473.25</v>
      </c>
      <c r="I355" s="100">
        <v>3180</v>
      </c>
      <c r="J355" s="100"/>
      <c r="K355" s="47">
        <f t="shared" si="736"/>
        <v>62.5185</v>
      </c>
      <c r="L355" s="48">
        <f t="shared" si="737"/>
        <v>519.28</v>
      </c>
      <c r="M355" s="37">
        <f t="shared" si="738"/>
        <v>453.18</v>
      </c>
      <c r="N355" s="34">
        <f t="shared" si="739"/>
        <v>24.31275</v>
      </c>
      <c r="O355" s="37">
        <f t="shared" si="740"/>
        <v>159</v>
      </c>
      <c r="P355" s="37">
        <f t="shared" si="741"/>
        <v>0</v>
      </c>
      <c r="Q355" s="37">
        <f t="shared" si="742"/>
        <v>1218.29125</v>
      </c>
      <c r="R355" s="34">
        <f t="shared" si="743"/>
        <v>0</v>
      </c>
      <c r="S355" s="34">
        <f t="shared" si="744"/>
        <v>259.64</v>
      </c>
      <c r="T355" s="37">
        <f t="shared" si="745"/>
        <v>113.3</v>
      </c>
      <c r="U355" s="34">
        <f t="shared" si="746"/>
        <v>10.42</v>
      </c>
      <c r="V355" s="34">
        <v>0</v>
      </c>
      <c r="W355" s="37">
        <f t="shared" si="747"/>
        <v>159</v>
      </c>
      <c r="X355" s="37">
        <f t="shared" si="748"/>
        <v>0</v>
      </c>
      <c r="Y355" s="34">
        <f t="shared" si="749"/>
        <v>542.36</v>
      </c>
      <c r="Z355" s="34">
        <f t="shared" si="750"/>
        <v>1760.65125</v>
      </c>
      <c r="AA355" s="58"/>
      <c r="AB355" s="12" t="s">
        <v>29</v>
      </c>
      <c r="AC355" s="11">
        <f t="shared" ref="AC355:AE355" si="804">K355+R355</f>
        <v>62.5185</v>
      </c>
      <c r="AD355" s="11">
        <f t="shared" si="804"/>
        <v>778.92</v>
      </c>
      <c r="AE355" s="11">
        <f t="shared" si="804"/>
        <v>566.48</v>
      </c>
      <c r="AF355" s="11">
        <f t="shared" si="752"/>
        <v>34.73275</v>
      </c>
      <c r="AG355" s="11">
        <f t="shared" ref="AG355:AI355" si="805">O355+W355</f>
        <v>318</v>
      </c>
      <c r="AH355" s="11">
        <f t="shared" si="805"/>
        <v>0</v>
      </c>
      <c r="AI355" s="11">
        <f t="shared" si="805"/>
        <v>1760.65125</v>
      </c>
      <c r="AJ355" s="12" t="s">
        <v>14</v>
      </c>
    </row>
    <row r="356" s="9" customFormat="1" ht="16" customHeight="1" spans="1:36">
      <c r="A356" s="33">
        <f t="shared" si="735"/>
        <v>353</v>
      </c>
      <c r="B356" s="34" t="s">
        <v>143</v>
      </c>
      <c r="C356" s="42" t="s">
        <v>813</v>
      </c>
      <c r="D356" s="180" t="s">
        <v>814</v>
      </c>
      <c r="E356" s="87">
        <v>3820</v>
      </c>
      <c r="F356" s="87">
        <v>3820</v>
      </c>
      <c r="G356" s="87">
        <v>5664.75</v>
      </c>
      <c r="H356" s="87">
        <v>3820</v>
      </c>
      <c r="I356" s="100">
        <v>4180</v>
      </c>
      <c r="J356" s="100"/>
      <c r="K356" s="47">
        <f t="shared" si="736"/>
        <v>68.76</v>
      </c>
      <c r="L356" s="48">
        <f t="shared" si="737"/>
        <v>611.2</v>
      </c>
      <c r="M356" s="37">
        <f t="shared" si="738"/>
        <v>453.18</v>
      </c>
      <c r="N356" s="34">
        <f t="shared" si="739"/>
        <v>26.74</v>
      </c>
      <c r="O356" s="37">
        <f t="shared" si="740"/>
        <v>209</v>
      </c>
      <c r="P356" s="37">
        <f t="shared" si="741"/>
        <v>0</v>
      </c>
      <c r="Q356" s="37">
        <f t="shared" si="742"/>
        <v>1368.88</v>
      </c>
      <c r="R356" s="34">
        <f t="shared" si="743"/>
        <v>0</v>
      </c>
      <c r="S356" s="34">
        <f t="shared" si="744"/>
        <v>305.6</v>
      </c>
      <c r="T356" s="37">
        <f t="shared" si="745"/>
        <v>113.3</v>
      </c>
      <c r="U356" s="34">
        <f t="shared" si="746"/>
        <v>11.46</v>
      </c>
      <c r="V356" s="34">
        <v>0</v>
      </c>
      <c r="W356" s="37">
        <f t="shared" si="747"/>
        <v>209</v>
      </c>
      <c r="X356" s="37">
        <f t="shared" si="748"/>
        <v>0</v>
      </c>
      <c r="Y356" s="34">
        <f t="shared" si="749"/>
        <v>639.36</v>
      </c>
      <c r="Z356" s="34">
        <f t="shared" si="750"/>
        <v>2008.24</v>
      </c>
      <c r="AA356" s="58"/>
      <c r="AB356" s="12" t="s">
        <v>25</v>
      </c>
      <c r="AC356" s="11">
        <f t="shared" ref="AC356:AE356" si="806">K356+R356</f>
        <v>68.76</v>
      </c>
      <c r="AD356" s="11">
        <f t="shared" si="806"/>
        <v>916.8</v>
      </c>
      <c r="AE356" s="11">
        <f t="shared" si="806"/>
        <v>566.48</v>
      </c>
      <c r="AF356" s="11">
        <f t="shared" si="752"/>
        <v>38.2</v>
      </c>
      <c r="AG356" s="11">
        <f t="shared" ref="AG356:AI356" si="807">O356+W356</f>
        <v>418</v>
      </c>
      <c r="AH356" s="11">
        <f t="shared" si="807"/>
        <v>0</v>
      </c>
      <c r="AI356" s="11">
        <f t="shared" si="807"/>
        <v>2008.24</v>
      </c>
      <c r="AJ356" s="12" t="s">
        <v>13</v>
      </c>
    </row>
    <row r="357" s="9" customFormat="1" ht="16" customHeight="1" spans="1:36">
      <c r="A357" s="33">
        <f t="shared" si="735"/>
        <v>354</v>
      </c>
      <c r="B357" s="34" t="s">
        <v>143</v>
      </c>
      <c r="C357" s="42" t="s">
        <v>815</v>
      </c>
      <c r="D357" s="188" t="s">
        <v>816</v>
      </c>
      <c r="E357" s="87">
        <v>3473.25</v>
      </c>
      <c r="F357" s="87">
        <v>3245.5</v>
      </c>
      <c r="G357" s="87">
        <v>5664.75</v>
      </c>
      <c r="H357" s="87">
        <v>3473.25</v>
      </c>
      <c r="I357" s="100">
        <v>3180</v>
      </c>
      <c r="J357" s="100"/>
      <c r="K357" s="47">
        <f t="shared" si="736"/>
        <v>62.5185</v>
      </c>
      <c r="L357" s="48">
        <f t="shared" si="737"/>
        <v>519.28</v>
      </c>
      <c r="M357" s="37">
        <f t="shared" si="738"/>
        <v>453.18</v>
      </c>
      <c r="N357" s="34">
        <f t="shared" si="739"/>
        <v>24.31275</v>
      </c>
      <c r="O357" s="37">
        <f t="shared" si="740"/>
        <v>159</v>
      </c>
      <c r="P357" s="37">
        <f t="shared" si="741"/>
        <v>0</v>
      </c>
      <c r="Q357" s="37">
        <f t="shared" si="742"/>
        <v>1218.29125</v>
      </c>
      <c r="R357" s="34">
        <f t="shared" si="743"/>
        <v>0</v>
      </c>
      <c r="S357" s="34">
        <f t="shared" si="744"/>
        <v>259.64</v>
      </c>
      <c r="T357" s="37">
        <f t="shared" si="745"/>
        <v>113.3</v>
      </c>
      <c r="U357" s="34">
        <f t="shared" si="746"/>
        <v>10.42</v>
      </c>
      <c r="V357" s="34">
        <v>0</v>
      </c>
      <c r="W357" s="37">
        <f t="shared" si="747"/>
        <v>159</v>
      </c>
      <c r="X357" s="37">
        <f t="shared" si="748"/>
        <v>0</v>
      </c>
      <c r="Y357" s="34">
        <f t="shared" si="749"/>
        <v>542.36</v>
      </c>
      <c r="Z357" s="34">
        <f t="shared" si="750"/>
        <v>1760.65125</v>
      </c>
      <c r="AA357" s="58"/>
      <c r="AB357" s="12" t="s">
        <v>24</v>
      </c>
      <c r="AC357" s="11">
        <f t="shared" ref="AC357:AE357" si="808">K357+R357</f>
        <v>62.5185</v>
      </c>
      <c r="AD357" s="11">
        <f t="shared" si="808"/>
        <v>778.92</v>
      </c>
      <c r="AE357" s="11">
        <f t="shared" si="808"/>
        <v>566.48</v>
      </c>
      <c r="AF357" s="11">
        <f t="shared" si="752"/>
        <v>34.73275</v>
      </c>
      <c r="AG357" s="11">
        <f t="shared" ref="AG357:AI357" si="809">O357+W357</f>
        <v>318</v>
      </c>
      <c r="AH357" s="11">
        <f t="shared" si="809"/>
        <v>0</v>
      </c>
      <c r="AI357" s="11">
        <f t="shared" si="809"/>
        <v>1760.65125</v>
      </c>
      <c r="AJ357" s="12" t="s">
        <v>13</v>
      </c>
    </row>
    <row r="358" s="9" customFormat="1" ht="16" customHeight="1" spans="1:36">
      <c r="A358" s="33">
        <f t="shared" si="735"/>
        <v>355</v>
      </c>
      <c r="B358" s="34" t="s">
        <v>143</v>
      </c>
      <c r="C358" s="42" t="s">
        <v>817</v>
      </c>
      <c r="D358" s="188" t="s">
        <v>818</v>
      </c>
      <c r="E358" s="87">
        <v>3473.25</v>
      </c>
      <c r="F358" s="87">
        <v>3245.5</v>
      </c>
      <c r="G358" s="87">
        <v>5664.75</v>
      </c>
      <c r="H358" s="87">
        <v>3473.25</v>
      </c>
      <c r="I358" s="100">
        <v>3180</v>
      </c>
      <c r="J358" s="100"/>
      <c r="K358" s="47">
        <f t="shared" si="736"/>
        <v>62.5185</v>
      </c>
      <c r="L358" s="48">
        <f t="shared" si="737"/>
        <v>519.28</v>
      </c>
      <c r="M358" s="37">
        <f t="shared" si="738"/>
        <v>453.18</v>
      </c>
      <c r="N358" s="34">
        <f t="shared" si="739"/>
        <v>24.31275</v>
      </c>
      <c r="O358" s="37">
        <f t="shared" si="740"/>
        <v>159</v>
      </c>
      <c r="P358" s="37">
        <f t="shared" si="741"/>
        <v>0</v>
      </c>
      <c r="Q358" s="37">
        <f t="shared" si="742"/>
        <v>1218.29125</v>
      </c>
      <c r="R358" s="34">
        <f t="shared" si="743"/>
        <v>0</v>
      </c>
      <c r="S358" s="34">
        <f t="shared" si="744"/>
        <v>259.64</v>
      </c>
      <c r="T358" s="37">
        <f t="shared" si="745"/>
        <v>113.3</v>
      </c>
      <c r="U358" s="34">
        <f t="shared" si="746"/>
        <v>10.42</v>
      </c>
      <c r="V358" s="34">
        <v>0</v>
      </c>
      <c r="W358" s="37">
        <f t="shared" si="747"/>
        <v>159</v>
      </c>
      <c r="X358" s="37">
        <f t="shared" si="748"/>
        <v>0</v>
      </c>
      <c r="Y358" s="34">
        <f t="shared" si="749"/>
        <v>542.36</v>
      </c>
      <c r="Z358" s="34">
        <f t="shared" si="750"/>
        <v>1760.65125</v>
      </c>
      <c r="AA358" s="58"/>
      <c r="AB358" s="12" t="s">
        <v>24</v>
      </c>
      <c r="AC358" s="11">
        <f t="shared" ref="AC358:AE358" si="810">K358+R358</f>
        <v>62.5185</v>
      </c>
      <c r="AD358" s="11">
        <f t="shared" si="810"/>
        <v>778.92</v>
      </c>
      <c r="AE358" s="11">
        <f t="shared" si="810"/>
        <v>566.48</v>
      </c>
      <c r="AF358" s="11">
        <f t="shared" si="752"/>
        <v>34.73275</v>
      </c>
      <c r="AG358" s="11">
        <f t="shared" ref="AG358:AI358" si="811">O358+W358</f>
        <v>318</v>
      </c>
      <c r="AH358" s="11">
        <f t="shared" si="811"/>
        <v>0</v>
      </c>
      <c r="AI358" s="11">
        <f t="shared" si="811"/>
        <v>1760.65125</v>
      </c>
      <c r="AJ358" s="12" t="s">
        <v>13</v>
      </c>
    </row>
    <row r="359" s="9" customFormat="1" ht="16" customHeight="1" spans="1:36">
      <c r="A359" s="33">
        <f t="shared" si="735"/>
        <v>356</v>
      </c>
      <c r="B359" s="34" t="s">
        <v>143</v>
      </c>
      <c r="C359" s="42" t="s">
        <v>819</v>
      </c>
      <c r="D359" s="188" t="s">
        <v>820</v>
      </c>
      <c r="E359" s="87">
        <v>3473.25</v>
      </c>
      <c r="F359" s="87">
        <v>3245.5</v>
      </c>
      <c r="G359" s="87">
        <v>5664.75</v>
      </c>
      <c r="H359" s="87">
        <v>3473.25</v>
      </c>
      <c r="I359" s="100">
        <v>3180</v>
      </c>
      <c r="J359" s="100"/>
      <c r="K359" s="47">
        <f t="shared" si="736"/>
        <v>62.5185</v>
      </c>
      <c r="L359" s="48">
        <f t="shared" si="737"/>
        <v>519.28</v>
      </c>
      <c r="M359" s="37">
        <f t="shared" si="738"/>
        <v>453.18</v>
      </c>
      <c r="N359" s="34">
        <f t="shared" si="739"/>
        <v>24.31275</v>
      </c>
      <c r="O359" s="37">
        <f t="shared" si="740"/>
        <v>159</v>
      </c>
      <c r="P359" s="37">
        <f t="shared" si="741"/>
        <v>0</v>
      </c>
      <c r="Q359" s="37">
        <f t="shared" si="742"/>
        <v>1218.29125</v>
      </c>
      <c r="R359" s="34">
        <f t="shared" si="743"/>
        <v>0</v>
      </c>
      <c r="S359" s="34">
        <f t="shared" si="744"/>
        <v>259.64</v>
      </c>
      <c r="T359" s="37">
        <f t="shared" si="745"/>
        <v>113.3</v>
      </c>
      <c r="U359" s="34">
        <f t="shared" si="746"/>
        <v>10.42</v>
      </c>
      <c r="V359" s="34">
        <v>0</v>
      </c>
      <c r="W359" s="37">
        <f t="shared" si="747"/>
        <v>159</v>
      </c>
      <c r="X359" s="37">
        <f t="shared" si="748"/>
        <v>0</v>
      </c>
      <c r="Y359" s="34">
        <f t="shared" si="749"/>
        <v>542.36</v>
      </c>
      <c r="Z359" s="34">
        <f t="shared" si="750"/>
        <v>1760.65125</v>
      </c>
      <c r="AA359" s="58"/>
      <c r="AB359" s="12" t="s">
        <v>24</v>
      </c>
      <c r="AC359" s="11">
        <f t="shared" ref="AC359:AE359" si="812">K359+R359</f>
        <v>62.5185</v>
      </c>
      <c r="AD359" s="11">
        <f t="shared" si="812"/>
        <v>778.92</v>
      </c>
      <c r="AE359" s="11">
        <f t="shared" si="812"/>
        <v>566.48</v>
      </c>
      <c r="AF359" s="11">
        <f t="shared" si="752"/>
        <v>34.73275</v>
      </c>
      <c r="AG359" s="11">
        <f t="shared" ref="AG359:AI359" si="813">O359+W359</f>
        <v>318</v>
      </c>
      <c r="AH359" s="11">
        <f t="shared" si="813"/>
        <v>0</v>
      </c>
      <c r="AI359" s="11">
        <f t="shared" si="813"/>
        <v>1760.65125</v>
      </c>
      <c r="AJ359" s="12" t="s">
        <v>13</v>
      </c>
    </row>
    <row r="360" s="9" customFormat="1" ht="16" customHeight="1" spans="1:36">
      <c r="A360" s="33">
        <f t="shared" si="735"/>
        <v>357</v>
      </c>
      <c r="B360" s="34" t="s">
        <v>584</v>
      </c>
      <c r="C360" s="42" t="s">
        <v>821</v>
      </c>
      <c r="D360" s="180" t="s">
        <v>822</v>
      </c>
      <c r="E360" s="87">
        <v>3473.25</v>
      </c>
      <c r="F360" s="87">
        <v>3245.5</v>
      </c>
      <c r="G360" s="87">
        <v>5664.75</v>
      </c>
      <c r="H360" s="87">
        <v>3473.25</v>
      </c>
      <c r="I360" s="100">
        <v>1790</v>
      </c>
      <c r="J360" s="100"/>
      <c r="K360" s="47">
        <f t="shared" si="736"/>
        <v>62.5185</v>
      </c>
      <c r="L360" s="48">
        <f t="shared" si="737"/>
        <v>519.28</v>
      </c>
      <c r="M360" s="37">
        <f t="shared" si="738"/>
        <v>453.18</v>
      </c>
      <c r="N360" s="34">
        <f t="shared" si="739"/>
        <v>24.31275</v>
      </c>
      <c r="O360" s="37">
        <f t="shared" si="740"/>
        <v>89.5</v>
      </c>
      <c r="P360" s="37">
        <f t="shared" si="741"/>
        <v>0</v>
      </c>
      <c r="Q360" s="37">
        <f t="shared" si="742"/>
        <v>1148.79125</v>
      </c>
      <c r="R360" s="34">
        <f t="shared" si="743"/>
        <v>0</v>
      </c>
      <c r="S360" s="34">
        <f t="shared" si="744"/>
        <v>259.64</v>
      </c>
      <c r="T360" s="37">
        <f t="shared" si="745"/>
        <v>113.3</v>
      </c>
      <c r="U360" s="34">
        <f t="shared" si="746"/>
        <v>10.42</v>
      </c>
      <c r="V360" s="34">
        <v>0</v>
      </c>
      <c r="W360" s="37">
        <f t="shared" si="747"/>
        <v>89.5</v>
      </c>
      <c r="X360" s="37">
        <f t="shared" si="748"/>
        <v>0</v>
      </c>
      <c r="Y360" s="34">
        <f t="shared" si="749"/>
        <v>472.86</v>
      </c>
      <c r="Z360" s="34">
        <f t="shared" si="750"/>
        <v>1621.65125</v>
      </c>
      <c r="AA360" s="58"/>
      <c r="AB360" s="12" t="s">
        <v>36</v>
      </c>
      <c r="AC360" s="11">
        <f t="shared" ref="AC360:AE360" si="814">K360+R360</f>
        <v>62.5185</v>
      </c>
      <c r="AD360" s="11">
        <f t="shared" si="814"/>
        <v>778.92</v>
      </c>
      <c r="AE360" s="11">
        <f t="shared" si="814"/>
        <v>566.48</v>
      </c>
      <c r="AF360" s="11">
        <f t="shared" si="752"/>
        <v>34.73275</v>
      </c>
      <c r="AG360" s="11">
        <f t="shared" ref="AG360:AI360" si="815">O360+W360</f>
        <v>179</v>
      </c>
      <c r="AH360" s="11">
        <f t="shared" si="815"/>
        <v>0</v>
      </c>
      <c r="AI360" s="11">
        <f t="shared" si="815"/>
        <v>1621.65125</v>
      </c>
      <c r="AJ360" s="12" t="s">
        <v>14</v>
      </c>
    </row>
    <row r="361" s="9" customFormat="1" ht="16" customHeight="1" spans="1:36">
      <c r="A361" s="33">
        <f t="shared" si="735"/>
        <v>358</v>
      </c>
      <c r="B361" s="34" t="s">
        <v>89</v>
      </c>
      <c r="C361" s="42" t="s">
        <v>823</v>
      </c>
      <c r="D361" s="180" t="s">
        <v>824</v>
      </c>
      <c r="E361" s="87">
        <v>3473.25</v>
      </c>
      <c r="F361" s="87">
        <v>3245.5</v>
      </c>
      <c r="G361" s="87">
        <v>5664.75</v>
      </c>
      <c r="H361" s="87">
        <v>3473.25</v>
      </c>
      <c r="I361" s="100">
        <v>3180</v>
      </c>
      <c r="J361" s="100"/>
      <c r="K361" s="47">
        <f t="shared" si="736"/>
        <v>62.5185</v>
      </c>
      <c r="L361" s="48">
        <f t="shared" si="737"/>
        <v>519.28</v>
      </c>
      <c r="M361" s="37">
        <f t="shared" si="738"/>
        <v>453.18</v>
      </c>
      <c r="N361" s="34">
        <f t="shared" si="739"/>
        <v>24.31275</v>
      </c>
      <c r="O361" s="37">
        <f t="shared" si="740"/>
        <v>159</v>
      </c>
      <c r="P361" s="37">
        <f t="shared" si="741"/>
        <v>0</v>
      </c>
      <c r="Q361" s="37">
        <f t="shared" si="742"/>
        <v>1218.29125</v>
      </c>
      <c r="R361" s="34">
        <f t="shared" si="743"/>
        <v>0</v>
      </c>
      <c r="S361" s="34">
        <f t="shared" si="744"/>
        <v>259.64</v>
      </c>
      <c r="T361" s="37">
        <f t="shared" si="745"/>
        <v>113.3</v>
      </c>
      <c r="U361" s="34">
        <f t="shared" si="746"/>
        <v>10.42</v>
      </c>
      <c r="V361" s="34">
        <v>0</v>
      </c>
      <c r="W361" s="37">
        <f t="shared" si="747"/>
        <v>159</v>
      </c>
      <c r="X361" s="37">
        <f t="shared" si="748"/>
        <v>0</v>
      </c>
      <c r="Y361" s="34">
        <f t="shared" si="749"/>
        <v>542.36</v>
      </c>
      <c r="Z361" s="34">
        <f t="shared" si="750"/>
        <v>1760.65125</v>
      </c>
      <c r="AA361" s="58"/>
      <c r="AB361" s="12" t="s">
        <v>40</v>
      </c>
      <c r="AC361" s="11">
        <f t="shared" ref="AC361:AE361" si="816">K361+R361</f>
        <v>62.5185</v>
      </c>
      <c r="AD361" s="11">
        <f t="shared" si="816"/>
        <v>778.92</v>
      </c>
      <c r="AE361" s="11">
        <f t="shared" si="816"/>
        <v>566.48</v>
      </c>
      <c r="AF361" s="11">
        <f t="shared" si="752"/>
        <v>34.73275</v>
      </c>
      <c r="AG361" s="11">
        <f t="shared" ref="AG361:AI361" si="817">O361+W361</f>
        <v>318</v>
      </c>
      <c r="AH361" s="11">
        <f t="shared" si="817"/>
        <v>0</v>
      </c>
      <c r="AI361" s="11">
        <f t="shared" si="817"/>
        <v>1760.65125</v>
      </c>
      <c r="AJ361" s="12" t="s">
        <v>16</v>
      </c>
    </row>
    <row r="362" s="9" customFormat="1" ht="16" customHeight="1" spans="1:36">
      <c r="A362" s="33">
        <f t="shared" si="735"/>
        <v>359</v>
      </c>
      <c r="B362" s="34" t="s">
        <v>89</v>
      </c>
      <c r="C362" s="42" t="s">
        <v>825</v>
      </c>
      <c r="D362" s="180" t="s">
        <v>826</v>
      </c>
      <c r="E362" s="87">
        <v>3473.25</v>
      </c>
      <c r="F362" s="87">
        <v>3245.5</v>
      </c>
      <c r="G362" s="87">
        <v>5664.75</v>
      </c>
      <c r="H362" s="87">
        <v>3473.25</v>
      </c>
      <c r="I362" s="100">
        <v>3180</v>
      </c>
      <c r="J362" s="100"/>
      <c r="K362" s="47">
        <f t="shared" si="736"/>
        <v>62.5185</v>
      </c>
      <c r="L362" s="48">
        <f t="shared" si="737"/>
        <v>519.28</v>
      </c>
      <c r="M362" s="37">
        <f t="shared" si="738"/>
        <v>453.18</v>
      </c>
      <c r="N362" s="34">
        <f t="shared" si="739"/>
        <v>24.31275</v>
      </c>
      <c r="O362" s="37">
        <f t="shared" si="740"/>
        <v>159</v>
      </c>
      <c r="P362" s="37">
        <f t="shared" si="741"/>
        <v>0</v>
      </c>
      <c r="Q362" s="37">
        <f t="shared" si="742"/>
        <v>1218.29125</v>
      </c>
      <c r="R362" s="34">
        <f t="shared" si="743"/>
        <v>0</v>
      </c>
      <c r="S362" s="34">
        <f t="shared" si="744"/>
        <v>259.64</v>
      </c>
      <c r="T362" s="37">
        <f t="shared" si="745"/>
        <v>113.3</v>
      </c>
      <c r="U362" s="34">
        <f t="shared" si="746"/>
        <v>10.42</v>
      </c>
      <c r="V362" s="34">
        <v>0</v>
      </c>
      <c r="W362" s="37">
        <f t="shared" si="747"/>
        <v>159</v>
      </c>
      <c r="X362" s="37">
        <f t="shared" si="748"/>
        <v>0</v>
      </c>
      <c r="Y362" s="34">
        <f t="shared" si="749"/>
        <v>542.36</v>
      </c>
      <c r="Z362" s="34">
        <f t="shared" si="750"/>
        <v>1760.65125</v>
      </c>
      <c r="AA362" s="58"/>
      <c r="AB362" s="12" t="s">
        <v>40</v>
      </c>
      <c r="AC362" s="11">
        <f t="shared" ref="AC362:AE362" si="818">K362+R362</f>
        <v>62.5185</v>
      </c>
      <c r="AD362" s="11">
        <f t="shared" si="818"/>
        <v>778.92</v>
      </c>
      <c r="AE362" s="11">
        <f t="shared" si="818"/>
        <v>566.48</v>
      </c>
      <c r="AF362" s="11">
        <f t="shared" si="752"/>
        <v>34.73275</v>
      </c>
      <c r="AG362" s="11">
        <f t="shared" ref="AG362:AI362" si="819">O362+W362</f>
        <v>318</v>
      </c>
      <c r="AH362" s="11">
        <f t="shared" si="819"/>
        <v>0</v>
      </c>
      <c r="AI362" s="11">
        <f t="shared" si="819"/>
        <v>1760.65125</v>
      </c>
      <c r="AJ362" s="12" t="s">
        <v>16</v>
      </c>
    </row>
    <row r="363" s="9" customFormat="1" ht="16" customHeight="1" spans="1:36">
      <c r="A363" s="33">
        <f t="shared" si="735"/>
        <v>360</v>
      </c>
      <c r="B363" s="34" t="s">
        <v>89</v>
      </c>
      <c r="C363" s="42" t="s">
        <v>827</v>
      </c>
      <c r="D363" s="180" t="s">
        <v>828</v>
      </c>
      <c r="E363" s="87">
        <v>3820</v>
      </c>
      <c r="F363" s="87">
        <v>3820</v>
      </c>
      <c r="G363" s="87">
        <v>5664.75</v>
      </c>
      <c r="H363" s="87">
        <v>3820</v>
      </c>
      <c r="I363" s="100">
        <v>4180</v>
      </c>
      <c r="J363" s="100"/>
      <c r="K363" s="47">
        <f t="shared" si="736"/>
        <v>68.76</v>
      </c>
      <c r="L363" s="48">
        <f t="shared" si="737"/>
        <v>611.2</v>
      </c>
      <c r="M363" s="37">
        <f t="shared" si="738"/>
        <v>453.18</v>
      </c>
      <c r="N363" s="34">
        <f t="shared" si="739"/>
        <v>26.74</v>
      </c>
      <c r="O363" s="37">
        <f t="shared" si="740"/>
        <v>209</v>
      </c>
      <c r="P363" s="37">
        <f t="shared" si="741"/>
        <v>0</v>
      </c>
      <c r="Q363" s="37">
        <f t="shared" si="742"/>
        <v>1368.88</v>
      </c>
      <c r="R363" s="34">
        <f t="shared" si="743"/>
        <v>0</v>
      </c>
      <c r="S363" s="34">
        <f t="shared" si="744"/>
        <v>305.6</v>
      </c>
      <c r="T363" s="37">
        <f t="shared" si="745"/>
        <v>113.3</v>
      </c>
      <c r="U363" s="34">
        <f t="shared" si="746"/>
        <v>11.46</v>
      </c>
      <c r="V363" s="34">
        <v>0</v>
      </c>
      <c r="W363" s="37">
        <f t="shared" si="747"/>
        <v>209</v>
      </c>
      <c r="X363" s="37">
        <f t="shared" si="748"/>
        <v>0</v>
      </c>
      <c r="Y363" s="34">
        <f t="shared" si="749"/>
        <v>639.36</v>
      </c>
      <c r="Z363" s="34">
        <f t="shared" si="750"/>
        <v>2008.24</v>
      </c>
      <c r="AA363" s="58"/>
      <c r="AB363" s="12" t="s">
        <v>40</v>
      </c>
      <c r="AC363" s="11">
        <f t="shared" ref="AC363:AE363" si="820">K363+R363</f>
        <v>68.76</v>
      </c>
      <c r="AD363" s="11">
        <f t="shared" si="820"/>
        <v>916.8</v>
      </c>
      <c r="AE363" s="11">
        <f t="shared" si="820"/>
        <v>566.48</v>
      </c>
      <c r="AF363" s="11">
        <f t="shared" si="752"/>
        <v>38.2</v>
      </c>
      <c r="AG363" s="11">
        <f t="shared" ref="AG363:AI363" si="821">O363+W363</f>
        <v>418</v>
      </c>
      <c r="AH363" s="11">
        <f t="shared" si="821"/>
        <v>0</v>
      </c>
      <c r="AI363" s="11">
        <f t="shared" si="821"/>
        <v>2008.24</v>
      </c>
      <c r="AJ363" s="12" t="s">
        <v>16</v>
      </c>
    </row>
    <row r="364" s="9" customFormat="1" ht="16" customHeight="1" spans="1:36">
      <c r="A364" s="33">
        <f t="shared" si="735"/>
        <v>361</v>
      </c>
      <c r="B364" s="34" t="s">
        <v>262</v>
      </c>
      <c r="C364" s="42" t="s">
        <v>829</v>
      </c>
      <c r="D364" s="180" t="s">
        <v>830</v>
      </c>
      <c r="E364" s="87">
        <v>3473.25</v>
      </c>
      <c r="F364" s="87">
        <v>3245.5</v>
      </c>
      <c r="G364" s="87">
        <v>5664.75</v>
      </c>
      <c r="H364" s="87">
        <v>3473.25</v>
      </c>
      <c r="I364" s="100">
        <v>3180</v>
      </c>
      <c r="J364" s="100"/>
      <c r="K364" s="47">
        <f t="shared" si="736"/>
        <v>62.5185</v>
      </c>
      <c r="L364" s="48">
        <f t="shared" si="737"/>
        <v>519.28</v>
      </c>
      <c r="M364" s="37">
        <f t="shared" si="738"/>
        <v>453.18</v>
      </c>
      <c r="N364" s="34">
        <f t="shared" si="739"/>
        <v>24.31275</v>
      </c>
      <c r="O364" s="37">
        <f t="shared" si="740"/>
        <v>159</v>
      </c>
      <c r="P364" s="37">
        <f t="shared" si="741"/>
        <v>0</v>
      </c>
      <c r="Q364" s="37">
        <f t="shared" si="742"/>
        <v>1218.29125</v>
      </c>
      <c r="R364" s="34">
        <f t="shared" si="743"/>
        <v>0</v>
      </c>
      <c r="S364" s="34">
        <f t="shared" si="744"/>
        <v>259.64</v>
      </c>
      <c r="T364" s="37">
        <f t="shared" si="745"/>
        <v>113.3</v>
      </c>
      <c r="U364" s="34">
        <f t="shared" si="746"/>
        <v>10.42</v>
      </c>
      <c r="V364" s="34">
        <v>0</v>
      </c>
      <c r="W364" s="37">
        <f t="shared" si="747"/>
        <v>159</v>
      </c>
      <c r="X364" s="37">
        <f t="shared" si="748"/>
        <v>0</v>
      </c>
      <c r="Y364" s="34">
        <f t="shared" si="749"/>
        <v>542.36</v>
      </c>
      <c r="Z364" s="34">
        <f t="shared" si="750"/>
        <v>1760.65125</v>
      </c>
      <c r="AA364" s="58"/>
      <c r="AB364" s="12" t="s">
        <v>40</v>
      </c>
      <c r="AC364" s="11">
        <f t="shared" ref="AC364:AE364" si="822">K364+R364</f>
        <v>62.5185</v>
      </c>
      <c r="AD364" s="11">
        <f t="shared" si="822"/>
        <v>778.92</v>
      </c>
      <c r="AE364" s="11">
        <f t="shared" si="822"/>
        <v>566.48</v>
      </c>
      <c r="AF364" s="11">
        <f t="shared" si="752"/>
        <v>34.73275</v>
      </c>
      <c r="AG364" s="11">
        <f t="shared" ref="AG364:AI364" si="823">O364+W364</f>
        <v>318</v>
      </c>
      <c r="AH364" s="11">
        <f t="shared" si="823"/>
        <v>0</v>
      </c>
      <c r="AI364" s="11">
        <f t="shared" si="823"/>
        <v>1760.65125</v>
      </c>
      <c r="AJ364" s="12" t="s">
        <v>16</v>
      </c>
    </row>
    <row r="365" s="9" customFormat="1" ht="16" customHeight="1" spans="1:36">
      <c r="A365" s="33">
        <f t="shared" si="735"/>
        <v>362</v>
      </c>
      <c r="B365" s="34" t="s">
        <v>423</v>
      </c>
      <c r="C365" s="42" t="s">
        <v>831</v>
      </c>
      <c r="D365" s="188" t="s">
        <v>832</v>
      </c>
      <c r="E365" s="87">
        <v>3473.25</v>
      </c>
      <c r="F365" s="87">
        <v>3245.5</v>
      </c>
      <c r="G365" s="87">
        <v>5664.75</v>
      </c>
      <c r="H365" s="87">
        <v>3473.25</v>
      </c>
      <c r="I365" s="100">
        <v>1790</v>
      </c>
      <c r="J365" s="100"/>
      <c r="K365" s="47">
        <f t="shared" si="736"/>
        <v>62.5185</v>
      </c>
      <c r="L365" s="48">
        <f t="shared" si="737"/>
        <v>519.28</v>
      </c>
      <c r="M365" s="37">
        <f t="shared" si="738"/>
        <v>453.18</v>
      </c>
      <c r="N365" s="34">
        <f t="shared" si="739"/>
        <v>24.31275</v>
      </c>
      <c r="O365" s="37">
        <f t="shared" si="740"/>
        <v>89.5</v>
      </c>
      <c r="P365" s="37">
        <f t="shared" si="741"/>
        <v>0</v>
      </c>
      <c r="Q365" s="37">
        <f t="shared" si="742"/>
        <v>1148.79125</v>
      </c>
      <c r="R365" s="34">
        <f t="shared" si="743"/>
        <v>0</v>
      </c>
      <c r="S365" s="34">
        <f t="shared" si="744"/>
        <v>259.64</v>
      </c>
      <c r="T365" s="37">
        <f t="shared" si="745"/>
        <v>113.3</v>
      </c>
      <c r="U365" s="34">
        <f t="shared" si="746"/>
        <v>10.42</v>
      </c>
      <c r="V365" s="34">
        <v>0</v>
      </c>
      <c r="W365" s="37">
        <f t="shared" si="747"/>
        <v>89.5</v>
      </c>
      <c r="X365" s="37">
        <f t="shared" si="748"/>
        <v>0</v>
      </c>
      <c r="Y365" s="34">
        <f t="shared" si="749"/>
        <v>472.86</v>
      </c>
      <c r="Z365" s="34">
        <f t="shared" si="750"/>
        <v>1621.65125</v>
      </c>
      <c r="AA365" s="58"/>
      <c r="AB365" s="12" t="s">
        <v>33</v>
      </c>
      <c r="AC365" s="11">
        <f t="shared" ref="AC365:AE365" si="824">K365+R365</f>
        <v>62.5185</v>
      </c>
      <c r="AD365" s="11">
        <f t="shared" si="824"/>
        <v>778.92</v>
      </c>
      <c r="AE365" s="11">
        <f t="shared" si="824"/>
        <v>566.48</v>
      </c>
      <c r="AF365" s="11">
        <f t="shared" si="752"/>
        <v>34.73275</v>
      </c>
      <c r="AG365" s="11">
        <f t="shared" ref="AG365:AI365" si="825">O365+W365</f>
        <v>179</v>
      </c>
      <c r="AH365" s="11">
        <f t="shared" si="825"/>
        <v>0</v>
      </c>
      <c r="AI365" s="11">
        <f t="shared" si="825"/>
        <v>1621.65125</v>
      </c>
      <c r="AJ365" s="12" t="s">
        <v>14</v>
      </c>
    </row>
    <row r="366" s="9" customFormat="1" ht="16" customHeight="1" spans="1:36">
      <c r="A366" s="33">
        <f t="shared" si="735"/>
        <v>363</v>
      </c>
      <c r="B366" s="34" t="s">
        <v>423</v>
      </c>
      <c r="C366" s="42" t="s">
        <v>833</v>
      </c>
      <c r="D366" s="188" t="s">
        <v>834</v>
      </c>
      <c r="E366" s="87">
        <v>3473.25</v>
      </c>
      <c r="F366" s="87">
        <v>3245.5</v>
      </c>
      <c r="G366" s="87">
        <v>5664.75</v>
      </c>
      <c r="H366" s="87">
        <v>3473.25</v>
      </c>
      <c r="I366" s="100">
        <v>1790</v>
      </c>
      <c r="J366" s="100"/>
      <c r="K366" s="47">
        <f t="shared" si="736"/>
        <v>62.5185</v>
      </c>
      <c r="L366" s="48">
        <f t="shared" si="737"/>
        <v>519.28</v>
      </c>
      <c r="M366" s="37">
        <f t="shared" si="738"/>
        <v>453.18</v>
      </c>
      <c r="N366" s="34">
        <f t="shared" si="739"/>
        <v>24.31275</v>
      </c>
      <c r="O366" s="37">
        <f t="shared" si="740"/>
        <v>89.5</v>
      </c>
      <c r="P366" s="37">
        <f t="shared" si="741"/>
        <v>0</v>
      </c>
      <c r="Q366" s="37">
        <f t="shared" si="742"/>
        <v>1148.79125</v>
      </c>
      <c r="R366" s="34">
        <f t="shared" si="743"/>
        <v>0</v>
      </c>
      <c r="S366" s="34">
        <f t="shared" si="744"/>
        <v>259.64</v>
      </c>
      <c r="T366" s="37">
        <f t="shared" si="745"/>
        <v>113.3</v>
      </c>
      <c r="U366" s="34">
        <f t="shared" si="746"/>
        <v>10.42</v>
      </c>
      <c r="V366" s="34">
        <v>0</v>
      </c>
      <c r="W366" s="37">
        <f t="shared" si="747"/>
        <v>89.5</v>
      </c>
      <c r="X366" s="37">
        <f t="shared" si="748"/>
        <v>0</v>
      </c>
      <c r="Y366" s="34">
        <f t="shared" si="749"/>
        <v>472.86</v>
      </c>
      <c r="Z366" s="34">
        <f t="shared" si="750"/>
        <v>1621.65125</v>
      </c>
      <c r="AA366" s="58"/>
      <c r="AB366" s="12" t="s">
        <v>33</v>
      </c>
      <c r="AC366" s="11">
        <f t="shared" ref="AC366:AE366" si="826">K366+R366</f>
        <v>62.5185</v>
      </c>
      <c r="AD366" s="11">
        <f t="shared" si="826"/>
        <v>778.92</v>
      </c>
      <c r="AE366" s="11">
        <f t="shared" si="826"/>
        <v>566.48</v>
      </c>
      <c r="AF366" s="11">
        <f t="shared" si="752"/>
        <v>34.73275</v>
      </c>
      <c r="AG366" s="11">
        <f t="shared" ref="AG366:AI366" si="827">O366+W366</f>
        <v>179</v>
      </c>
      <c r="AH366" s="11">
        <f t="shared" si="827"/>
        <v>0</v>
      </c>
      <c r="AI366" s="11">
        <f t="shared" si="827"/>
        <v>1621.65125</v>
      </c>
      <c r="AJ366" s="12" t="s">
        <v>14</v>
      </c>
    </row>
    <row r="367" s="9" customFormat="1" ht="16" customHeight="1" spans="1:36">
      <c r="A367" s="33">
        <f t="shared" si="735"/>
        <v>364</v>
      </c>
      <c r="B367" s="34" t="s">
        <v>472</v>
      </c>
      <c r="C367" s="42" t="s">
        <v>835</v>
      </c>
      <c r="D367" s="180" t="s">
        <v>836</v>
      </c>
      <c r="E367" s="87">
        <v>3473.25</v>
      </c>
      <c r="F367" s="87">
        <v>3245.5</v>
      </c>
      <c r="G367" s="87">
        <v>5664.75</v>
      </c>
      <c r="H367" s="87">
        <v>3473.25</v>
      </c>
      <c r="I367" s="100">
        <v>3180</v>
      </c>
      <c r="J367" s="100"/>
      <c r="K367" s="47">
        <f t="shared" si="736"/>
        <v>62.5185</v>
      </c>
      <c r="L367" s="48">
        <f t="shared" si="737"/>
        <v>519.28</v>
      </c>
      <c r="M367" s="37">
        <f t="shared" si="738"/>
        <v>453.18</v>
      </c>
      <c r="N367" s="34">
        <f t="shared" si="739"/>
        <v>24.31275</v>
      </c>
      <c r="O367" s="37">
        <f t="shared" si="740"/>
        <v>159</v>
      </c>
      <c r="P367" s="37">
        <f t="shared" si="741"/>
        <v>0</v>
      </c>
      <c r="Q367" s="37">
        <f t="shared" si="742"/>
        <v>1218.29125</v>
      </c>
      <c r="R367" s="34">
        <f t="shared" si="743"/>
        <v>0</v>
      </c>
      <c r="S367" s="34">
        <f t="shared" si="744"/>
        <v>259.64</v>
      </c>
      <c r="T367" s="37">
        <f t="shared" si="745"/>
        <v>113.3</v>
      </c>
      <c r="U367" s="34">
        <f t="shared" si="746"/>
        <v>10.42</v>
      </c>
      <c r="V367" s="34">
        <v>0</v>
      </c>
      <c r="W367" s="37">
        <f t="shared" si="747"/>
        <v>159</v>
      </c>
      <c r="X367" s="37">
        <f t="shared" si="748"/>
        <v>0</v>
      </c>
      <c r="Y367" s="34">
        <f t="shared" si="749"/>
        <v>542.36</v>
      </c>
      <c r="Z367" s="34">
        <f t="shared" si="750"/>
        <v>1760.65125</v>
      </c>
      <c r="AA367" s="58"/>
      <c r="AB367" s="12" t="s">
        <v>38</v>
      </c>
      <c r="AC367" s="11">
        <f t="shared" ref="AC367:AE367" si="828">K367+R367</f>
        <v>62.5185</v>
      </c>
      <c r="AD367" s="11">
        <f t="shared" si="828"/>
        <v>778.92</v>
      </c>
      <c r="AE367" s="11">
        <f t="shared" si="828"/>
        <v>566.48</v>
      </c>
      <c r="AF367" s="11">
        <f t="shared" si="752"/>
        <v>34.73275</v>
      </c>
      <c r="AG367" s="11">
        <f t="shared" ref="AG367:AI367" si="829">O367+W367</f>
        <v>318</v>
      </c>
      <c r="AH367" s="11">
        <f t="shared" si="829"/>
        <v>0</v>
      </c>
      <c r="AI367" s="11">
        <f t="shared" si="829"/>
        <v>1760.65125</v>
      </c>
      <c r="AJ367" s="12" t="s">
        <v>14</v>
      </c>
    </row>
    <row r="368" s="9" customFormat="1" ht="16" customHeight="1" spans="1:36">
      <c r="A368" s="33">
        <f t="shared" si="735"/>
        <v>365</v>
      </c>
      <c r="B368" s="34" t="s">
        <v>251</v>
      </c>
      <c r="C368" s="42" t="s">
        <v>837</v>
      </c>
      <c r="D368" s="188" t="s">
        <v>838</v>
      </c>
      <c r="E368" s="87">
        <v>3473.25</v>
      </c>
      <c r="F368" s="87">
        <v>3245.5</v>
      </c>
      <c r="G368" s="87">
        <v>5664.75</v>
      </c>
      <c r="H368" s="87">
        <v>3473.25</v>
      </c>
      <c r="I368" s="100">
        <v>1790</v>
      </c>
      <c r="J368" s="100"/>
      <c r="K368" s="47">
        <f t="shared" si="736"/>
        <v>62.5185</v>
      </c>
      <c r="L368" s="48">
        <f t="shared" si="737"/>
        <v>519.28</v>
      </c>
      <c r="M368" s="37">
        <f t="shared" si="738"/>
        <v>453.18</v>
      </c>
      <c r="N368" s="34">
        <f t="shared" si="739"/>
        <v>24.31275</v>
      </c>
      <c r="O368" s="37">
        <f t="shared" si="740"/>
        <v>89.5</v>
      </c>
      <c r="P368" s="37">
        <f t="shared" si="741"/>
        <v>0</v>
      </c>
      <c r="Q368" s="37">
        <f t="shared" si="742"/>
        <v>1148.79125</v>
      </c>
      <c r="R368" s="34">
        <f t="shared" si="743"/>
        <v>0</v>
      </c>
      <c r="S368" s="34">
        <f t="shared" si="744"/>
        <v>259.64</v>
      </c>
      <c r="T368" s="37">
        <f t="shared" si="745"/>
        <v>113.3</v>
      </c>
      <c r="U368" s="34">
        <f t="shared" si="746"/>
        <v>10.42</v>
      </c>
      <c r="V368" s="34">
        <v>0</v>
      </c>
      <c r="W368" s="37">
        <f t="shared" si="747"/>
        <v>89.5</v>
      </c>
      <c r="X368" s="37">
        <f t="shared" si="748"/>
        <v>0</v>
      </c>
      <c r="Y368" s="34">
        <f t="shared" si="749"/>
        <v>472.86</v>
      </c>
      <c r="Z368" s="34">
        <f t="shared" si="750"/>
        <v>1621.65125</v>
      </c>
      <c r="AA368" s="58"/>
      <c r="AB368" s="12" t="s">
        <v>30</v>
      </c>
      <c r="AC368" s="11">
        <f t="shared" ref="AC368:AE368" si="830">K368+R368</f>
        <v>62.5185</v>
      </c>
      <c r="AD368" s="11">
        <f t="shared" si="830"/>
        <v>778.92</v>
      </c>
      <c r="AE368" s="11">
        <f t="shared" si="830"/>
        <v>566.48</v>
      </c>
      <c r="AF368" s="11">
        <f t="shared" si="752"/>
        <v>34.73275</v>
      </c>
      <c r="AG368" s="11">
        <f t="shared" ref="AG368:AI368" si="831">O368+W368</f>
        <v>179</v>
      </c>
      <c r="AH368" s="11">
        <f t="shared" si="831"/>
        <v>0</v>
      </c>
      <c r="AI368" s="11">
        <f t="shared" si="831"/>
        <v>1621.65125</v>
      </c>
      <c r="AJ368" s="12" t="s">
        <v>14</v>
      </c>
    </row>
    <row r="369" s="9" customFormat="1" ht="16" customHeight="1" spans="1:36">
      <c r="A369" s="33">
        <f t="shared" si="735"/>
        <v>366</v>
      </c>
      <c r="B369" s="34" t="s">
        <v>86</v>
      </c>
      <c r="C369" s="42" t="s">
        <v>839</v>
      </c>
      <c r="D369" s="180" t="s">
        <v>840</v>
      </c>
      <c r="E369" s="87">
        <v>3820</v>
      </c>
      <c r="F369" s="87">
        <v>3820</v>
      </c>
      <c r="G369" s="87">
        <v>5664.75</v>
      </c>
      <c r="H369" s="87">
        <v>3820</v>
      </c>
      <c r="I369" s="100">
        <v>4180</v>
      </c>
      <c r="J369" s="100"/>
      <c r="K369" s="47">
        <f t="shared" si="736"/>
        <v>68.76</v>
      </c>
      <c r="L369" s="48">
        <f t="shared" si="737"/>
        <v>611.2</v>
      </c>
      <c r="M369" s="37">
        <f t="shared" si="738"/>
        <v>453.18</v>
      </c>
      <c r="N369" s="34">
        <f t="shared" si="739"/>
        <v>26.74</v>
      </c>
      <c r="O369" s="37">
        <f t="shared" si="740"/>
        <v>209</v>
      </c>
      <c r="P369" s="37">
        <f t="shared" si="741"/>
        <v>0</v>
      </c>
      <c r="Q369" s="37">
        <f t="shared" si="742"/>
        <v>1368.88</v>
      </c>
      <c r="R369" s="34">
        <f t="shared" si="743"/>
        <v>0</v>
      </c>
      <c r="S369" s="34">
        <f t="shared" si="744"/>
        <v>305.6</v>
      </c>
      <c r="T369" s="37">
        <f t="shared" si="745"/>
        <v>113.3</v>
      </c>
      <c r="U369" s="34">
        <f t="shared" si="746"/>
        <v>11.46</v>
      </c>
      <c r="V369" s="34">
        <v>0</v>
      </c>
      <c r="W369" s="37">
        <f t="shared" si="747"/>
        <v>209</v>
      </c>
      <c r="X369" s="37">
        <f t="shared" si="748"/>
        <v>0</v>
      </c>
      <c r="Y369" s="34">
        <f t="shared" si="749"/>
        <v>639.36</v>
      </c>
      <c r="Z369" s="34">
        <f t="shared" si="750"/>
        <v>2008.24</v>
      </c>
      <c r="AA369" s="58"/>
      <c r="AB369" s="12" t="s">
        <v>40</v>
      </c>
      <c r="AC369" s="11">
        <f t="shared" ref="AC369:AE369" si="832">K369+R369</f>
        <v>68.76</v>
      </c>
      <c r="AD369" s="11">
        <f t="shared" si="832"/>
        <v>916.8</v>
      </c>
      <c r="AE369" s="11">
        <f t="shared" si="832"/>
        <v>566.48</v>
      </c>
      <c r="AF369" s="11">
        <f t="shared" si="752"/>
        <v>38.2</v>
      </c>
      <c r="AG369" s="11">
        <f t="shared" ref="AG369:AI369" si="833">O369+W369</f>
        <v>418</v>
      </c>
      <c r="AH369" s="11">
        <f t="shared" si="833"/>
        <v>0</v>
      </c>
      <c r="AI369" s="11">
        <f t="shared" si="833"/>
        <v>2008.24</v>
      </c>
      <c r="AJ369" s="12" t="s">
        <v>16</v>
      </c>
    </row>
    <row r="370" s="9" customFormat="1" ht="16" customHeight="1" spans="1:36">
      <c r="A370" s="33">
        <f t="shared" si="735"/>
        <v>367</v>
      </c>
      <c r="B370" s="34" t="s">
        <v>203</v>
      </c>
      <c r="C370" s="92" t="s">
        <v>841</v>
      </c>
      <c r="D370" s="189" t="s">
        <v>842</v>
      </c>
      <c r="E370" s="87">
        <v>3473.25</v>
      </c>
      <c r="F370" s="87">
        <v>3245.5</v>
      </c>
      <c r="G370" s="87">
        <v>5664.75</v>
      </c>
      <c r="H370" s="87">
        <v>3473.25</v>
      </c>
      <c r="I370" s="100">
        <v>1790</v>
      </c>
      <c r="J370" s="100"/>
      <c r="K370" s="47">
        <f t="shared" si="736"/>
        <v>62.5185</v>
      </c>
      <c r="L370" s="48">
        <f t="shared" si="737"/>
        <v>519.28</v>
      </c>
      <c r="M370" s="37">
        <f t="shared" si="738"/>
        <v>453.18</v>
      </c>
      <c r="N370" s="34">
        <f t="shared" si="739"/>
        <v>24.31275</v>
      </c>
      <c r="O370" s="37">
        <f t="shared" si="740"/>
        <v>89.5</v>
      </c>
      <c r="P370" s="37">
        <f t="shared" si="741"/>
        <v>0</v>
      </c>
      <c r="Q370" s="37">
        <f t="shared" si="742"/>
        <v>1148.79125</v>
      </c>
      <c r="R370" s="34">
        <f t="shared" si="743"/>
        <v>0</v>
      </c>
      <c r="S370" s="34">
        <f t="shared" si="744"/>
        <v>259.64</v>
      </c>
      <c r="T370" s="37">
        <f t="shared" si="745"/>
        <v>113.3</v>
      </c>
      <c r="U370" s="34">
        <f t="shared" si="746"/>
        <v>10.42</v>
      </c>
      <c r="V370" s="34">
        <v>0</v>
      </c>
      <c r="W370" s="37">
        <f t="shared" si="747"/>
        <v>89.5</v>
      </c>
      <c r="X370" s="37">
        <f t="shared" si="748"/>
        <v>0</v>
      </c>
      <c r="Y370" s="34">
        <f t="shared" si="749"/>
        <v>472.86</v>
      </c>
      <c r="Z370" s="34">
        <f t="shared" si="750"/>
        <v>1621.65125</v>
      </c>
      <c r="AA370" s="58"/>
      <c r="AB370" s="12" t="s">
        <v>32</v>
      </c>
      <c r="AC370" s="11">
        <f t="shared" ref="AC370:AE370" si="834">K370+R370</f>
        <v>62.5185</v>
      </c>
      <c r="AD370" s="11">
        <f t="shared" si="834"/>
        <v>778.92</v>
      </c>
      <c r="AE370" s="11">
        <f t="shared" si="834"/>
        <v>566.48</v>
      </c>
      <c r="AF370" s="11">
        <f t="shared" si="752"/>
        <v>34.73275</v>
      </c>
      <c r="AG370" s="11">
        <f t="shared" ref="AG370:AI370" si="835">O370+W370</f>
        <v>179</v>
      </c>
      <c r="AH370" s="11">
        <f t="shared" si="835"/>
        <v>0</v>
      </c>
      <c r="AI370" s="11">
        <f t="shared" si="835"/>
        <v>1621.65125</v>
      </c>
      <c r="AJ370" s="12" t="s">
        <v>14</v>
      </c>
    </row>
    <row r="371" s="9" customFormat="1" ht="16" customHeight="1" spans="1:36">
      <c r="A371" s="33">
        <f t="shared" si="735"/>
        <v>368</v>
      </c>
      <c r="B371" s="34" t="s">
        <v>599</v>
      </c>
      <c r="C371" s="92" t="s">
        <v>843</v>
      </c>
      <c r="D371" s="189" t="s">
        <v>844</v>
      </c>
      <c r="E371" s="87">
        <v>3473.25</v>
      </c>
      <c r="F371" s="87">
        <v>3245.5</v>
      </c>
      <c r="G371" s="87">
        <v>5664.75</v>
      </c>
      <c r="H371" s="87">
        <v>3473.25</v>
      </c>
      <c r="I371" s="100">
        <v>1790</v>
      </c>
      <c r="J371" s="100"/>
      <c r="K371" s="47">
        <f t="shared" si="736"/>
        <v>62.5185</v>
      </c>
      <c r="L371" s="48">
        <f t="shared" si="737"/>
        <v>519.28</v>
      </c>
      <c r="M371" s="37">
        <f t="shared" si="738"/>
        <v>453.18</v>
      </c>
      <c r="N371" s="34">
        <f t="shared" si="739"/>
        <v>24.31275</v>
      </c>
      <c r="O371" s="37">
        <f t="shared" si="740"/>
        <v>89.5</v>
      </c>
      <c r="P371" s="37">
        <f t="shared" si="741"/>
        <v>0</v>
      </c>
      <c r="Q371" s="37">
        <f t="shared" si="742"/>
        <v>1148.79125</v>
      </c>
      <c r="R371" s="34">
        <f t="shared" si="743"/>
        <v>0</v>
      </c>
      <c r="S371" s="34">
        <f t="shared" si="744"/>
        <v>259.64</v>
      </c>
      <c r="T371" s="37">
        <f t="shared" si="745"/>
        <v>113.3</v>
      </c>
      <c r="U371" s="34">
        <f t="shared" si="746"/>
        <v>10.42</v>
      </c>
      <c r="V371" s="34">
        <v>0</v>
      </c>
      <c r="W371" s="37">
        <f t="shared" si="747"/>
        <v>89.5</v>
      </c>
      <c r="X371" s="37">
        <f t="shared" si="748"/>
        <v>0</v>
      </c>
      <c r="Y371" s="34">
        <f t="shared" si="749"/>
        <v>472.86</v>
      </c>
      <c r="Z371" s="34">
        <f t="shared" si="750"/>
        <v>1621.65125</v>
      </c>
      <c r="AA371" s="58"/>
      <c r="AB371" s="12" t="s">
        <v>35</v>
      </c>
      <c r="AC371" s="11">
        <f t="shared" ref="AC371:AE371" si="836">K371+R371</f>
        <v>62.5185</v>
      </c>
      <c r="AD371" s="11">
        <f t="shared" si="836"/>
        <v>778.92</v>
      </c>
      <c r="AE371" s="11">
        <f t="shared" si="836"/>
        <v>566.48</v>
      </c>
      <c r="AF371" s="11">
        <f t="shared" si="752"/>
        <v>34.73275</v>
      </c>
      <c r="AG371" s="11">
        <f t="shared" ref="AG371:AI371" si="837">O371+W371</f>
        <v>179</v>
      </c>
      <c r="AH371" s="11">
        <f t="shared" si="837"/>
        <v>0</v>
      </c>
      <c r="AI371" s="11">
        <f t="shared" si="837"/>
        <v>1621.65125</v>
      </c>
      <c r="AJ371" s="12" t="s">
        <v>14</v>
      </c>
    </row>
    <row r="372" s="9" customFormat="1" ht="16" customHeight="1" spans="1:36">
      <c r="A372" s="33">
        <f t="shared" si="735"/>
        <v>369</v>
      </c>
      <c r="B372" s="34" t="s">
        <v>584</v>
      </c>
      <c r="C372" s="92" t="s">
        <v>845</v>
      </c>
      <c r="D372" s="98" t="s">
        <v>846</v>
      </c>
      <c r="E372" s="87">
        <v>3473.25</v>
      </c>
      <c r="F372" s="87">
        <v>3245.5</v>
      </c>
      <c r="G372" s="87">
        <v>5664.75</v>
      </c>
      <c r="H372" s="87">
        <v>3473.25</v>
      </c>
      <c r="I372" s="100">
        <v>1790</v>
      </c>
      <c r="J372" s="100"/>
      <c r="K372" s="47">
        <f t="shared" si="736"/>
        <v>62.5185</v>
      </c>
      <c r="L372" s="48">
        <f t="shared" si="737"/>
        <v>519.28</v>
      </c>
      <c r="M372" s="37">
        <f t="shared" si="738"/>
        <v>453.18</v>
      </c>
      <c r="N372" s="34">
        <f t="shared" si="739"/>
        <v>24.31275</v>
      </c>
      <c r="O372" s="37">
        <f t="shared" si="740"/>
        <v>89.5</v>
      </c>
      <c r="P372" s="37">
        <f t="shared" si="741"/>
        <v>0</v>
      </c>
      <c r="Q372" s="37">
        <f t="shared" si="742"/>
        <v>1148.79125</v>
      </c>
      <c r="R372" s="34">
        <f t="shared" si="743"/>
        <v>0</v>
      </c>
      <c r="S372" s="34">
        <f t="shared" si="744"/>
        <v>259.64</v>
      </c>
      <c r="T372" s="37">
        <f t="shared" si="745"/>
        <v>113.3</v>
      </c>
      <c r="U372" s="34">
        <f t="shared" si="746"/>
        <v>10.42</v>
      </c>
      <c r="V372" s="34">
        <v>0</v>
      </c>
      <c r="W372" s="37">
        <f t="shared" si="747"/>
        <v>89.5</v>
      </c>
      <c r="X372" s="37">
        <f t="shared" si="748"/>
        <v>0</v>
      </c>
      <c r="Y372" s="34">
        <f t="shared" si="749"/>
        <v>472.86</v>
      </c>
      <c r="Z372" s="34">
        <f t="shared" si="750"/>
        <v>1621.65125</v>
      </c>
      <c r="AA372" s="58"/>
      <c r="AB372" s="12" t="s">
        <v>36</v>
      </c>
      <c r="AC372" s="11">
        <f t="shared" ref="AC372:AE372" si="838">K372+R372</f>
        <v>62.5185</v>
      </c>
      <c r="AD372" s="11">
        <f t="shared" si="838"/>
        <v>778.92</v>
      </c>
      <c r="AE372" s="11">
        <f t="shared" si="838"/>
        <v>566.48</v>
      </c>
      <c r="AF372" s="11">
        <f t="shared" si="752"/>
        <v>34.73275</v>
      </c>
      <c r="AG372" s="11">
        <f t="shared" ref="AG372:AI372" si="839">O372+W372</f>
        <v>179</v>
      </c>
      <c r="AH372" s="11">
        <f t="shared" si="839"/>
        <v>0</v>
      </c>
      <c r="AI372" s="11">
        <f t="shared" si="839"/>
        <v>1621.65125</v>
      </c>
      <c r="AJ372" s="12" t="s">
        <v>14</v>
      </c>
    </row>
    <row r="373" s="9" customFormat="1" ht="16" customHeight="1" spans="1:36">
      <c r="A373" s="33">
        <f t="shared" si="735"/>
        <v>370</v>
      </c>
      <c r="B373" s="34" t="s">
        <v>277</v>
      </c>
      <c r="C373" s="92" t="s">
        <v>847</v>
      </c>
      <c r="D373" s="189" t="s">
        <v>848</v>
      </c>
      <c r="E373" s="87">
        <v>3473.25</v>
      </c>
      <c r="F373" s="87">
        <v>3245.5</v>
      </c>
      <c r="G373" s="87">
        <v>5664.75</v>
      </c>
      <c r="H373" s="87">
        <v>3473.25</v>
      </c>
      <c r="I373" s="100">
        <v>0</v>
      </c>
      <c r="J373" s="100"/>
      <c r="K373" s="47">
        <f t="shared" si="736"/>
        <v>62.5185</v>
      </c>
      <c r="L373" s="48">
        <f t="shared" si="737"/>
        <v>519.28</v>
      </c>
      <c r="M373" s="37">
        <f t="shared" si="738"/>
        <v>453.18</v>
      </c>
      <c r="N373" s="34">
        <f t="shared" si="739"/>
        <v>24.31275</v>
      </c>
      <c r="O373" s="37">
        <f t="shared" si="740"/>
        <v>0</v>
      </c>
      <c r="P373" s="37">
        <f t="shared" si="741"/>
        <v>0</v>
      </c>
      <c r="Q373" s="37">
        <f t="shared" si="742"/>
        <v>1059.29125</v>
      </c>
      <c r="R373" s="34">
        <f t="shared" si="743"/>
        <v>0</v>
      </c>
      <c r="S373" s="34">
        <f t="shared" si="744"/>
        <v>259.64</v>
      </c>
      <c r="T373" s="37">
        <f t="shared" si="745"/>
        <v>113.3</v>
      </c>
      <c r="U373" s="34">
        <f t="shared" si="746"/>
        <v>10.42</v>
      </c>
      <c r="V373" s="34">
        <v>0</v>
      </c>
      <c r="W373" s="37">
        <f t="shared" si="747"/>
        <v>0</v>
      </c>
      <c r="X373" s="37">
        <f t="shared" si="748"/>
        <v>0</v>
      </c>
      <c r="Y373" s="34">
        <f t="shared" si="749"/>
        <v>383.36</v>
      </c>
      <c r="Z373" s="34">
        <f t="shared" si="750"/>
        <v>1442.65125</v>
      </c>
      <c r="AA373" s="58"/>
      <c r="AB373" s="12" t="s">
        <v>29</v>
      </c>
      <c r="AC373" s="11">
        <f t="shared" ref="AC373:AE373" si="840">K373+R373</f>
        <v>62.5185</v>
      </c>
      <c r="AD373" s="11">
        <f t="shared" si="840"/>
        <v>778.92</v>
      </c>
      <c r="AE373" s="11">
        <f t="shared" si="840"/>
        <v>566.48</v>
      </c>
      <c r="AF373" s="11">
        <f t="shared" si="752"/>
        <v>34.73275</v>
      </c>
      <c r="AG373" s="11">
        <f t="shared" ref="AG373:AI373" si="841">O373+W373</f>
        <v>0</v>
      </c>
      <c r="AH373" s="11">
        <f t="shared" si="841"/>
        <v>0</v>
      </c>
      <c r="AI373" s="11">
        <f t="shared" si="841"/>
        <v>1442.65125</v>
      </c>
      <c r="AJ373" s="12" t="s">
        <v>14</v>
      </c>
    </row>
    <row r="374" s="9" customFormat="1" ht="16" customHeight="1" spans="1:36">
      <c r="A374" s="33">
        <f t="shared" si="735"/>
        <v>371</v>
      </c>
      <c r="B374" s="34" t="s">
        <v>251</v>
      </c>
      <c r="C374" s="42" t="s">
        <v>849</v>
      </c>
      <c r="D374" s="42" t="s">
        <v>850</v>
      </c>
      <c r="E374" s="87">
        <v>3473.25</v>
      </c>
      <c r="F374" s="87">
        <v>3245.5</v>
      </c>
      <c r="G374" s="87">
        <v>5664.75</v>
      </c>
      <c r="H374" s="87">
        <v>3473.25</v>
      </c>
      <c r="I374" s="100">
        <v>1790</v>
      </c>
      <c r="J374" s="100"/>
      <c r="K374" s="47">
        <f t="shared" si="736"/>
        <v>62.5185</v>
      </c>
      <c r="L374" s="48">
        <f t="shared" si="737"/>
        <v>519.28</v>
      </c>
      <c r="M374" s="37">
        <f t="shared" si="738"/>
        <v>453.18</v>
      </c>
      <c r="N374" s="34">
        <f t="shared" si="739"/>
        <v>24.31275</v>
      </c>
      <c r="O374" s="37">
        <f t="shared" si="740"/>
        <v>89.5</v>
      </c>
      <c r="P374" s="37">
        <f t="shared" si="741"/>
        <v>0</v>
      </c>
      <c r="Q374" s="37">
        <f t="shared" si="742"/>
        <v>1148.79125</v>
      </c>
      <c r="R374" s="34">
        <f t="shared" si="743"/>
        <v>0</v>
      </c>
      <c r="S374" s="34">
        <f t="shared" si="744"/>
        <v>259.64</v>
      </c>
      <c r="T374" s="37">
        <f t="shared" si="745"/>
        <v>113.3</v>
      </c>
      <c r="U374" s="34">
        <f t="shared" si="746"/>
        <v>10.42</v>
      </c>
      <c r="V374" s="34">
        <v>0</v>
      </c>
      <c r="W374" s="37">
        <f t="shared" si="747"/>
        <v>89.5</v>
      </c>
      <c r="X374" s="37">
        <f t="shared" si="748"/>
        <v>0</v>
      </c>
      <c r="Y374" s="34">
        <f t="shared" si="749"/>
        <v>472.86</v>
      </c>
      <c r="Z374" s="34">
        <f t="shared" si="750"/>
        <v>1621.65125</v>
      </c>
      <c r="AA374" s="58"/>
      <c r="AB374" s="12" t="s">
        <v>30</v>
      </c>
      <c r="AC374" s="11">
        <f t="shared" ref="AC374:AE374" si="842">K374+R374</f>
        <v>62.5185</v>
      </c>
      <c r="AD374" s="11">
        <f t="shared" si="842"/>
        <v>778.92</v>
      </c>
      <c r="AE374" s="11">
        <f t="shared" si="842"/>
        <v>566.48</v>
      </c>
      <c r="AF374" s="11">
        <f t="shared" si="752"/>
        <v>34.73275</v>
      </c>
      <c r="AG374" s="11">
        <f t="shared" ref="AG374:AI374" si="843">O374+W374</f>
        <v>179</v>
      </c>
      <c r="AH374" s="11">
        <f t="shared" si="843"/>
        <v>0</v>
      </c>
      <c r="AI374" s="11">
        <f t="shared" si="843"/>
        <v>1621.65125</v>
      </c>
      <c r="AJ374" s="12" t="s">
        <v>14</v>
      </c>
    </row>
    <row r="375" s="9" customFormat="1" ht="16" customHeight="1" spans="1:36">
      <c r="A375" s="33">
        <f t="shared" si="735"/>
        <v>372</v>
      </c>
      <c r="B375" s="34" t="s">
        <v>242</v>
      </c>
      <c r="C375" s="92" t="s">
        <v>851</v>
      </c>
      <c r="D375" s="189" t="s">
        <v>852</v>
      </c>
      <c r="E375" s="87">
        <v>3820</v>
      </c>
      <c r="F375" s="87">
        <v>3820</v>
      </c>
      <c r="G375" s="87">
        <v>5664.75</v>
      </c>
      <c r="H375" s="87">
        <v>3820</v>
      </c>
      <c r="I375" s="100">
        <v>4180</v>
      </c>
      <c r="J375" s="100"/>
      <c r="K375" s="47">
        <f t="shared" si="736"/>
        <v>68.76</v>
      </c>
      <c r="L375" s="48">
        <f t="shared" si="737"/>
        <v>611.2</v>
      </c>
      <c r="M375" s="37">
        <f t="shared" si="738"/>
        <v>453.18</v>
      </c>
      <c r="N375" s="34">
        <f t="shared" si="739"/>
        <v>26.74</v>
      </c>
      <c r="O375" s="37">
        <f t="shared" si="740"/>
        <v>209</v>
      </c>
      <c r="P375" s="37">
        <f t="shared" si="741"/>
        <v>0</v>
      </c>
      <c r="Q375" s="37">
        <f t="shared" si="742"/>
        <v>1368.88</v>
      </c>
      <c r="R375" s="34">
        <f t="shared" si="743"/>
        <v>0</v>
      </c>
      <c r="S375" s="34">
        <f t="shared" si="744"/>
        <v>305.6</v>
      </c>
      <c r="T375" s="37">
        <f t="shared" si="745"/>
        <v>113.3</v>
      </c>
      <c r="U375" s="34">
        <f t="shared" si="746"/>
        <v>11.46</v>
      </c>
      <c r="V375" s="34">
        <v>0</v>
      </c>
      <c r="W375" s="37">
        <f t="shared" si="747"/>
        <v>209</v>
      </c>
      <c r="X375" s="37">
        <f t="shared" si="748"/>
        <v>0</v>
      </c>
      <c r="Y375" s="34">
        <f t="shared" si="749"/>
        <v>639.36</v>
      </c>
      <c r="Z375" s="34">
        <f t="shared" si="750"/>
        <v>2008.24</v>
      </c>
      <c r="AA375" s="58"/>
      <c r="AB375" s="12" t="s">
        <v>40</v>
      </c>
      <c r="AC375" s="11">
        <f t="shared" ref="AC375:AE375" si="844">K375+R375</f>
        <v>68.76</v>
      </c>
      <c r="AD375" s="11">
        <f t="shared" si="844"/>
        <v>916.8</v>
      </c>
      <c r="AE375" s="11">
        <f t="shared" si="844"/>
        <v>566.48</v>
      </c>
      <c r="AF375" s="11">
        <f t="shared" si="752"/>
        <v>38.2</v>
      </c>
      <c r="AG375" s="11">
        <f t="shared" ref="AG375:AI375" si="845">O375+W375</f>
        <v>418</v>
      </c>
      <c r="AH375" s="11">
        <f t="shared" si="845"/>
        <v>0</v>
      </c>
      <c r="AI375" s="11">
        <f t="shared" si="845"/>
        <v>2008.24</v>
      </c>
      <c r="AJ375" s="12" t="s">
        <v>16</v>
      </c>
    </row>
    <row r="376" s="9" customFormat="1" ht="16" customHeight="1" spans="1:36">
      <c r="A376" s="33">
        <f t="shared" si="735"/>
        <v>373</v>
      </c>
      <c r="B376" s="34" t="s">
        <v>203</v>
      </c>
      <c r="C376" s="92" t="s">
        <v>853</v>
      </c>
      <c r="D376" s="189" t="s">
        <v>854</v>
      </c>
      <c r="E376" s="87">
        <v>3473.25</v>
      </c>
      <c r="F376" s="87">
        <v>3245.5</v>
      </c>
      <c r="G376" s="87">
        <v>5664.75</v>
      </c>
      <c r="H376" s="87">
        <v>3473.25</v>
      </c>
      <c r="I376" s="100">
        <v>1790</v>
      </c>
      <c r="J376" s="100"/>
      <c r="K376" s="47">
        <f t="shared" si="736"/>
        <v>62.5185</v>
      </c>
      <c r="L376" s="48">
        <f t="shared" si="737"/>
        <v>519.28</v>
      </c>
      <c r="M376" s="37">
        <f t="shared" si="738"/>
        <v>453.18</v>
      </c>
      <c r="N376" s="34">
        <f t="shared" si="739"/>
        <v>24.31275</v>
      </c>
      <c r="O376" s="37">
        <f t="shared" si="740"/>
        <v>89.5</v>
      </c>
      <c r="P376" s="37">
        <f t="shared" si="741"/>
        <v>0</v>
      </c>
      <c r="Q376" s="37">
        <f t="shared" si="742"/>
        <v>1148.79125</v>
      </c>
      <c r="R376" s="34">
        <f t="shared" si="743"/>
        <v>0</v>
      </c>
      <c r="S376" s="34">
        <f t="shared" si="744"/>
        <v>259.64</v>
      </c>
      <c r="T376" s="37">
        <f t="shared" si="745"/>
        <v>113.3</v>
      </c>
      <c r="U376" s="34">
        <f t="shared" si="746"/>
        <v>10.42</v>
      </c>
      <c r="V376" s="34">
        <v>0</v>
      </c>
      <c r="W376" s="37">
        <f t="shared" si="747"/>
        <v>89.5</v>
      </c>
      <c r="X376" s="37">
        <f t="shared" si="748"/>
        <v>0</v>
      </c>
      <c r="Y376" s="34">
        <f t="shared" si="749"/>
        <v>472.86</v>
      </c>
      <c r="Z376" s="34">
        <f t="shared" si="750"/>
        <v>1621.65125</v>
      </c>
      <c r="AA376" s="58"/>
      <c r="AB376" s="12" t="s">
        <v>32</v>
      </c>
      <c r="AC376" s="11">
        <f t="shared" ref="AC376:AE376" si="846">K376+R376</f>
        <v>62.5185</v>
      </c>
      <c r="AD376" s="11">
        <f t="shared" si="846"/>
        <v>778.92</v>
      </c>
      <c r="AE376" s="11">
        <f t="shared" si="846"/>
        <v>566.48</v>
      </c>
      <c r="AF376" s="11">
        <f t="shared" si="752"/>
        <v>34.73275</v>
      </c>
      <c r="AG376" s="11">
        <f t="shared" ref="AG376:AI376" si="847">O376+W376</f>
        <v>179</v>
      </c>
      <c r="AH376" s="11">
        <f t="shared" si="847"/>
        <v>0</v>
      </c>
      <c r="AI376" s="11">
        <f t="shared" si="847"/>
        <v>1621.65125</v>
      </c>
      <c r="AJ376" s="12" t="s">
        <v>14</v>
      </c>
    </row>
    <row r="377" s="9" customFormat="1" ht="16" customHeight="1" spans="1:36">
      <c r="A377" s="33">
        <f t="shared" si="735"/>
        <v>374</v>
      </c>
      <c r="B377" s="34" t="s">
        <v>584</v>
      </c>
      <c r="C377" s="92" t="s">
        <v>855</v>
      </c>
      <c r="D377" s="189" t="s">
        <v>856</v>
      </c>
      <c r="E377" s="87">
        <v>3473.25</v>
      </c>
      <c r="F377" s="87">
        <v>3245.5</v>
      </c>
      <c r="G377" s="87">
        <v>5664.75</v>
      </c>
      <c r="H377" s="87">
        <v>3473.25</v>
      </c>
      <c r="I377" s="100">
        <v>1790</v>
      </c>
      <c r="J377" s="100"/>
      <c r="K377" s="47">
        <f t="shared" si="736"/>
        <v>62.5185</v>
      </c>
      <c r="L377" s="48">
        <f t="shared" si="737"/>
        <v>519.28</v>
      </c>
      <c r="M377" s="37">
        <f t="shared" si="738"/>
        <v>453.18</v>
      </c>
      <c r="N377" s="34">
        <f t="shared" si="739"/>
        <v>24.31275</v>
      </c>
      <c r="O377" s="37">
        <f t="shared" si="740"/>
        <v>89.5</v>
      </c>
      <c r="P377" s="37">
        <f t="shared" si="741"/>
        <v>0</v>
      </c>
      <c r="Q377" s="37">
        <f t="shared" si="742"/>
        <v>1148.79125</v>
      </c>
      <c r="R377" s="34">
        <f t="shared" si="743"/>
        <v>0</v>
      </c>
      <c r="S377" s="34">
        <f t="shared" si="744"/>
        <v>259.64</v>
      </c>
      <c r="T377" s="37">
        <f t="shared" si="745"/>
        <v>113.3</v>
      </c>
      <c r="U377" s="34">
        <f t="shared" si="746"/>
        <v>10.42</v>
      </c>
      <c r="V377" s="34">
        <v>0</v>
      </c>
      <c r="W377" s="37">
        <f t="shared" si="747"/>
        <v>89.5</v>
      </c>
      <c r="X377" s="37">
        <f t="shared" si="748"/>
        <v>0</v>
      </c>
      <c r="Y377" s="34">
        <f t="shared" si="749"/>
        <v>472.86</v>
      </c>
      <c r="Z377" s="34">
        <f t="shared" si="750"/>
        <v>1621.65125</v>
      </c>
      <c r="AA377" s="58"/>
      <c r="AB377" s="12" t="s">
        <v>36</v>
      </c>
      <c r="AC377" s="11">
        <f t="shared" ref="AC377:AE377" si="848">K377+R377</f>
        <v>62.5185</v>
      </c>
      <c r="AD377" s="11">
        <f t="shared" si="848"/>
        <v>778.92</v>
      </c>
      <c r="AE377" s="11">
        <f t="shared" si="848"/>
        <v>566.48</v>
      </c>
      <c r="AF377" s="11">
        <f t="shared" si="752"/>
        <v>34.73275</v>
      </c>
      <c r="AG377" s="11">
        <f t="shared" ref="AG377:AI377" si="849">O377+W377</f>
        <v>179</v>
      </c>
      <c r="AH377" s="11">
        <f t="shared" si="849"/>
        <v>0</v>
      </c>
      <c r="AI377" s="11">
        <f t="shared" si="849"/>
        <v>1621.65125</v>
      </c>
      <c r="AJ377" s="12" t="s">
        <v>14</v>
      </c>
    </row>
    <row r="378" s="9" customFormat="1" ht="16" customHeight="1" spans="1:36">
      <c r="A378" s="33">
        <f t="shared" si="735"/>
        <v>375</v>
      </c>
      <c r="B378" s="34" t="s">
        <v>143</v>
      </c>
      <c r="C378" s="92" t="s">
        <v>857</v>
      </c>
      <c r="D378" s="189" t="s">
        <v>858</v>
      </c>
      <c r="E378" s="87">
        <v>3473.25</v>
      </c>
      <c r="F378" s="87">
        <v>3245.5</v>
      </c>
      <c r="G378" s="87">
        <v>5664.75</v>
      </c>
      <c r="H378" s="87">
        <v>3473.25</v>
      </c>
      <c r="I378" s="100">
        <v>3180</v>
      </c>
      <c r="J378" s="100"/>
      <c r="K378" s="47">
        <f t="shared" si="736"/>
        <v>62.5185</v>
      </c>
      <c r="L378" s="48">
        <f t="shared" si="737"/>
        <v>519.28</v>
      </c>
      <c r="M378" s="37">
        <f t="shared" si="738"/>
        <v>453.18</v>
      </c>
      <c r="N378" s="34">
        <f t="shared" si="739"/>
        <v>24.31275</v>
      </c>
      <c r="O378" s="37">
        <f t="shared" si="740"/>
        <v>159</v>
      </c>
      <c r="P378" s="37">
        <f t="shared" si="741"/>
        <v>0</v>
      </c>
      <c r="Q378" s="37">
        <f t="shared" si="742"/>
        <v>1218.29125</v>
      </c>
      <c r="R378" s="34">
        <f t="shared" si="743"/>
        <v>0</v>
      </c>
      <c r="S378" s="34">
        <f t="shared" si="744"/>
        <v>259.64</v>
      </c>
      <c r="T378" s="37">
        <f t="shared" si="745"/>
        <v>113.3</v>
      </c>
      <c r="U378" s="34">
        <f t="shared" si="746"/>
        <v>10.42</v>
      </c>
      <c r="V378" s="34">
        <v>0</v>
      </c>
      <c r="W378" s="37">
        <f t="shared" si="747"/>
        <v>159</v>
      </c>
      <c r="X378" s="37">
        <f t="shared" si="748"/>
        <v>0</v>
      </c>
      <c r="Y378" s="34">
        <f t="shared" si="749"/>
        <v>542.36</v>
      </c>
      <c r="Z378" s="34">
        <f t="shared" si="750"/>
        <v>1760.65125</v>
      </c>
      <c r="AA378" s="58"/>
      <c r="AB378" s="12" t="s">
        <v>24</v>
      </c>
      <c r="AC378" s="11">
        <f t="shared" ref="AC378:AE378" si="850">K378+R378</f>
        <v>62.5185</v>
      </c>
      <c r="AD378" s="11">
        <f t="shared" si="850"/>
        <v>778.92</v>
      </c>
      <c r="AE378" s="11">
        <f t="shared" si="850"/>
        <v>566.48</v>
      </c>
      <c r="AF378" s="11">
        <f t="shared" si="752"/>
        <v>34.73275</v>
      </c>
      <c r="AG378" s="11">
        <f t="shared" ref="AG378:AI378" si="851">O378+W378</f>
        <v>318</v>
      </c>
      <c r="AH378" s="11">
        <f t="shared" si="851"/>
        <v>0</v>
      </c>
      <c r="AI378" s="11">
        <f t="shared" si="851"/>
        <v>1760.65125</v>
      </c>
      <c r="AJ378" s="12" t="s">
        <v>13</v>
      </c>
    </row>
    <row r="379" s="9" customFormat="1" ht="16" customHeight="1" spans="1:36">
      <c r="A379" s="33">
        <f t="shared" si="735"/>
        <v>376</v>
      </c>
      <c r="B379" s="34" t="s">
        <v>143</v>
      </c>
      <c r="C379" s="92" t="s">
        <v>859</v>
      </c>
      <c r="D379" s="189" t="s">
        <v>860</v>
      </c>
      <c r="E379" s="87">
        <v>3473.25</v>
      </c>
      <c r="F379" s="87">
        <v>3245.5</v>
      </c>
      <c r="G379" s="87">
        <v>5664.75</v>
      </c>
      <c r="H379" s="87">
        <v>3473.25</v>
      </c>
      <c r="I379" s="100">
        <v>4180</v>
      </c>
      <c r="J379" s="100"/>
      <c r="K379" s="47">
        <f t="shared" si="736"/>
        <v>62.5185</v>
      </c>
      <c r="L379" s="48">
        <f t="shared" si="737"/>
        <v>519.28</v>
      </c>
      <c r="M379" s="37">
        <f t="shared" si="738"/>
        <v>453.18</v>
      </c>
      <c r="N379" s="34">
        <f t="shared" si="739"/>
        <v>24.31275</v>
      </c>
      <c r="O379" s="37">
        <f t="shared" si="740"/>
        <v>209</v>
      </c>
      <c r="P379" s="37">
        <f t="shared" si="741"/>
        <v>0</v>
      </c>
      <c r="Q379" s="37">
        <f t="shared" si="742"/>
        <v>1268.29125</v>
      </c>
      <c r="R379" s="34">
        <f t="shared" si="743"/>
        <v>0</v>
      </c>
      <c r="S379" s="34">
        <f t="shared" si="744"/>
        <v>259.64</v>
      </c>
      <c r="T379" s="37">
        <f t="shared" si="745"/>
        <v>113.3</v>
      </c>
      <c r="U379" s="34">
        <f t="shared" si="746"/>
        <v>10.42</v>
      </c>
      <c r="V379" s="34">
        <v>0</v>
      </c>
      <c r="W379" s="37">
        <f t="shared" si="747"/>
        <v>209</v>
      </c>
      <c r="X379" s="37">
        <f t="shared" si="748"/>
        <v>0</v>
      </c>
      <c r="Y379" s="34">
        <f t="shared" si="749"/>
        <v>592.36</v>
      </c>
      <c r="Z379" s="34">
        <f t="shared" si="750"/>
        <v>1860.65125</v>
      </c>
      <c r="AA379" s="58"/>
      <c r="AB379" s="12" t="s">
        <v>24</v>
      </c>
      <c r="AC379" s="11">
        <f t="shared" ref="AC379:AE379" si="852">K379+R379</f>
        <v>62.5185</v>
      </c>
      <c r="AD379" s="11">
        <f t="shared" si="852"/>
        <v>778.92</v>
      </c>
      <c r="AE379" s="11">
        <f t="shared" si="852"/>
        <v>566.48</v>
      </c>
      <c r="AF379" s="11">
        <f t="shared" si="752"/>
        <v>34.73275</v>
      </c>
      <c r="AG379" s="11">
        <f t="shared" ref="AG379:AI379" si="853">O379+W379</f>
        <v>418</v>
      </c>
      <c r="AH379" s="11">
        <f t="shared" si="853"/>
        <v>0</v>
      </c>
      <c r="AI379" s="11">
        <f t="shared" si="853"/>
        <v>1860.65125</v>
      </c>
      <c r="AJ379" s="12" t="s">
        <v>13</v>
      </c>
    </row>
    <row r="380" s="9" customFormat="1" ht="16" customHeight="1" spans="1:36">
      <c r="A380" s="33">
        <f t="shared" si="735"/>
        <v>377</v>
      </c>
      <c r="B380" s="34" t="s">
        <v>277</v>
      </c>
      <c r="C380" s="92" t="s">
        <v>861</v>
      </c>
      <c r="D380" s="189" t="s">
        <v>862</v>
      </c>
      <c r="E380" s="87">
        <v>3473.25</v>
      </c>
      <c r="F380" s="87">
        <v>3245.5</v>
      </c>
      <c r="G380" s="87">
        <v>5664.75</v>
      </c>
      <c r="H380" s="87">
        <v>3473.25</v>
      </c>
      <c r="I380" s="100">
        <v>3180</v>
      </c>
      <c r="J380" s="100"/>
      <c r="K380" s="47">
        <f t="shared" si="736"/>
        <v>62.5185</v>
      </c>
      <c r="L380" s="48">
        <f t="shared" si="737"/>
        <v>519.28</v>
      </c>
      <c r="M380" s="37">
        <f t="shared" si="738"/>
        <v>453.18</v>
      </c>
      <c r="N380" s="34">
        <f t="shared" si="739"/>
        <v>24.31275</v>
      </c>
      <c r="O380" s="37">
        <f t="shared" si="740"/>
        <v>159</v>
      </c>
      <c r="P380" s="37">
        <f t="shared" si="741"/>
        <v>0</v>
      </c>
      <c r="Q380" s="37">
        <f t="shared" si="742"/>
        <v>1218.29125</v>
      </c>
      <c r="R380" s="34">
        <f t="shared" si="743"/>
        <v>0</v>
      </c>
      <c r="S380" s="34">
        <f t="shared" si="744"/>
        <v>259.64</v>
      </c>
      <c r="T380" s="37">
        <f t="shared" si="745"/>
        <v>113.3</v>
      </c>
      <c r="U380" s="34">
        <f t="shared" si="746"/>
        <v>10.42</v>
      </c>
      <c r="V380" s="34">
        <v>0</v>
      </c>
      <c r="W380" s="37">
        <f t="shared" si="747"/>
        <v>159</v>
      </c>
      <c r="X380" s="37">
        <f t="shared" si="748"/>
        <v>0</v>
      </c>
      <c r="Y380" s="34">
        <f t="shared" si="749"/>
        <v>542.36</v>
      </c>
      <c r="Z380" s="34">
        <f t="shared" si="750"/>
        <v>1760.65125</v>
      </c>
      <c r="AA380" s="58"/>
      <c r="AB380" s="12" t="s">
        <v>29</v>
      </c>
      <c r="AC380" s="11">
        <f t="shared" ref="AC380:AE380" si="854">K380+R380</f>
        <v>62.5185</v>
      </c>
      <c r="AD380" s="11">
        <f t="shared" si="854"/>
        <v>778.92</v>
      </c>
      <c r="AE380" s="11">
        <f t="shared" si="854"/>
        <v>566.48</v>
      </c>
      <c r="AF380" s="11">
        <f t="shared" si="752"/>
        <v>34.73275</v>
      </c>
      <c r="AG380" s="11">
        <f t="shared" ref="AG380:AI380" si="855">O380+W380</f>
        <v>318</v>
      </c>
      <c r="AH380" s="11">
        <f t="shared" si="855"/>
        <v>0</v>
      </c>
      <c r="AI380" s="11">
        <f t="shared" si="855"/>
        <v>1760.65125</v>
      </c>
      <c r="AJ380" s="12" t="s">
        <v>14</v>
      </c>
    </row>
    <row r="381" s="9" customFormat="1" ht="16" customHeight="1" spans="1:36">
      <c r="A381" s="33">
        <f t="shared" si="735"/>
        <v>378</v>
      </c>
      <c r="B381" s="34" t="s">
        <v>554</v>
      </c>
      <c r="C381" s="92" t="s">
        <v>863</v>
      </c>
      <c r="D381" s="189" t="s">
        <v>864</v>
      </c>
      <c r="E381" s="87">
        <v>3473.25</v>
      </c>
      <c r="F381" s="87">
        <v>3245.5</v>
      </c>
      <c r="G381" s="87">
        <v>5664.75</v>
      </c>
      <c r="H381" s="87">
        <v>3473.25</v>
      </c>
      <c r="I381" s="100">
        <v>1790</v>
      </c>
      <c r="J381" s="100"/>
      <c r="K381" s="47">
        <f t="shared" si="736"/>
        <v>62.5185</v>
      </c>
      <c r="L381" s="48">
        <f t="shared" si="737"/>
        <v>519.28</v>
      </c>
      <c r="M381" s="37">
        <f t="shared" si="738"/>
        <v>453.18</v>
      </c>
      <c r="N381" s="34">
        <f t="shared" si="739"/>
        <v>24.31275</v>
      </c>
      <c r="O381" s="37">
        <f t="shared" si="740"/>
        <v>89.5</v>
      </c>
      <c r="P381" s="37">
        <f t="shared" si="741"/>
        <v>0</v>
      </c>
      <c r="Q381" s="37">
        <f t="shared" si="742"/>
        <v>1148.79125</v>
      </c>
      <c r="R381" s="34">
        <f t="shared" si="743"/>
        <v>0</v>
      </c>
      <c r="S381" s="34">
        <f t="shared" si="744"/>
        <v>259.64</v>
      </c>
      <c r="T381" s="37">
        <f t="shared" si="745"/>
        <v>113.3</v>
      </c>
      <c r="U381" s="34">
        <f t="shared" si="746"/>
        <v>10.42</v>
      </c>
      <c r="V381" s="34">
        <v>0</v>
      </c>
      <c r="W381" s="37">
        <f t="shared" si="747"/>
        <v>89.5</v>
      </c>
      <c r="X381" s="37">
        <f t="shared" si="748"/>
        <v>0</v>
      </c>
      <c r="Y381" s="34">
        <f t="shared" si="749"/>
        <v>472.86</v>
      </c>
      <c r="Z381" s="34">
        <f t="shared" si="750"/>
        <v>1621.65125</v>
      </c>
      <c r="AA381" s="58"/>
      <c r="AB381" s="12" t="s">
        <v>37</v>
      </c>
      <c r="AC381" s="11">
        <f t="shared" ref="AC381:AE381" si="856">K381+R381</f>
        <v>62.5185</v>
      </c>
      <c r="AD381" s="11">
        <f t="shared" si="856"/>
        <v>778.92</v>
      </c>
      <c r="AE381" s="11">
        <f t="shared" si="856"/>
        <v>566.48</v>
      </c>
      <c r="AF381" s="11">
        <f t="shared" si="752"/>
        <v>34.73275</v>
      </c>
      <c r="AG381" s="11">
        <f t="shared" ref="AG381:AI381" si="857">O381+W381</f>
        <v>179</v>
      </c>
      <c r="AH381" s="11">
        <f t="shared" si="857"/>
        <v>0</v>
      </c>
      <c r="AI381" s="11">
        <f t="shared" si="857"/>
        <v>1621.65125</v>
      </c>
      <c r="AJ381" s="12" t="s">
        <v>14</v>
      </c>
    </row>
    <row r="382" s="22" customFormat="1" ht="16" customHeight="1" spans="1:36">
      <c r="A382" s="144">
        <f t="shared" si="735"/>
        <v>379</v>
      </c>
      <c r="B382" s="67" t="s">
        <v>584</v>
      </c>
      <c r="C382" s="66" t="s">
        <v>865</v>
      </c>
      <c r="D382" s="190" t="s">
        <v>866</v>
      </c>
      <c r="E382" s="146">
        <v>3473.25</v>
      </c>
      <c r="F382" s="146">
        <v>0</v>
      </c>
      <c r="G382" s="108">
        <v>0</v>
      </c>
      <c r="H382" s="108">
        <v>0</v>
      </c>
      <c r="I382" s="108">
        <v>0</v>
      </c>
      <c r="J382" s="157"/>
      <c r="K382" s="158">
        <f t="shared" si="736"/>
        <v>62.5185</v>
      </c>
      <c r="L382" s="159">
        <f t="shared" si="737"/>
        <v>0</v>
      </c>
      <c r="M382" s="67">
        <f t="shared" si="738"/>
        <v>0</v>
      </c>
      <c r="N382" s="67">
        <f t="shared" si="739"/>
        <v>0</v>
      </c>
      <c r="O382" s="67">
        <f t="shared" si="740"/>
        <v>0</v>
      </c>
      <c r="P382" s="67">
        <f t="shared" si="741"/>
        <v>0</v>
      </c>
      <c r="Q382" s="67">
        <f t="shared" si="742"/>
        <v>62.5185</v>
      </c>
      <c r="R382" s="67">
        <f t="shared" si="743"/>
        <v>0</v>
      </c>
      <c r="S382" s="67">
        <f t="shared" si="744"/>
        <v>0</v>
      </c>
      <c r="T382" s="67">
        <f t="shared" si="745"/>
        <v>0</v>
      </c>
      <c r="U382" s="67">
        <f t="shared" si="746"/>
        <v>0</v>
      </c>
      <c r="V382" s="64">
        <v>0</v>
      </c>
      <c r="W382" s="67">
        <f t="shared" si="747"/>
        <v>0</v>
      </c>
      <c r="X382" s="67">
        <f t="shared" si="748"/>
        <v>0</v>
      </c>
      <c r="Y382" s="67">
        <f t="shared" si="749"/>
        <v>0</v>
      </c>
      <c r="Z382" s="67">
        <f t="shared" si="750"/>
        <v>62.5185</v>
      </c>
      <c r="AA382" s="160"/>
      <c r="AB382" s="16" t="s">
        <v>36</v>
      </c>
      <c r="AC382" s="15">
        <f t="shared" ref="AC382:AE382" si="858">K382+R382</f>
        <v>62.5185</v>
      </c>
      <c r="AD382" s="161">
        <f t="shared" si="858"/>
        <v>0</v>
      </c>
      <c r="AE382" s="161">
        <f t="shared" si="858"/>
        <v>0</v>
      </c>
      <c r="AF382" s="15">
        <f t="shared" si="752"/>
        <v>0</v>
      </c>
      <c r="AG382" s="161">
        <f t="shared" ref="AG382:AI382" si="859">O382+W382</f>
        <v>0</v>
      </c>
      <c r="AH382" s="161">
        <f t="shared" si="859"/>
        <v>0</v>
      </c>
      <c r="AI382" s="161">
        <f t="shared" si="859"/>
        <v>62.5185</v>
      </c>
      <c r="AJ382" s="16" t="s">
        <v>14</v>
      </c>
    </row>
    <row r="383" s="9" customFormat="1" ht="16" customHeight="1" spans="1:36">
      <c r="A383" s="33">
        <f t="shared" si="735"/>
        <v>380</v>
      </c>
      <c r="B383" s="34" t="s">
        <v>472</v>
      </c>
      <c r="C383" s="92" t="s">
        <v>867</v>
      </c>
      <c r="D383" s="189" t="s">
        <v>868</v>
      </c>
      <c r="E383" s="87">
        <v>3473.25</v>
      </c>
      <c r="F383" s="87">
        <v>3245.5</v>
      </c>
      <c r="G383" s="87">
        <v>5664.75</v>
      </c>
      <c r="H383" s="87">
        <v>3473.25</v>
      </c>
      <c r="I383" s="100">
        <v>1790</v>
      </c>
      <c r="J383" s="100"/>
      <c r="K383" s="47">
        <f t="shared" si="736"/>
        <v>62.5185</v>
      </c>
      <c r="L383" s="48">
        <f t="shared" si="737"/>
        <v>519.28</v>
      </c>
      <c r="M383" s="37">
        <f t="shared" si="738"/>
        <v>453.18</v>
      </c>
      <c r="N383" s="34">
        <f t="shared" si="739"/>
        <v>24.31275</v>
      </c>
      <c r="O383" s="37">
        <f t="shared" si="740"/>
        <v>89.5</v>
      </c>
      <c r="P383" s="37">
        <f t="shared" si="741"/>
        <v>0</v>
      </c>
      <c r="Q383" s="37">
        <f t="shared" si="742"/>
        <v>1148.79125</v>
      </c>
      <c r="R383" s="34">
        <f t="shared" si="743"/>
        <v>0</v>
      </c>
      <c r="S383" s="34">
        <f t="shared" si="744"/>
        <v>259.64</v>
      </c>
      <c r="T383" s="37">
        <f t="shared" si="745"/>
        <v>113.3</v>
      </c>
      <c r="U383" s="34">
        <f t="shared" si="746"/>
        <v>10.42</v>
      </c>
      <c r="V383" s="34">
        <v>0</v>
      </c>
      <c r="W383" s="37">
        <f t="shared" si="747"/>
        <v>89.5</v>
      </c>
      <c r="X383" s="37">
        <f t="shared" si="748"/>
        <v>0</v>
      </c>
      <c r="Y383" s="34">
        <f t="shared" si="749"/>
        <v>472.86</v>
      </c>
      <c r="Z383" s="34">
        <f t="shared" si="750"/>
        <v>1621.65125</v>
      </c>
      <c r="AA383" s="58"/>
      <c r="AB383" s="12" t="s">
        <v>38</v>
      </c>
      <c r="AC383" s="11">
        <f t="shared" ref="AC383:AE383" si="860">K383+R383</f>
        <v>62.5185</v>
      </c>
      <c r="AD383" s="11">
        <f t="shared" si="860"/>
        <v>778.92</v>
      </c>
      <c r="AE383" s="11">
        <f t="shared" si="860"/>
        <v>566.48</v>
      </c>
      <c r="AF383" s="11">
        <f t="shared" si="752"/>
        <v>34.73275</v>
      </c>
      <c r="AG383" s="11">
        <f t="shared" ref="AG383:AI383" si="861">O383+W383</f>
        <v>179</v>
      </c>
      <c r="AH383" s="11">
        <f t="shared" si="861"/>
        <v>0</v>
      </c>
      <c r="AI383" s="11">
        <f t="shared" si="861"/>
        <v>1621.65125</v>
      </c>
      <c r="AJ383" s="12" t="s">
        <v>14</v>
      </c>
    </row>
    <row r="384" s="9" customFormat="1" ht="16" customHeight="1" spans="1:36">
      <c r="A384" s="33">
        <f t="shared" si="735"/>
        <v>381</v>
      </c>
      <c r="B384" s="34" t="s">
        <v>472</v>
      </c>
      <c r="C384" s="92" t="s">
        <v>869</v>
      </c>
      <c r="D384" s="189" t="s">
        <v>870</v>
      </c>
      <c r="E384" s="87">
        <v>3473.25</v>
      </c>
      <c r="F384" s="87">
        <v>3245.5</v>
      </c>
      <c r="G384" s="87">
        <v>5664.75</v>
      </c>
      <c r="H384" s="87">
        <v>3473.25</v>
      </c>
      <c r="I384" s="100">
        <v>1790</v>
      </c>
      <c r="J384" s="100"/>
      <c r="K384" s="47">
        <f t="shared" si="736"/>
        <v>62.5185</v>
      </c>
      <c r="L384" s="48">
        <f t="shared" si="737"/>
        <v>519.28</v>
      </c>
      <c r="M384" s="37">
        <f t="shared" si="738"/>
        <v>453.18</v>
      </c>
      <c r="N384" s="34">
        <f t="shared" si="739"/>
        <v>24.31275</v>
      </c>
      <c r="O384" s="37">
        <f t="shared" si="740"/>
        <v>89.5</v>
      </c>
      <c r="P384" s="37">
        <f t="shared" si="741"/>
        <v>0</v>
      </c>
      <c r="Q384" s="37">
        <f t="shared" si="742"/>
        <v>1148.79125</v>
      </c>
      <c r="R384" s="34">
        <f t="shared" si="743"/>
        <v>0</v>
      </c>
      <c r="S384" s="34">
        <f t="shared" si="744"/>
        <v>259.64</v>
      </c>
      <c r="T384" s="37">
        <f t="shared" si="745"/>
        <v>113.3</v>
      </c>
      <c r="U384" s="34">
        <f t="shared" si="746"/>
        <v>10.42</v>
      </c>
      <c r="V384" s="34">
        <v>0</v>
      </c>
      <c r="W384" s="37">
        <f t="shared" si="747"/>
        <v>89.5</v>
      </c>
      <c r="X384" s="37">
        <f t="shared" si="748"/>
        <v>0</v>
      </c>
      <c r="Y384" s="34">
        <f t="shared" si="749"/>
        <v>472.86</v>
      </c>
      <c r="Z384" s="34">
        <f t="shared" si="750"/>
        <v>1621.65125</v>
      </c>
      <c r="AA384" s="58"/>
      <c r="AB384" s="12" t="s">
        <v>38</v>
      </c>
      <c r="AC384" s="11">
        <f t="shared" ref="AC384:AE384" si="862">K384+R384</f>
        <v>62.5185</v>
      </c>
      <c r="AD384" s="11">
        <f t="shared" si="862"/>
        <v>778.92</v>
      </c>
      <c r="AE384" s="11">
        <f t="shared" si="862"/>
        <v>566.48</v>
      </c>
      <c r="AF384" s="11">
        <f t="shared" si="752"/>
        <v>34.73275</v>
      </c>
      <c r="AG384" s="11">
        <f t="shared" ref="AG384:AI384" si="863">O384+W384</f>
        <v>179</v>
      </c>
      <c r="AH384" s="11">
        <f t="shared" si="863"/>
        <v>0</v>
      </c>
      <c r="AI384" s="11">
        <f t="shared" si="863"/>
        <v>1621.65125</v>
      </c>
      <c r="AJ384" s="12" t="s">
        <v>14</v>
      </c>
    </row>
    <row r="385" s="9" customFormat="1" ht="16" customHeight="1" spans="1:36">
      <c r="A385" s="33">
        <f t="shared" si="735"/>
        <v>382</v>
      </c>
      <c r="B385" s="34" t="s">
        <v>157</v>
      </c>
      <c r="C385" s="92" t="s">
        <v>871</v>
      </c>
      <c r="D385" s="189" t="s">
        <v>872</v>
      </c>
      <c r="E385" s="87">
        <v>3473.25</v>
      </c>
      <c r="F385" s="87">
        <v>3245.5</v>
      </c>
      <c r="G385" s="87">
        <v>5664.75</v>
      </c>
      <c r="H385" s="87">
        <v>3473.25</v>
      </c>
      <c r="I385" s="100">
        <v>3180</v>
      </c>
      <c r="J385" s="100"/>
      <c r="K385" s="47">
        <f t="shared" si="736"/>
        <v>62.5185</v>
      </c>
      <c r="L385" s="48">
        <f t="shared" si="737"/>
        <v>519.28</v>
      </c>
      <c r="M385" s="37">
        <f t="shared" si="738"/>
        <v>453.18</v>
      </c>
      <c r="N385" s="34">
        <f t="shared" si="739"/>
        <v>24.31275</v>
      </c>
      <c r="O385" s="37">
        <f t="shared" si="740"/>
        <v>159</v>
      </c>
      <c r="P385" s="37">
        <f t="shared" si="741"/>
        <v>0</v>
      </c>
      <c r="Q385" s="37">
        <f t="shared" si="742"/>
        <v>1218.29125</v>
      </c>
      <c r="R385" s="34">
        <f t="shared" si="743"/>
        <v>0</v>
      </c>
      <c r="S385" s="34">
        <f t="shared" si="744"/>
        <v>259.64</v>
      </c>
      <c r="T385" s="37">
        <f t="shared" si="745"/>
        <v>113.3</v>
      </c>
      <c r="U385" s="34">
        <f t="shared" si="746"/>
        <v>10.42</v>
      </c>
      <c r="V385" s="34">
        <v>0</v>
      </c>
      <c r="W385" s="37">
        <f t="shared" si="747"/>
        <v>159</v>
      </c>
      <c r="X385" s="37">
        <f t="shared" si="748"/>
        <v>0</v>
      </c>
      <c r="Y385" s="34">
        <f t="shared" si="749"/>
        <v>542.36</v>
      </c>
      <c r="Z385" s="34">
        <f t="shared" si="750"/>
        <v>1760.65125</v>
      </c>
      <c r="AA385" s="58"/>
      <c r="AB385" s="12" t="s">
        <v>23</v>
      </c>
      <c r="AC385" s="11">
        <f t="shared" ref="AC385:AE385" si="864">K385+R385</f>
        <v>62.5185</v>
      </c>
      <c r="AD385" s="11">
        <f t="shared" si="864"/>
        <v>778.92</v>
      </c>
      <c r="AE385" s="11">
        <f t="shared" si="864"/>
        <v>566.48</v>
      </c>
      <c r="AF385" s="11">
        <f t="shared" si="752"/>
        <v>34.73275</v>
      </c>
      <c r="AG385" s="11">
        <f t="shared" ref="AG385:AI385" si="865">O385+W385</f>
        <v>318</v>
      </c>
      <c r="AH385" s="11">
        <f t="shared" si="865"/>
        <v>0</v>
      </c>
      <c r="AI385" s="11">
        <f t="shared" si="865"/>
        <v>1760.65125</v>
      </c>
      <c r="AJ385" s="12" t="s">
        <v>13</v>
      </c>
    </row>
    <row r="386" s="9" customFormat="1" ht="16" customHeight="1" spans="1:36">
      <c r="A386" s="33">
        <f t="shared" si="735"/>
        <v>383</v>
      </c>
      <c r="B386" s="34" t="s">
        <v>143</v>
      </c>
      <c r="C386" s="41" t="s">
        <v>873</v>
      </c>
      <c r="D386" s="42" t="s">
        <v>874</v>
      </c>
      <c r="E386" s="34">
        <v>3473.25</v>
      </c>
      <c r="F386" s="34">
        <f>VLOOKUP(C386,'[1]9月'!$B:$Q,16,0)</f>
        <v>3245.4</v>
      </c>
      <c r="G386" s="37">
        <v>5664.75</v>
      </c>
      <c r="H386" s="34">
        <v>3473.25</v>
      </c>
      <c r="I386" s="37">
        <v>1790</v>
      </c>
      <c r="J386" s="37"/>
      <c r="K386" s="47">
        <f t="shared" si="736"/>
        <v>62.5185</v>
      </c>
      <c r="L386" s="48">
        <f t="shared" si="737"/>
        <v>519.264</v>
      </c>
      <c r="M386" s="37">
        <f t="shared" si="738"/>
        <v>453.18</v>
      </c>
      <c r="N386" s="34">
        <f t="shared" si="739"/>
        <v>24.31275</v>
      </c>
      <c r="O386" s="37">
        <f t="shared" si="740"/>
        <v>89.5</v>
      </c>
      <c r="P386" s="37">
        <f t="shared" si="741"/>
        <v>0</v>
      </c>
      <c r="Q386" s="37">
        <f t="shared" si="742"/>
        <v>1148.77525</v>
      </c>
      <c r="R386" s="34">
        <f t="shared" si="743"/>
        <v>0</v>
      </c>
      <c r="S386" s="34">
        <f t="shared" si="744"/>
        <v>259.63</v>
      </c>
      <c r="T386" s="37">
        <f t="shared" si="745"/>
        <v>113.3</v>
      </c>
      <c r="U386" s="34">
        <f t="shared" si="746"/>
        <v>10.42</v>
      </c>
      <c r="V386" s="34">
        <v>0</v>
      </c>
      <c r="W386" s="37">
        <f t="shared" si="747"/>
        <v>89.5</v>
      </c>
      <c r="X386" s="37">
        <f t="shared" si="748"/>
        <v>0</v>
      </c>
      <c r="Y386" s="34">
        <f t="shared" si="749"/>
        <v>472.85</v>
      </c>
      <c r="Z386" s="34">
        <f t="shared" si="750"/>
        <v>1621.62525</v>
      </c>
      <c r="AA386" s="34"/>
      <c r="AB386" s="12" t="s">
        <v>28</v>
      </c>
      <c r="AC386" s="11">
        <f t="shared" ref="AC386:AE386" si="866">K386+R386</f>
        <v>62.5185</v>
      </c>
      <c r="AD386" s="11">
        <f t="shared" si="866"/>
        <v>778.894</v>
      </c>
      <c r="AE386" s="11">
        <f t="shared" si="866"/>
        <v>566.48</v>
      </c>
      <c r="AF386" s="11">
        <f t="shared" si="752"/>
        <v>34.73275</v>
      </c>
      <c r="AG386" s="11">
        <f t="shared" ref="AG386:AI386" si="867">O386+W386</f>
        <v>179</v>
      </c>
      <c r="AH386" s="11">
        <f t="shared" si="867"/>
        <v>0</v>
      </c>
      <c r="AI386" s="11">
        <f t="shared" si="867"/>
        <v>1621.62525</v>
      </c>
      <c r="AJ386" s="12" t="s">
        <v>13</v>
      </c>
    </row>
    <row r="387" s="20" customFormat="1" ht="16" customHeight="1" spans="1:36">
      <c r="A387" s="63">
        <f t="shared" ref="A387:A431" si="868">ROW()-3</f>
        <v>384</v>
      </c>
      <c r="B387" s="64" t="s">
        <v>554</v>
      </c>
      <c r="C387" s="104" t="s">
        <v>875</v>
      </c>
      <c r="D387" s="105" t="s">
        <v>876</v>
      </c>
      <c r="E387" s="108">
        <v>3473.25</v>
      </c>
      <c r="F387" s="108">
        <v>0</v>
      </c>
      <c r="G387" s="108">
        <v>0</v>
      </c>
      <c r="H387" s="108">
        <v>0</v>
      </c>
      <c r="I387" s="108">
        <v>0</v>
      </c>
      <c r="J387" s="107"/>
      <c r="K387" s="95">
        <f t="shared" ref="K387:K431" si="869">E387*0.018</f>
        <v>62.5185</v>
      </c>
      <c r="L387" s="96">
        <f t="shared" ref="L387:L431" si="870">F387*0.16</f>
        <v>0</v>
      </c>
      <c r="M387" s="67">
        <f t="shared" ref="M387:M431" si="871">ROUND(G387*0.08,2)</f>
        <v>0</v>
      </c>
      <c r="N387" s="64">
        <f t="shared" ref="N387:N431" si="872">H387*0.007</f>
        <v>0</v>
      </c>
      <c r="O387" s="67">
        <f t="shared" ref="O387:O431" si="873">I387*5%</f>
        <v>0</v>
      </c>
      <c r="P387" s="67">
        <f t="shared" ref="P387:P431" si="874">J387*50%</f>
        <v>0</v>
      </c>
      <c r="Q387" s="67">
        <f t="shared" ref="Q387:Q431" si="875">SUM(K387:P387)</f>
        <v>62.5185</v>
      </c>
      <c r="R387" s="64">
        <f t="shared" ref="R387:R401" si="876">E387*0</f>
        <v>0</v>
      </c>
      <c r="S387" s="64">
        <f t="shared" ref="S387:S431" si="877">ROUND(F387*0.08,2)</f>
        <v>0</v>
      </c>
      <c r="T387" s="67">
        <f t="shared" ref="T387:T431" si="878">ROUND(G387*0.02,2)</f>
        <v>0</v>
      </c>
      <c r="U387" s="64">
        <f t="shared" ref="U387:U431" si="879">ROUND(H387*0.003,2)</f>
        <v>0</v>
      </c>
      <c r="V387" s="64">
        <v>0</v>
      </c>
      <c r="W387" s="67">
        <f t="shared" ref="W387:W431" si="880">I387*5%</f>
        <v>0</v>
      </c>
      <c r="X387" s="67">
        <f t="shared" ref="X387:X431" si="881">J387*50%</f>
        <v>0</v>
      </c>
      <c r="Y387" s="64">
        <f t="shared" ref="Y387:Y431" si="882">SUM(R387:X387)</f>
        <v>0</v>
      </c>
      <c r="Z387" s="64">
        <f t="shared" ref="Z387:Z431" si="883">Q387+Y387</f>
        <v>62.5185</v>
      </c>
      <c r="AA387" s="129"/>
      <c r="AB387" s="16" t="s">
        <v>24</v>
      </c>
      <c r="AC387" s="15">
        <f t="shared" ref="AC387:AE387" si="884">K387+R387</f>
        <v>62.5185</v>
      </c>
      <c r="AD387" s="15">
        <f t="shared" si="884"/>
        <v>0</v>
      </c>
      <c r="AE387" s="15">
        <f t="shared" si="884"/>
        <v>0</v>
      </c>
      <c r="AF387" s="15">
        <f t="shared" ref="AF387:AF431" si="885">N387+U387+V387</f>
        <v>0</v>
      </c>
      <c r="AG387" s="15">
        <f t="shared" ref="AG387:AI387" si="886">O387+W387</f>
        <v>0</v>
      </c>
      <c r="AH387" s="15">
        <f t="shared" si="886"/>
        <v>0</v>
      </c>
      <c r="AI387" s="15">
        <f t="shared" si="886"/>
        <v>62.5185</v>
      </c>
      <c r="AJ387" s="16" t="s">
        <v>13</v>
      </c>
    </row>
    <row r="388" s="9" customFormat="1" ht="16" customHeight="1" spans="1:36">
      <c r="A388" s="33">
        <f t="shared" si="868"/>
        <v>385</v>
      </c>
      <c r="B388" s="34" t="s">
        <v>277</v>
      </c>
      <c r="C388" s="42" t="s">
        <v>877</v>
      </c>
      <c r="D388" s="40" t="s">
        <v>878</v>
      </c>
      <c r="E388" s="87">
        <v>3473.25</v>
      </c>
      <c r="F388" s="87">
        <v>3245.5</v>
      </c>
      <c r="G388" s="87">
        <v>5664.75</v>
      </c>
      <c r="H388" s="87">
        <v>3473.25</v>
      </c>
      <c r="I388" s="100">
        <v>1790</v>
      </c>
      <c r="J388" s="100"/>
      <c r="K388" s="47">
        <f t="shared" si="869"/>
        <v>62.5185</v>
      </c>
      <c r="L388" s="48">
        <f t="shared" si="870"/>
        <v>519.28</v>
      </c>
      <c r="M388" s="37">
        <f t="shared" si="871"/>
        <v>453.18</v>
      </c>
      <c r="N388" s="34">
        <f t="shared" si="872"/>
        <v>24.31275</v>
      </c>
      <c r="O388" s="37">
        <f t="shared" si="873"/>
        <v>89.5</v>
      </c>
      <c r="P388" s="37">
        <f t="shared" si="874"/>
        <v>0</v>
      </c>
      <c r="Q388" s="37">
        <f t="shared" si="875"/>
        <v>1148.79125</v>
      </c>
      <c r="R388" s="34">
        <f t="shared" si="876"/>
        <v>0</v>
      </c>
      <c r="S388" s="34">
        <f t="shared" si="877"/>
        <v>259.64</v>
      </c>
      <c r="T388" s="37">
        <f t="shared" si="878"/>
        <v>113.3</v>
      </c>
      <c r="U388" s="34">
        <f t="shared" si="879"/>
        <v>10.42</v>
      </c>
      <c r="V388" s="34">
        <v>0</v>
      </c>
      <c r="W388" s="37">
        <f t="shared" si="880"/>
        <v>89.5</v>
      </c>
      <c r="X388" s="37">
        <f t="shared" si="881"/>
        <v>0</v>
      </c>
      <c r="Y388" s="34">
        <f t="shared" si="882"/>
        <v>472.86</v>
      </c>
      <c r="Z388" s="34">
        <f t="shared" si="883"/>
        <v>1621.65125</v>
      </c>
      <c r="AA388" s="58"/>
      <c r="AB388" s="12" t="s">
        <v>29</v>
      </c>
      <c r="AC388" s="11">
        <f t="shared" ref="AC388:AE388" si="887">K388+R388</f>
        <v>62.5185</v>
      </c>
      <c r="AD388" s="11">
        <f t="shared" si="887"/>
        <v>778.92</v>
      </c>
      <c r="AE388" s="11">
        <f t="shared" si="887"/>
        <v>566.48</v>
      </c>
      <c r="AF388" s="11">
        <f t="shared" si="885"/>
        <v>34.73275</v>
      </c>
      <c r="AG388" s="11">
        <f t="shared" ref="AG388:AI388" si="888">O388+W388</f>
        <v>179</v>
      </c>
      <c r="AH388" s="11">
        <f t="shared" si="888"/>
        <v>0</v>
      </c>
      <c r="AI388" s="11">
        <f t="shared" si="888"/>
        <v>1621.65125</v>
      </c>
      <c r="AJ388" s="12" t="s">
        <v>14</v>
      </c>
    </row>
    <row r="389" s="9" customFormat="1" ht="16" customHeight="1" spans="1:36">
      <c r="A389" s="33">
        <f t="shared" si="868"/>
        <v>386</v>
      </c>
      <c r="B389" s="34" t="s">
        <v>277</v>
      </c>
      <c r="C389" s="42" t="s">
        <v>879</v>
      </c>
      <c r="D389" s="40" t="s">
        <v>880</v>
      </c>
      <c r="E389" s="87">
        <v>3473.25</v>
      </c>
      <c r="F389" s="87">
        <v>3245.5</v>
      </c>
      <c r="G389" s="87">
        <v>5664.75</v>
      </c>
      <c r="H389" s="87">
        <v>3473.25</v>
      </c>
      <c r="I389" s="100">
        <v>0</v>
      </c>
      <c r="J389" s="100"/>
      <c r="K389" s="47">
        <f t="shared" si="869"/>
        <v>62.5185</v>
      </c>
      <c r="L389" s="48">
        <f t="shared" si="870"/>
        <v>519.28</v>
      </c>
      <c r="M389" s="37">
        <f t="shared" si="871"/>
        <v>453.18</v>
      </c>
      <c r="N389" s="34">
        <f t="shared" si="872"/>
        <v>24.31275</v>
      </c>
      <c r="O389" s="37">
        <f t="shared" si="873"/>
        <v>0</v>
      </c>
      <c r="P389" s="37">
        <f t="shared" si="874"/>
        <v>0</v>
      </c>
      <c r="Q389" s="37">
        <f t="shared" si="875"/>
        <v>1059.29125</v>
      </c>
      <c r="R389" s="34">
        <f t="shared" si="876"/>
        <v>0</v>
      </c>
      <c r="S389" s="34">
        <f t="shared" si="877"/>
        <v>259.64</v>
      </c>
      <c r="T389" s="37">
        <f t="shared" si="878"/>
        <v>113.3</v>
      </c>
      <c r="U389" s="34">
        <f t="shared" si="879"/>
        <v>10.42</v>
      </c>
      <c r="V389" s="34">
        <v>0</v>
      </c>
      <c r="W389" s="37">
        <f t="shared" si="880"/>
        <v>0</v>
      </c>
      <c r="X389" s="37">
        <f t="shared" si="881"/>
        <v>0</v>
      </c>
      <c r="Y389" s="34">
        <f t="shared" si="882"/>
        <v>383.36</v>
      </c>
      <c r="Z389" s="34">
        <f t="shared" si="883"/>
        <v>1442.65125</v>
      </c>
      <c r="AA389" s="58"/>
      <c r="AB389" s="12" t="s">
        <v>29</v>
      </c>
      <c r="AC389" s="11">
        <f t="shared" ref="AC389:AE389" si="889">K389+R389</f>
        <v>62.5185</v>
      </c>
      <c r="AD389" s="11">
        <f t="shared" si="889"/>
        <v>778.92</v>
      </c>
      <c r="AE389" s="11">
        <f t="shared" si="889"/>
        <v>566.48</v>
      </c>
      <c r="AF389" s="11">
        <f t="shared" si="885"/>
        <v>34.73275</v>
      </c>
      <c r="AG389" s="11">
        <f t="shared" ref="AG389:AI389" si="890">O389+W389</f>
        <v>0</v>
      </c>
      <c r="AH389" s="11">
        <f t="shared" si="890"/>
        <v>0</v>
      </c>
      <c r="AI389" s="11">
        <f t="shared" si="890"/>
        <v>1442.65125</v>
      </c>
      <c r="AJ389" s="12" t="s">
        <v>14</v>
      </c>
    </row>
    <row r="390" s="9" customFormat="1" ht="16" customHeight="1" spans="1:36">
      <c r="A390" s="33">
        <f t="shared" si="868"/>
        <v>387</v>
      </c>
      <c r="B390" s="34" t="s">
        <v>277</v>
      </c>
      <c r="C390" s="92" t="s">
        <v>881</v>
      </c>
      <c r="D390" s="189" t="s">
        <v>882</v>
      </c>
      <c r="E390" s="87">
        <v>3473.25</v>
      </c>
      <c r="F390" s="87">
        <v>3245.5</v>
      </c>
      <c r="G390" s="87">
        <v>5664.75</v>
      </c>
      <c r="H390" s="87">
        <v>3473.25</v>
      </c>
      <c r="I390" s="100">
        <v>1790</v>
      </c>
      <c r="J390" s="100"/>
      <c r="K390" s="47">
        <f t="shared" si="869"/>
        <v>62.5185</v>
      </c>
      <c r="L390" s="48">
        <f t="shared" si="870"/>
        <v>519.28</v>
      </c>
      <c r="M390" s="37">
        <f t="shared" si="871"/>
        <v>453.18</v>
      </c>
      <c r="N390" s="34">
        <f t="shared" si="872"/>
        <v>24.31275</v>
      </c>
      <c r="O390" s="37">
        <f t="shared" si="873"/>
        <v>89.5</v>
      </c>
      <c r="P390" s="37">
        <f t="shared" si="874"/>
        <v>0</v>
      </c>
      <c r="Q390" s="37">
        <f t="shared" si="875"/>
        <v>1148.79125</v>
      </c>
      <c r="R390" s="34">
        <f t="shared" si="876"/>
        <v>0</v>
      </c>
      <c r="S390" s="34">
        <f t="shared" si="877"/>
        <v>259.64</v>
      </c>
      <c r="T390" s="37">
        <f t="shared" si="878"/>
        <v>113.3</v>
      </c>
      <c r="U390" s="34">
        <f t="shared" si="879"/>
        <v>10.42</v>
      </c>
      <c r="V390" s="34">
        <v>0</v>
      </c>
      <c r="W390" s="37">
        <f t="shared" si="880"/>
        <v>89.5</v>
      </c>
      <c r="X390" s="37">
        <f t="shared" si="881"/>
        <v>0</v>
      </c>
      <c r="Y390" s="34">
        <f t="shared" si="882"/>
        <v>472.86</v>
      </c>
      <c r="Z390" s="34">
        <f t="shared" si="883"/>
        <v>1621.65125</v>
      </c>
      <c r="AA390" s="58"/>
      <c r="AB390" s="12" t="s">
        <v>29</v>
      </c>
      <c r="AC390" s="11">
        <f t="shared" ref="AC390:AE390" si="891">K390+R390</f>
        <v>62.5185</v>
      </c>
      <c r="AD390" s="11">
        <f t="shared" si="891"/>
        <v>778.92</v>
      </c>
      <c r="AE390" s="11">
        <f t="shared" si="891"/>
        <v>566.48</v>
      </c>
      <c r="AF390" s="11">
        <f t="shared" si="885"/>
        <v>34.73275</v>
      </c>
      <c r="AG390" s="11">
        <f t="shared" ref="AG390:AI390" si="892">O390+W390</f>
        <v>179</v>
      </c>
      <c r="AH390" s="11">
        <f t="shared" si="892"/>
        <v>0</v>
      </c>
      <c r="AI390" s="11">
        <f t="shared" si="892"/>
        <v>1621.65125</v>
      </c>
      <c r="AJ390" s="12" t="s">
        <v>14</v>
      </c>
    </row>
    <row r="391" s="9" customFormat="1" ht="16" customHeight="1" spans="1:36">
      <c r="A391" s="33">
        <f t="shared" si="868"/>
        <v>388</v>
      </c>
      <c r="B391" s="34" t="s">
        <v>242</v>
      </c>
      <c r="C391" s="42" t="s">
        <v>883</v>
      </c>
      <c r="D391" s="40" t="s">
        <v>884</v>
      </c>
      <c r="E391" s="87">
        <v>3820</v>
      </c>
      <c r="F391" s="87">
        <v>3820</v>
      </c>
      <c r="G391" s="87">
        <v>5664.75</v>
      </c>
      <c r="H391" s="87">
        <v>3820</v>
      </c>
      <c r="I391" s="100">
        <v>4180</v>
      </c>
      <c r="J391" s="100"/>
      <c r="K391" s="47">
        <f t="shared" si="869"/>
        <v>68.76</v>
      </c>
      <c r="L391" s="48">
        <f t="shared" si="870"/>
        <v>611.2</v>
      </c>
      <c r="M391" s="37">
        <f t="shared" si="871"/>
        <v>453.18</v>
      </c>
      <c r="N391" s="34">
        <f t="shared" si="872"/>
        <v>26.74</v>
      </c>
      <c r="O391" s="37">
        <f t="shared" si="873"/>
        <v>209</v>
      </c>
      <c r="P391" s="37">
        <f t="shared" si="874"/>
        <v>0</v>
      </c>
      <c r="Q391" s="37">
        <f t="shared" si="875"/>
        <v>1368.88</v>
      </c>
      <c r="R391" s="34">
        <f t="shared" si="876"/>
        <v>0</v>
      </c>
      <c r="S391" s="34">
        <f t="shared" si="877"/>
        <v>305.6</v>
      </c>
      <c r="T391" s="37">
        <f t="shared" si="878"/>
        <v>113.3</v>
      </c>
      <c r="U391" s="34">
        <f t="shared" si="879"/>
        <v>11.46</v>
      </c>
      <c r="V391" s="34">
        <v>0</v>
      </c>
      <c r="W391" s="37">
        <f t="shared" si="880"/>
        <v>209</v>
      </c>
      <c r="X391" s="37">
        <f t="shared" si="881"/>
        <v>0</v>
      </c>
      <c r="Y391" s="34">
        <f t="shared" si="882"/>
        <v>639.36</v>
      </c>
      <c r="Z391" s="34">
        <f t="shared" si="883"/>
        <v>2008.24</v>
      </c>
      <c r="AA391" s="58"/>
      <c r="AB391" s="12" t="s">
        <v>40</v>
      </c>
      <c r="AC391" s="11">
        <f t="shared" ref="AC391:AE391" si="893">K391+R391</f>
        <v>68.76</v>
      </c>
      <c r="AD391" s="11">
        <f t="shared" si="893"/>
        <v>916.8</v>
      </c>
      <c r="AE391" s="11">
        <f t="shared" si="893"/>
        <v>566.48</v>
      </c>
      <c r="AF391" s="11">
        <f t="shared" si="885"/>
        <v>38.2</v>
      </c>
      <c r="AG391" s="11">
        <f t="shared" ref="AG391:AI391" si="894">O391+W391</f>
        <v>418</v>
      </c>
      <c r="AH391" s="11">
        <f t="shared" si="894"/>
        <v>0</v>
      </c>
      <c r="AI391" s="11">
        <f t="shared" si="894"/>
        <v>2008.24</v>
      </c>
      <c r="AJ391" s="12" t="s">
        <v>16</v>
      </c>
    </row>
    <row r="392" s="9" customFormat="1" ht="16" customHeight="1" spans="1:36">
      <c r="A392" s="33">
        <f t="shared" si="868"/>
        <v>389</v>
      </c>
      <c r="B392" s="34" t="s">
        <v>472</v>
      </c>
      <c r="C392" s="42" t="s">
        <v>885</v>
      </c>
      <c r="D392" s="40" t="s">
        <v>886</v>
      </c>
      <c r="E392" s="87">
        <v>3473.25</v>
      </c>
      <c r="F392" s="87">
        <v>3245.5</v>
      </c>
      <c r="G392" s="87">
        <v>5664.75</v>
      </c>
      <c r="H392" s="87">
        <v>3473.25</v>
      </c>
      <c r="I392" s="100">
        <v>1790</v>
      </c>
      <c r="J392" s="100"/>
      <c r="K392" s="47">
        <f t="shared" si="869"/>
        <v>62.5185</v>
      </c>
      <c r="L392" s="48">
        <f t="shared" si="870"/>
        <v>519.28</v>
      </c>
      <c r="M392" s="37">
        <f t="shared" si="871"/>
        <v>453.18</v>
      </c>
      <c r="N392" s="34">
        <f t="shared" si="872"/>
        <v>24.31275</v>
      </c>
      <c r="O392" s="37">
        <f t="shared" si="873"/>
        <v>89.5</v>
      </c>
      <c r="P392" s="37">
        <f t="shared" si="874"/>
        <v>0</v>
      </c>
      <c r="Q392" s="37">
        <f t="shared" si="875"/>
        <v>1148.79125</v>
      </c>
      <c r="R392" s="34">
        <f t="shared" si="876"/>
        <v>0</v>
      </c>
      <c r="S392" s="34">
        <f t="shared" si="877"/>
        <v>259.64</v>
      </c>
      <c r="T392" s="37">
        <f t="shared" si="878"/>
        <v>113.3</v>
      </c>
      <c r="U392" s="34">
        <f t="shared" si="879"/>
        <v>10.42</v>
      </c>
      <c r="V392" s="34">
        <v>0</v>
      </c>
      <c r="W392" s="37">
        <f t="shared" si="880"/>
        <v>89.5</v>
      </c>
      <c r="X392" s="37">
        <f t="shared" si="881"/>
        <v>0</v>
      </c>
      <c r="Y392" s="34">
        <f t="shared" si="882"/>
        <v>472.86</v>
      </c>
      <c r="Z392" s="34">
        <f t="shared" si="883"/>
        <v>1621.65125</v>
      </c>
      <c r="AA392" s="58"/>
      <c r="AB392" s="12" t="s">
        <v>38</v>
      </c>
      <c r="AC392" s="11">
        <f t="shared" ref="AC392:AE392" si="895">K392+R392</f>
        <v>62.5185</v>
      </c>
      <c r="AD392" s="11">
        <f t="shared" si="895"/>
        <v>778.92</v>
      </c>
      <c r="AE392" s="11">
        <f t="shared" si="895"/>
        <v>566.48</v>
      </c>
      <c r="AF392" s="11">
        <f t="shared" si="885"/>
        <v>34.73275</v>
      </c>
      <c r="AG392" s="11">
        <f t="shared" ref="AG392:AI392" si="896">O392+W392</f>
        <v>179</v>
      </c>
      <c r="AH392" s="11">
        <f t="shared" si="896"/>
        <v>0</v>
      </c>
      <c r="AI392" s="11">
        <f t="shared" si="896"/>
        <v>1621.65125</v>
      </c>
      <c r="AJ392" s="12" t="s">
        <v>14</v>
      </c>
    </row>
    <row r="393" s="9" customFormat="1" ht="16" customHeight="1" spans="1:36">
      <c r="A393" s="33">
        <f t="shared" si="868"/>
        <v>390</v>
      </c>
      <c r="B393" s="34" t="s">
        <v>472</v>
      </c>
      <c r="C393" s="42" t="s">
        <v>887</v>
      </c>
      <c r="D393" s="178" t="s">
        <v>888</v>
      </c>
      <c r="E393" s="87">
        <v>3473.25</v>
      </c>
      <c r="F393" s="87">
        <v>3245.5</v>
      </c>
      <c r="G393" s="87">
        <v>5664.75</v>
      </c>
      <c r="H393" s="87">
        <v>3473.25</v>
      </c>
      <c r="I393" s="100">
        <v>1790</v>
      </c>
      <c r="J393" s="100"/>
      <c r="K393" s="47">
        <f t="shared" si="869"/>
        <v>62.5185</v>
      </c>
      <c r="L393" s="48">
        <f t="shared" si="870"/>
        <v>519.28</v>
      </c>
      <c r="M393" s="37">
        <f t="shared" si="871"/>
        <v>453.18</v>
      </c>
      <c r="N393" s="34">
        <f t="shared" si="872"/>
        <v>24.31275</v>
      </c>
      <c r="O393" s="37">
        <f t="shared" si="873"/>
        <v>89.5</v>
      </c>
      <c r="P393" s="37">
        <f t="shared" si="874"/>
        <v>0</v>
      </c>
      <c r="Q393" s="37">
        <f t="shared" si="875"/>
        <v>1148.79125</v>
      </c>
      <c r="R393" s="34">
        <f t="shared" si="876"/>
        <v>0</v>
      </c>
      <c r="S393" s="34">
        <f t="shared" si="877"/>
        <v>259.64</v>
      </c>
      <c r="T393" s="37">
        <f t="shared" si="878"/>
        <v>113.3</v>
      </c>
      <c r="U393" s="34">
        <f t="shared" si="879"/>
        <v>10.42</v>
      </c>
      <c r="V393" s="34">
        <v>0</v>
      </c>
      <c r="W393" s="37">
        <f t="shared" si="880"/>
        <v>89.5</v>
      </c>
      <c r="X393" s="37">
        <f t="shared" si="881"/>
        <v>0</v>
      </c>
      <c r="Y393" s="34">
        <f t="shared" si="882"/>
        <v>472.86</v>
      </c>
      <c r="Z393" s="34">
        <f t="shared" si="883"/>
        <v>1621.65125</v>
      </c>
      <c r="AA393" s="58"/>
      <c r="AB393" s="12" t="s">
        <v>38</v>
      </c>
      <c r="AC393" s="11">
        <f t="shared" ref="AC393:AE393" si="897">K393+R393</f>
        <v>62.5185</v>
      </c>
      <c r="AD393" s="11">
        <f t="shared" si="897"/>
        <v>778.92</v>
      </c>
      <c r="AE393" s="11">
        <f t="shared" si="897"/>
        <v>566.48</v>
      </c>
      <c r="AF393" s="11">
        <f t="shared" si="885"/>
        <v>34.73275</v>
      </c>
      <c r="AG393" s="11">
        <f t="shared" ref="AG393:AI393" si="898">O393+W393</f>
        <v>179</v>
      </c>
      <c r="AH393" s="11">
        <f t="shared" si="898"/>
        <v>0</v>
      </c>
      <c r="AI393" s="11">
        <f t="shared" si="898"/>
        <v>1621.65125</v>
      </c>
      <c r="AJ393" s="12" t="s">
        <v>14</v>
      </c>
    </row>
    <row r="394" s="9" customFormat="1" ht="16" customHeight="1" spans="1:36">
      <c r="A394" s="33">
        <f t="shared" si="868"/>
        <v>391</v>
      </c>
      <c r="B394" s="34" t="s">
        <v>472</v>
      </c>
      <c r="C394" s="42" t="s">
        <v>889</v>
      </c>
      <c r="D394" s="178" t="s">
        <v>890</v>
      </c>
      <c r="E394" s="87">
        <v>3473.25</v>
      </c>
      <c r="F394" s="87">
        <v>0</v>
      </c>
      <c r="G394" s="87">
        <v>5664.75</v>
      </c>
      <c r="H394" s="87">
        <v>3473.25</v>
      </c>
      <c r="I394" s="100">
        <v>1790</v>
      </c>
      <c r="J394" s="100"/>
      <c r="K394" s="47">
        <f t="shared" si="869"/>
        <v>62.5185</v>
      </c>
      <c r="L394" s="48">
        <f t="shared" si="870"/>
        <v>0</v>
      </c>
      <c r="M394" s="37">
        <f t="shared" si="871"/>
        <v>453.18</v>
      </c>
      <c r="N394" s="34">
        <f t="shared" si="872"/>
        <v>24.31275</v>
      </c>
      <c r="O394" s="37">
        <f t="shared" si="873"/>
        <v>89.5</v>
      </c>
      <c r="P394" s="37">
        <f t="shared" si="874"/>
        <v>0</v>
      </c>
      <c r="Q394" s="37">
        <f t="shared" si="875"/>
        <v>629.51125</v>
      </c>
      <c r="R394" s="34">
        <f t="shared" si="876"/>
        <v>0</v>
      </c>
      <c r="S394" s="34">
        <f t="shared" si="877"/>
        <v>0</v>
      </c>
      <c r="T394" s="37">
        <f t="shared" si="878"/>
        <v>113.3</v>
      </c>
      <c r="U394" s="34">
        <f t="shared" si="879"/>
        <v>10.42</v>
      </c>
      <c r="V394" s="34">
        <v>0</v>
      </c>
      <c r="W394" s="37">
        <f t="shared" si="880"/>
        <v>89.5</v>
      </c>
      <c r="X394" s="37">
        <f t="shared" si="881"/>
        <v>0</v>
      </c>
      <c r="Y394" s="34">
        <f t="shared" si="882"/>
        <v>213.22</v>
      </c>
      <c r="Z394" s="34">
        <f t="shared" si="883"/>
        <v>842.73125</v>
      </c>
      <c r="AA394" s="58"/>
      <c r="AB394" s="12" t="s">
        <v>38</v>
      </c>
      <c r="AC394" s="11">
        <f t="shared" ref="AC394:AE394" si="899">K394+R394</f>
        <v>62.5185</v>
      </c>
      <c r="AD394" s="11">
        <f t="shared" si="899"/>
        <v>0</v>
      </c>
      <c r="AE394" s="11">
        <f t="shared" si="899"/>
        <v>566.48</v>
      </c>
      <c r="AF394" s="11">
        <f t="shared" si="885"/>
        <v>34.73275</v>
      </c>
      <c r="AG394" s="11">
        <f t="shared" ref="AG394:AI394" si="900">O394+W394</f>
        <v>179</v>
      </c>
      <c r="AH394" s="11">
        <f t="shared" si="900"/>
        <v>0</v>
      </c>
      <c r="AI394" s="11">
        <f t="shared" si="900"/>
        <v>842.73125</v>
      </c>
      <c r="AJ394" s="12" t="s">
        <v>14</v>
      </c>
    </row>
    <row r="395" s="9" customFormat="1" ht="16" customHeight="1" spans="1:36">
      <c r="A395" s="33">
        <f t="shared" si="868"/>
        <v>392</v>
      </c>
      <c r="B395" s="34" t="s">
        <v>472</v>
      </c>
      <c r="C395" s="42" t="s">
        <v>891</v>
      </c>
      <c r="D395" s="178" t="s">
        <v>892</v>
      </c>
      <c r="E395" s="87">
        <v>3473.25</v>
      </c>
      <c r="F395" s="87">
        <v>3245.5</v>
      </c>
      <c r="G395" s="87">
        <v>5664.75</v>
      </c>
      <c r="H395" s="87">
        <v>3473.25</v>
      </c>
      <c r="I395" s="100">
        <v>1790</v>
      </c>
      <c r="J395" s="100"/>
      <c r="K395" s="47">
        <f t="shared" si="869"/>
        <v>62.5185</v>
      </c>
      <c r="L395" s="48">
        <f t="shared" si="870"/>
        <v>519.28</v>
      </c>
      <c r="M395" s="37">
        <f t="shared" si="871"/>
        <v>453.18</v>
      </c>
      <c r="N395" s="34">
        <f t="shared" si="872"/>
        <v>24.31275</v>
      </c>
      <c r="O395" s="37">
        <f t="shared" si="873"/>
        <v>89.5</v>
      </c>
      <c r="P395" s="37">
        <f t="shared" si="874"/>
        <v>0</v>
      </c>
      <c r="Q395" s="37">
        <f t="shared" si="875"/>
        <v>1148.79125</v>
      </c>
      <c r="R395" s="34">
        <f t="shared" si="876"/>
        <v>0</v>
      </c>
      <c r="S395" s="34">
        <f t="shared" si="877"/>
        <v>259.64</v>
      </c>
      <c r="T395" s="37">
        <f t="shared" si="878"/>
        <v>113.3</v>
      </c>
      <c r="U395" s="34">
        <f t="shared" si="879"/>
        <v>10.42</v>
      </c>
      <c r="V395" s="34">
        <v>0</v>
      </c>
      <c r="W395" s="37">
        <f t="shared" si="880"/>
        <v>89.5</v>
      </c>
      <c r="X395" s="37">
        <f t="shared" si="881"/>
        <v>0</v>
      </c>
      <c r="Y395" s="34">
        <f t="shared" si="882"/>
        <v>472.86</v>
      </c>
      <c r="Z395" s="34">
        <f t="shared" si="883"/>
        <v>1621.65125</v>
      </c>
      <c r="AA395" s="58"/>
      <c r="AB395" s="12" t="s">
        <v>38</v>
      </c>
      <c r="AC395" s="11">
        <f t="shared" ref="AC395:AE395" si="901">K395+R395</f>
        <v>62.5185</v>
      </c>
      <c r="AD395" s="11">
        <f t="shared" si="901"/>
        <v>778.92</v>
      </c>
      <c r="AE395" s="11">
        <f t="shared" si="901"/>
        <v>566.48</v>
      </c>
      <c r="AF395" s="11">
        <f t="shared" si="885"/>
        <v>34.73275</v>
      </c>
      <c r="AG395" s="11">
        <f t="shared" ref="AG395:AI395" si="902">O395+W395</f>
        <v>179</v>
      </c>
      <c r="AH395" s="11">
        <f t="shared" si="902"/>
        <v>0</v>
      </c>
      <c r="AI395" s="11">
        <f t="shared" si="902"/>
        <v>1621.65125</v>
      </c>
      <c r="AJ395" s="12" t="s">
        <v>14</v>
      </c>
    </row>
    <row r="396" s="9" customFormat="1" ht="16" customHeight="1" spans="1:36">
      <c r="A396" s="33">
        <f t="shared" si="868"/>
        <v>393</v>
      </c>
      <c r="B396" s="34" t="s">
        <v>472</v>
      </c>
      <c r="C396" s="42" t="s">
        <v>893</v>
      </c>
      <c r="D396" s="178" t="s">
        <v>894</v>
      </c>
      <c r="E396" s="87">
        <v>3473.25</v>
      </c>
      <c r="F396" s="87">
        <v>3245.5</v>
      </c>
      <c r="G396" s="87">
        <v>5664.75</v>
      </c>
      <c r="H396" s="87">
        <v>3473.25</v>
      </c>
      <c r="I396" s="100">
        <v>1790</v>
      </c>
      <c r="J396" s="100"/>
      <c r="K396" s="47">
        <f t="shared" si="869"/>
        <v>62.5185</v>
      </c>
      <c r="L396" s="48">
        <f t="shared" si="870"/>
        <v>519.28</v>
      </c>
      <c r="M396" s="37">
        <f t="shared" si="871"/>
        <v>453.18</v>
      </c>
      <c r="N396" s="34">
        <f t="shared" si="872"/>
        <v>24.31275</v>
      </c>
      <c r="O396" s="37">
        <f t="shared" si="873"/>
        <v>89.5</v>
      </c>
      <c r="P396" s="37">
        <f t="shared" si="874"/>
        <v>0</v>
      </c>
      <c r="Q396" s="37">
        <f t="shared" si="875"/>
        <v>1148.79125</v>
      </c>
      <c r="R396" s="34">
        <f t="shared" si="876"/>
        <v>0</v>
      </c>
      <c r="S396" s="34">
        <f t="shared" si="877"/>
        <v>259.64</v>
      </c>
      <c r="T396" s="37">
        <f t="shared" si="878"/>
        <v>113.3</v>
      </c>
      <c r="U396" s="34">
        <f t="shared" si="879"/>
        <v>10.42</v>
      </c>
      <c r="V396" s="34">
        <v>0</v>
      </c>
      <c r="W396" s="37">
        <f t="shared" si="880"/>
        <v>89.5</v>
      </c>
      <c r="X396" s="37">
        <f t="shared" si="881"/>
        <v>0</v>
      </c>
      <c r="Y396" s="34">
        <f t="shared" si="882"/>
        <v>472.86</v>
      </c>
      <c r="Z396" s="34">
        <f t="shared" si="883"/>
        <v>1621.65125</v>
      </c>
      <c r="AA396" s="58"/>
      <c r="AB396" s="12" t="s">
        <v>38</v>
      </c>
      <c r="AC396" s="11">
        <f t="shared" ref="AC396:AE396" si="903">K396+R396</f>
        <v>62.5185</v>
      </c>
      <c r="AD396" s="11">
        <f t="shared" si="903"/>
        <v>778.92</v>
      </c>
      <c r="AE396" s="11">
        <f t="shared" si="903"/>
        <v>566.48</v>
      </c>
      <c r="AF396" s="11">
        <f t="shared" si="885"/>
        <v>34.73275</v>
      </c>
      <c r="AG396" s="11">
        <f t="shared" ref="AG396:AI396" si="904">O396+W396</f>
        <v>179</v>
      </c>
      <c r="AH396" s="11">
        <f t="shared" si="904"/>
        <v>0</v>
      </c>
      <c r="AI396" s="11">
        <f t="shared" si="904"/>
        <v>1621.65125</v>
      </c>
      <c r="AJ396" s="12" t="s">
        <v>14</v>
      </c>
    </row>
    <row r="397" s="9" customFormat="1" ht="16" customHeight="1" spans="1:36">
      <c r="A397" s="33">
        <f t="shared" si="868"/>
        <v>394</v>
      </c>
      <c r="B397" s="34" t="s">
        <v>472</v>
      </c>
      <c r="C397" s="92" t="s">
        <v>895</v>
      </c>
      <c r="D397" s="189" t="s">
        <v>896</v>
      </c>
      <c r="E397" s="87">
        <v>3473.25</v>
      </c>
      <c r="F397" s="162">
        <v>0</v>
      </c>
      <c r="G397" s="87">
        <v>5664.75</v>
      </c>
      <c r="H397" s="87">
        <v>3473.25</v>
      </c>
      <c r="I397" s="100">
        <v>1790</v>
      </c>
      <c r="J397" s="100"/>
      <c r="K397" s="47">
        <f t="shared" si="869"/>
        <v>62.5185</v>
      </c>
      <c r="L397" s="48">
        <f t="shared" si="870"/>
        <v>0</v>
      </c>
      <c r="M397" s="37">
        <f t="shared" si="871"/>
        <v>453.18</v>
      </c>
      <c r="N397" s="34">
        <f t="shared" si="872"/>
        <v>24.31275</v>
      </c>
      <c r="O397" s="37">
        <f t="shared" si="873"/>
        <v>89.5</v>
      </c>
      <c r="P397" s="37">
        <f t="shared" si="874"/>
        <v>0</v>
      </c>
      <c r="Q397" s="37">
        <f t="shared" si="875"/>
        <v>629.51125</v>
      </c>
      <c r="R397" s="34">
        <f t="shared" si="876"/>
        <v>0</v>
      </c>
      <c r="S397" s="34">
        <f t="shared" si="877"/>
        <v>0</v>
      </c>
      <c r="T397" s="37">
        <f t="shared" si="878"/>
        <v>113.3</v>
      </c>
      <c r="U397" s="34">
        <f t="shared" si="879"/>
        <v>10.42</v>
      </c>
      <c r="V397" s="34">
        <v>0</v>
      </c>
      <c r="W397" s="37">
        <f t="shared" si="880"/>
        <v>89.5</v>
      </c>
      <c r="X397" s="37">
        <f t="shared" si="881"/>
        <v>0</v>
      </c>
      <c r="Y397" s="34">
        <f t="shared" si="882"/>
        <v>213.22</v>
      </c>
      <c r="Z397" s="34">
        <f t="shared" si="883"/>
        <v>842.73125</v>
      </c>
      <c r="AA397" s="58"/>
      <c r="AB397" s="12" t="s">
        <v>38</v>
      </c>
      <c r="AC397" s="11">
        <f t="shared" ref="AC397:AE397" si="905">K397+R397</f>
        <v>62.5185</v>
      </c>
      <c r="AD397" s="11">
        <f t="shared" si="905"/>
        <v>0</v>
      </c>
      <c r="AE397" s="11">
        <f t="shared" si="905"/>
        <v>566.48</v>
      </c>
      <c r="AF397" s="11">
        <f t="shared" si="885"/>
        <v>34.73275</v>
      </c>
      <c r="AG397" s="11">
        <f t="shared" ref="AG397:AI397" si="906">O397+W397</f>
        <v>179</v>
      </c>
      <c r="AH397" s="11">
        <f t="shared" si="906"/>
        <v>0</v>
      </c>
      <c r="AI397" s="11">
        <f t="shared" si="906"/>
        <v>842.73125</v>
      </c>
      <c r="AJ397" s="12" t="s">
        <v>14</v>
      </c>
    </row>
    <row r="398" s="9" customFormat="1" ht="16" customHeight="1" spans="1:36">
      <c r="A398" s="33">
        <f t="shared" si="868"/>
        <v>395</v>
      </c>
      <c r="B398" s="34" t="s">
        <v>251</v>
      </c>
      <c r="C398" s="92" t="s">
        <v>897</v>
      </c>
      <c r="D398" s="180" t="s">
        <v>898</v>
      </c>
      <c r="E398" s="87">
        <v>3473.25</v>
      </c>
      <c r="F398" s="87">
        <v>3473.25</v>
      </c>
      <c r="G398" s="87">
        <v>5664.75</v>
      </c>
      <c r="H398" s="87">
        <v>3473.25</v>
      </c>
      <c r="I398" s="100">
        <v>1790</v>
      </c>
      <c r="J398" s="100"/>
      <c r="K398" s="47">
        <f t="shared" si="869"/>
        <v>62.5185</v>
      </c>
      <c r="L398" s="48">
        <f t="shared" si="870"/>
        <v>555.72</v>
      </c>
      <c r="M398" s="37">
        <f t="shared" si="871"/>
        <v>453.18</v>
      </c>
      <c r="N398" s="34">
        <f t="shared" si="872"/>
        <v>24.31275</v>
      </c>
      <c r="O398" s="37">
        <f t="shared" si="873"/>
        <v>89.5</v>
      </c>
      <c r="P398" s="37">
        <f t="shared" si="874"/>
        <v>0</v>
      </c>
      <c r="Q398" s="37">
        <f t="shared" si="875"/>
        <v>1185.23125</v>
      </c>
      <c r="R398" s="34">
        <f t="shared" si="876"/>
        <v>0</v>
      </c>
      <c r="S398" s="34">
        <f t="shared" si="877"/>
        <v>277.86</v>
      </c>
      <c r="T398" s="37">
        <f t="shared" si="878"/>
        <v>113.3</v>
      </c>
      <c r="U398" s="34">
        <f t="shared" si="879"/>
        <v>10.42</v>
      </c>
      <c r="V398" s="34">
        <v>0</v>
      </c>
      <c r="W398" s="37">
        <f t="shared" si="880"/>
        <v>89.5</v>
      </c>
      <c r="X398" s="37">
        <f t="shared" si="881"/>
        <v>0</v>
      </c>
      <c r="Y398" s="34">
        <f t="shared" si="882"/>
        <v>491.08</v>
      </c>
      <c r="Z398" s="34">
        <f t="shared" si="883"/>
        <v>1676.31125</v>
      </c>
      <c r="AA398" s="58"/>
      <c r="AB398" s="12" t="s">
        <v>30</v>
      </c>
      <c r="AC398" s="11">
        <f t="shared" ref="AC398:AE398" si="907">K398+R398</f>
        <v>62.5185</v>
      </c>
      <c r="AD398" s="11">
        <f t="shared" si="907"/>
        <v>833.58</v>
      </c>
      <c r="AE398" s="11">
        <f t="shared" si="907"/>
        <v>566.48</v>
      </c>
      <c r="AF398" s="11">
        <f t="shared" si="885"/>
        <v>34.73275</v>
      </c>
      <c r="AG398" s="11">
        <f t="shared" ref="AG398:AI398" si="908">O398+W398</f>
        <v>179</v>
      </c>
      <c r="AH398" s="11">
        <f t="shared" si="908"/>
        <v>0</v>
      </c>
      <c r="AI398" s="11">
        <f t="shared" si="908"/>
        <v>1676.31125</v>
      </c>
      <c r="AJ398" s="12" t="s">
        <v>14</v>
      </c>
    </row>
    <row r="399" s="9" customFormat="1" ht="16" customHeight="1" spans="1:36">
      <c r="A399" s="33">
        <f t="shared" si="868"/>
        <v>396</v>
      </c>
      <c r="B399" s="34" t="s">
        <v>251</v>
      </c>
      <c r="C399" s="92" t="s">
        <v>899</v>
      </c>
      <c r="D399" s="180" t="s">
        <v>900</v>
      </c>
      <c r="E399" s="87">
        <v>3473.25</v>
      </c>
      <c r="F399" s="87">
        <v>3473.25</v>
      </c>
      <c r="G399" s="87">
        <v>5664.75</v>
      </c>
      <c r="H399" s="87">
        <v>3473.25</v>
      </c>
      <c r="I399" s="100">
        <v>1790</v>
      </c>
      <c r="J399" s="100"/>
      <c r="K399" s="47">
        <f t="shared" si="869"/>
        <v>62.5185</v>
      </c>
      <c r="L399" s="48">
        <f t="shared" si="870"/>
        <v>555.72</v>
      </c>
      <c r="M399" s="37">
        <f t="shared" si="871"/>
        <v>453.18</v>
      </c>
      <c r="N399" s="34">
        <f t="shared" si="872"/>
        <v>24.31275</v>
      </c>
      <c r="O399" s="37">
        <f t="shared" si="873"/>
        <v>89.5</v>
      </c>
      <c r="P399" s="37">
        <f t="shared" si="874"/>
        <v>0</v>
      </c>
      <c r="Q399" s="37">
        <f t="shared" si="875"/>
        <v>1185.23125</v>
      </c>
      <c r="R399" s="34">
        <f t="shared" si="876"/>
        <v>0</v>
      </c>
      <c r="S399" s="34">
        <f t="shared" si="877"/>
        <v>277.86</v>
      </c>
      <c r="T399" s="37">
        <f t="shared" si="878"/>
        <v>113.3</v>
      </c>
      <c r="U399" s="34">
        <f t="shared" si="879"/>
        <v>10.42</v>
      </c>
      <c r="V399" s="34">
        <v>0</v>
      </c>
      <c r="W399" s="37">
        <f t="shared" si="880"/>
        <v>89.5</v>
      </c>
      <c r="X399" s="37">
        <f t="shared" si="881"/>
        <v>0</v>
      </c>
      <c r="Y399" s="34">
        <f t="shared" si="882"/>
        <v>491.08</v>
      </c>
      <c r="Z399" s="34">
        <f t="shared" si="883"/>
        <v>1676.31125</v>
      </c>
      <c r="AA399" s="58"/>
      <c r="AB399" s="12" t="s">
        <v>30</v>
      </c>
      <c r="AC399" s="11">
        <f t="shared" ref="AC399:AE399" si="909">K399+R399</f>
        <v>62.5185</v>
      </c>
      <c r="AD399" s="11">
        <f t="shared" si="909"/>
        <v>833.58</v>
      </c>
      <c r="AE399" s="11">
        <f t="shared" si="909"/>
        <v>566.48</v>
      </c>
      <c r="AF399" s="11">
        <f t="shared" si="885"/>
        <v>34.73275</v>
      </c>
      <c r="AG399" s="11">
        <f t="shared" ref="AG399:AI399" si="910">O399+W399</f>
        <v>179</v>
      </c>
      <c r="AH399" s="11">
        <f t="shared" si="910"/>
        <v>0</v>
      </c>
      <c r="AI399" s="11">
        <f t="shared" si="910"/>
        <v>1676.31125</v>
      </c>
      <c r="AJ399" s="12" t="s">
        <v>14</v>
      </c>
    </row>
    <row r="400" s="9" customFormat="1" ht="16" customHeight="1" spans="1:36">
      <c r="A400" s="33">
        <f t="shared" si="868"/>
        <v>397</v>
      </c>
      <c r="B400" s="34" t="s">
        <v>472</v>
      </c>
      <c r="C400" s="92" t="s">
        <v>901</v>
      </c>
      <c r="D400" s="40" t="s">
        <v>902</v>
      </c>
      <c r="E400" s="87">
        <v>3473.25</v>
      </c>
      <c r="F400" s="87">
        <v>3473.25</v>
      </c>
      <c r="G400" s="87">
        <v>5664.75</v>
      </c>
      <c r="H400" s="87">
        <v>3473.25</v>
      </c>
      <c r="I400" s="100">
        <v>1790</v>
      </c>
      <c r="J400" s="100"/>
      <c r="K400" s="47">
        <f t="shared" si="869"/>
        <v>62.5185</v>
      </c>
      <c r="L400" s="48">
        <f t="shared" si="870"/>
        <v>555.72</v>
      </c>
      <c r="M400" s="37">
        <f t="shared" si="871"/>
        <v>453.18</v>
      </c>
      <c r="N400" s="34">
        <f t="shared" si="872"/>
        <v>24.31275</v>
      </c>
      <c r="O400" s="37">
        <f t="shared" si="873"/>
        <v>89.5</v>
      </c>
      <c r="P400" s="37">
        <f t="shared" si="874"/>
        <v>0</v>
      </c>
      <c r="Q400" s="37">
        <f t="shared" si="875"/>
        <v>1185.23125</v>
      </c>
      <c r="R400" s="34">
        <f t="shared" si="876"/>
        <v>0</v>
      </c>
      <c r="S400" s="34">
        <f t="shared" si="877"/>
        <v>277.86</v>
      </c>
      <c r="T400" s="37">
        <f t="shared" si="878"/>
        <v>113.3</v>
      </c>
      <c r="U400" s="34">
        <f t="shared" si="879"/>
        <v>10.42</v>
      </c>
      <c r="V400" s="34">
        <v>0</v>
      </c>
      <c r="W400" s="37">
        <f t="shared" si="880"/>
        <v>89.5</v>
      </c>
      <c r="X400" s="37">
        <f t="shared" si="881"/>
        <v>0</v>
      </c>
      <c r="Y400" s="34">
        <f t="shared" si="882"/>
        <v>491.08</v>
      </c>
      <c r="Z400" s="34">
        <f t="shared" si="883"/>
        <v>1676.31125</v>
      </c>
      <c r="AA400" s="58"/>
      <c r="AB400" s="12" t="s">
        <v>38</v>
      </c>
      <c r="AC400" s="11">
        <f t="shared" ref="AC400:AE400" si="911">K400+R400</f>
        <v>62.5185</v>
      </c>
      <c r="AD400" s="11">
        <f t="shared" si="911"/>
        <v>833.58</v>
      </c>
      <c r="AE400" s="11">
        <f t="shared" si="911"/>
        <v>566.48</v>
      </c>
      <c r="AF400" s="11">
        <f t="shared" si="885"/>
        <v>34.73275</v>
      </c>
      <c r="AG400" s="11">
        <f t="shared" ref="AG400:AI400" si="912">O400+W400</f>
        <v>179</v>
      </c>
      <c r="AH400" s="11">
        <f t="shared" si="912"/>
        <v>0</v>
      </c>
      <c r="AI400" s="11">
        <f t="shared" si="912"/>
        <v>1676.31125</v>
      </c>
      <c r="AJ400" s="12" t="s">
        <v>14</v>
      </c>
    </row>
    <row r="401" s="9" customFormat="1" ht="16" customHeight="1" spans="1:36">
      <c r="A401" s="33">
        <f t="shared" si="868"/>
        <v>398</v>
      </c>
      <c r="B401" s="34" t="s">
        <v>472</v>
      </c>
      <c r="C401" s="92" t="s">
        <v>903</v>
      </c>
      <c r="D401" s="180" t="s">
        <v>904</v>
      </c>
      <c r="E401" s="87">
        <v>3473.25</v>
      </c>
      <c r="F401" s="87">
        <v>3473.25</v>
      </c>
      <c r="G401" s="87">
        <v>5664.75</v>
      </c>
      <c r="H401" s="87">
        <v>3473.25</v>
      </c>
      <c r="I401" s="100">
        <v>1790</v>
      </c>
      <c r="J401" s="100"/>
      <c r="K401" s="47">
        <f t="shared" si="869"/>
        <v>62.5185</v>
      </c>
      <c r="L401" s="48">
        <f t="shared" si="870"/>
        <v>555.72</v>
      </c>
      <c r="M401" s="37">
        <f t="shared" si="871"/>
        <v>453.18</v>
      </c>
      <c r="N401" s="34">
        <f t="shared" si="872"/>
        <v>24.31275</v>
      </c>
      <c r="O401" s="37">
        <f t="shared" si="873"/>
        <v>89.5</v>
      </c>
      <c r="P401" s="37">
        <f t="shared" si="874"/>
        <v>0</v>
      </c>
      <c r="Q401" s="37">
        <f t="shared" si="875"/>
        <v>1185.23125</v>
      </c>
      <c r="R401" s="34">
        <f>F401*0</f>
        <v>0</v>
      </c>
      <c r="S401" s="34">
        <f t="shared" si="877"/>
        <v>277.86</v>
      </c>
      <c r="T401" s="37">
        <f t="shared" si="878"/>
        <v>113.3</v>
      </c>
      <c r="U401" s="34">
        <f t="shared" si="879"/>
        <v>10.42</v>
      </c>
      <c r="V401" s="34">
        <v>0</v>
      </c>
      <c r="W401" s="37">
        <f t="shared" si="880"/>
        <v>89.5</v>
      </c>
      <c r="X401" s="37">
        <f t="shared" si="881"/>
        <v>0</v>
      </c>
      <c r="Y401" s="34">
        <f t="shared" si="882"/>
        <v>491.08</v>
      </c>
      <c r="Z401" s="34">
        <f t="shared" si="883"/>
        <v>1676.31125</v>
      </c>
      <c r="AA401" s="58"/>
      <c r="AB401" s="12" t="s">
        <v>38</v>
      </c>
      <c r="AC401" s="11">
        <f t="shared" ref="AC401:AE401" si="913">K401+R401</f>
        <v>62.5185</v>
      </c>
      <c r="AD401" s="11">
        <f t="shared" si="913"/>
        <v>833.58</v>
      </c>
      <c r="AE401" s="11">
        <f t="shared" si="913"/>
        <v>566.48</v>
      </c>
      <c r="AF401" s="11">
        <f t="shared" si="885"/>
        <v>34.73275</v>
      </c>
      <c r="AG401" s="11">
        <f t="shared" ref="AG401:AI401" si="914">O401+W401</f>
        <v>179</v>
      </c>
      <c r="AH401" s="11">
        <f t="shared" si="914"/>
        <v>0</v>
      </c>
      <c r="AI401" s="11">
        <f t="shared" si="914"/>
        <v>1676.31125</v>
      </c>
      <c r="AJ401" s="12" t="s">
        <v>14</v>
      </c>
    </row>
    <row r="402" s="9" customFormat="1" ht="16" customHeight="1" spans="1:36">
      <c r="A402" s="33">
        <f t="shared" si="868"/>
        <v>399</v>
      </c>
      <c r="B402" s="34" t="s">
        <v>472</v>
      </c>
      <c r="C402" s="92" t="s">
        <v>905</v>
      </c>
      <c r="D402" s="180" t="s">
        <v>906</v>
      </c>
      <c r="E402" s="87">
        <v>3473.25</v>
      </c>
      <c r="F402" s="87">
        <v>3473.25</v>
      </c>
      <c r="G402" s="87">
        <v>5664.75</v>
      </c>
      <c r="H402" s="87">
        <v>3473.25</v>
      </c>
      <c r="I402" s="100">
        <v>1790</v>
      </c>
      <c r="J402" s="100"/>
      <c r="K402" s="47">
        <f t="shared" si="869"/>
        <v>62.5185</v>
      </c>
      <c r="L402" s="48">
        <f t="shared" si="870"/>
        <v>555.72</v>
      </c>
      <c r="M402" s="37">
        <f t="shared" si="871"/>
        <v>453.18</v>
      </c>
      <c r="N402" s="34">
        <f t="shared" si="872"/>
        <v>24.31275</v>
      </c>
      <c r="O402" s="37">
        <f t="shared" si="873"/>
        <v>89.5</v>
      </c>
      <c r="P402" s="37">
        <f t="shared" si="874"/>
        <v>0</v>
      </c>
      <c r="Q402" s="37">
        <f t="shared" si="875"/>
        <v>1185.23125</v>
      </c>
      <c r="R402" s="34">
        <f t="shared" ref="R402:R439" si="915">E402*0</f>
        <v>0</v>
      </c>
      <c r="S402" s="34">
        <f t="shared" si="877"/>
        <v>277.86</v>
      </c>
      <c r="T402" s="37">
        <f t="shared" si="878"/>
        <v>113.3</v>
      </c>
      <c r="U402" s="34">
        <f t="shared" si="879"/>
        <v>10.42</v>
      </c>
      <c r="V402" s="34">
        <v>0</v>
      </c>
      <c r="W402" s="37">
        <f t="shared" si="880"/>
        <v>89.5</v>
      </c>
      <c r="X402" s="37">
        <f t="shared" si="881"/>
        <v>0</v>
      </c>
      <c r="Y402" s="34">
        <f t="shared" si="882"/>
        <v>491.08</v>
      </c>
      <c r="Z402" s="34">
        <f t="shared" si="883"/>
        <v>1676.31125</v>
      </c>
      <c r="AA402" s="58"/>
      <c r="AB402" t="s">
        <v>38</v>
      </c>
      <c r="AC402" s="11">
        <f t="shared" ref="AC402:AE402" si="916">K402+R402</f>
        <v>62.5185</v>
      </c>
      <c r="AD402" s="11">
        <f t="shared" si="916"/>
        <v>833.58</v>
      </c>
      <c r="AE402" s="11">
        <f t="shared" si="916"/>
        <v>566.48</v>
      </c>
      <c r="AF402" s="11">
        <f t="shared" si="885"/>
        <v>34.73275</v>
      </c>
      <c r="AG402" s="11">
        <f t="shared" ref="AG402:AI402" si="917">O402+W402</f>
        <v>179</v>
      </c>
      <c r="AH402" s="11">
        <f t="shared" si="917"/>
        <v>0</v>
      </c>
      <c r="AI402" s="11">
        <f t="shared" si="917"/>
        <v>1676.31125</v>
      </c>
      <c r="AJ402" s="12" t="s">
        <v>14</v>
      </c>
    </row>
    <row r="403" s="9" customFormat="1" ht="16" customHeight="1" spans="1:36">
      <c r="A403" s="33">
        <f t="shared" si="868"/>
        <v>400</v>
      </c>
      <c r="B403" s="34" t="s">
        <v>472</v>
      </c>
      <c r="C403" s="92" t="s">
        <v>907</v>
      </c>
      <c r="D403" s="40" t="s">
        <v>908</v>
      </c>
      <c r="E403" s="87">
        <v>3473.25</v>
      </c>
      <c r="F403" s="87">
        <v>3473.25</v>
      </c>
      <c r="G403" s="87">
        <v>5664.75</v>
      </c>
      <c r="H403" s="87">
        <v>3473.25</v>
      </c>
      <c r="I403" s="100">
        <v>1790</v>
      </c>
      <c r="J403" s="100"/>
      <c r="K403" s="47">
        <f t="shared" si="869"/>
        <v>62.5185</v>
      </c>
      <c r="L403" s="48">
        <f t="shared" si="870"/>
        <v>555.72</v>
      </c>
      <c r="M403" s="37">
        <f t="shared" si="871"/>
        <v>453.18</v>
      </c>
      <c r="N403" s="34">
        <f t="shared" si="872"/>
        <v>24.31275</v>
      </c>
      <c r="O403" s="37">
        <f t="shared" si="873"/>
        <v>89.5</v>
      </c>
      <c r="P403" s="37">
        <f t="shared" si="874"/>
        <v>0</v>
      </c>
      <c r="Q403" s="37">
        <f t="shared" si="875"/>
        <v>1185.23125</v>
      </c>
      <c r="R403" s="34">
        <f t="shared" si="915"/>
        <v>0</v>
      </c>
      <c r="S403" s="34">
        <f t="shared" si="877"/>
        <v>277.86</v>
      </c>
      <c r="T403" s="37">
        <f t="shared" si="878"/>
        <v>113.3</v>
      </c>
      <c r="U403" s="34">
        <f t="shared" si="879"/>
        <v>10.42</v>
      </c>
      <c r="V403" s="34">
        <v>0</v>
      </c>
      <c r="W403" s="37">
        <f t="shared" si="880"/>
        <v>89.5</v>
      </c>
      <c r="X403" s="37">
        <f t="shared" si="881"/>
        <v>0</v>
      </c>
      <c r="Y403" s="34">
        <f t="shared" si="882"/>
        <v>491.08</v>
      </c>
      <c r="Z403" s="34">
        <f t="shared" si="883"/>
        <v>1676.31125</v>
      </c>
      <c r="AA403" s="58"/>
      <c r="AB403" s="12" t="s">
        <v>38</v>
      </c>
      <c r="AC403" s="11">
        <f t="shared" ref="AC403:AE403" si="918">K403+R403</f>
        <v>62.5185</v>
      </c>
      <c r="AD403" s="11">
        <f t="shared" si="918"/>
        <v>833.58</v>
      </c>
      <c r="AE403" s="11">
        <f t="shared" si="918"/>
        <v>566.48</v>
      </c>
      <c r="AF403" s="11">
        <f t="shared" si="885"/>
        <v>34.73275</v>
      </c>
      <c r="AG403" s="11">
        <f t="shared" ref="AG403:AI403" si="919">O403+W403</f>
        <v>179</v>
      </c>
      <c r="AH403" s="11">
        <f t="shared" si="919"/>
        <v>0</v>
      </c>
      <c r="AI403" s="11">
        <f t="shared" si="919"/>
        <v>1676.31125</v>
      </c>
      <c r="AJ403" s="12" t="s">
        <v>14</v>
      </c>
    </row>
    <row r="404" s="9" customFormat="1" ht="16" customHeight="1" spans="1:36">
      <c r="A404" s="33">
        <f t="shared" si="868"/>
        <v>401</v>
      </c>
      <c r="B404" s="34" t="s">
        <v>203</v>
      </c>
      <c r="C404" s="92" t="s">
        <v>909</v>
      </c>
      <c r="D404" s="42" t="s">
        <v>910</v>
      </c>
      <c r="E404" s="87">
        <v>3473.25</v>
      </c>
      <c r="F404" s="87">
        <v>3473.25</v>
      </c>
      <c r="G404" s="87">
        <v>5664.75</v>
      </c>
      <c r="H404" s="87">
        <v>3473.25</v>
      </c>
      <c r="I404" s="100">
        <v>3180</v>
      </c>
      <c r="J404" s="100"/>
      <c r="K404" s="47">
        <f t="shared" si="869"/>
        <v>62.5185</v>
      </c>
      <c r="L404" s="48">
        <f t="shared" si="870"/>
        <v>555.72</v>
      </c>
      <c r="M404" s="37">
        <f t="shared" si="871"/>
        <v>453.18</v>
      </c>
      <c r="N404" s="34">
        <f t="shared" si="872"/>
        <v>24.31275</v>
      </c>
      <c r="O404" s="37">
        <f t="shared" si="873"/>
        <v>159</v>
      </c>
      <c r="P404" s="37">
        <f t="shared" si="874"/>
        <v>0</v>
      </c>
      <c r="Q404" s="37">
        <f t="shared" si="875"/>
        <v>1254.73125</v>
      </c>
      <c r="R404" s="34">
        <f t="shared" si="915"/>
        <v>0</v>
      </c>
      <c r="S404" s="34">
        <f t="shared" si="877"/>
        <v>277.86</v>
      </c>
      <c r="T404" s="37">
        <f t="shared" si="878"/>
        <v>113.3</v>
      </c>
      <c r="U404" s="34">
        <f t="shared" si="879"/>
        <v>10.42</v>
      </c>
      <c r="V404" s="34">
        <v>0</v>
      </c>
      <c r="W404" s="37">
        <f t="shared" si="880"/>
        <v>159</v>
      </c>
      <c r="X404" s="37">
        <f t="shared" si="881"/>
        <v>0</v>
      </c>
      <c r="Y404" s="34">
        <f t="shared" si="882"/>
        <v>560.58</v>
      </c>
      <c r="Z404" s="34">
        <f t="shared" si="883"/>
        <v>1815.31125</v>
      </c>
      <c r="AA404" s="58"/>
      <c r="AB404" s="12" t="s">
        <v>32</v>
      </c>
      <c r="AC404" s="11">
        <f t="shared" ref="AC404:AE404" si="920">K404+R404</f>
        <v>62.5185</v>
      </c>
      <c r="AD404" s="11">
        <f t="shared" si="920"/>
        <v>833.58</v>
      </c>
      <c r="AE404" s="11">
        <f t="shared" si="920"/>
        <v>566.48</v>
      </c>
      <c r="AF404" s="11">
        <f t="shared" si="885"/>
        <v>34.73275</v>
      </c>
      <c r="AG404" s="11">
        <f t="shared" ref="AG404:AI404" si="921">O404+W404</f>
        <v>318</v>
      </c>
      <c r="AH404" s="11">
        <f t="shared" si="921"/>
        <v>0</v>
      </c>
      <c r="AI404" s="11">
        <f t="shared" si="921"/>
        <v>1815.31125</v>
      </c>
      <c r="AJ404" s="12" t="s">
        <v>14</v>
      </c>
    </row>
    <row r="405" s="9" customFormat="1" ht="16" customHeight="1" spans="1:36">
      <c r="A405" s="33">
        <f t="shared" si="868"/>
        <v>402</v>
      </c>
      <c r="B405" s="34" t="s">
        <v>599</v>
      </c>
      <c r="C405" s="92" t="s">
        <v>911</v>
      </c>
      <c r="D405" s="180" t="s">
        <v>912</v>
      </c>
      <c r="E405" s="87">
        <v>3473.25</v>
      </c>
      <c r="F405" s="87">
        <v>3473.25</v>
      </c>
      <c r="G405" s="87">
        <v>5664.75</v>
      </c>
      <c r="H405" s="87">
        <v>3473.25</v>
      </c>
      <c r="I405" s="100">
        <v>1790</v>
      </c>
      <c r="J405" s="100"/>
      <c r="K405" s="47">
        <f t="shared" si="869"/>
        <v>62.5185</v>
      </c>
      <c r="L405" s="48">
        <f t="shared" si="870"/>
        <v>555.72</v>
      </c>
      <c r="M405" s="37">
        <f t="shared" si="871"/>
        <v>453.18</v>
      </c>
      <c r="N405" s="34">
        <f t="shared" si="872"/>
        <v>24.31275</v>
      </c>
      <c r="O405" s="37">
        <f t="shared" si="873"/>
        <v>89.5</v>
      </c>
      <c r="P405" s="37">
        <f t="shared" si="874"/>
        <v>0</v>
      </c>
      <c r="Q405" s="37">
        <f t="shared" si="875"/>
        <v>1185.23125</v>
      </c>
      <c r="R405" s="34">
        <f t="shared" si="915"/>
        <v>0</v>
      </c>
      <c r="S405" s="34">
        <f t="shared" si="877"/>
        <v>277.86</v>
      </c>
      <c r="T405" s="37">
        <f t="shared" si="878"/>
        <v>113.3</v>
      </c>
      <c r="U405" s="34">
        <f t="shared" si="879"/>
        <v>10.42</v>
      </c>
      <c r="V405" s="34">
        <v>0</v>
      </c>
      <c r="W405" s="37">
        <f t="shared" si="880"/>
        <v>89.5</v>
      </c>
      <c r="X405" s="37">
        <f t="shared" si="881"/>
        <v>0</v>
      </c>
      <c r="Y405" s="34">
        <f t="shared" si="882"/>
        <v>491.08</v>
      </c>
      <c r="Z405" s="34">
        <f t="shared" si="883"/>
        <v>1676.31125</v>
      </c>
      <c r="AA405" s="58"/>
      <c r="AB405" s="12" t="s">
        <v>35</v>
      </c>
      <c r="AC405" s="11">
        <f t="shared" ref="AC405:AE405" si="922">K405+R405</f>
        <v>62.5185</v>
      </c>
      <c r="AD405" s="11">
        <f t="shared" si="922"/>
        <v>833.58</v>
      </c>
      <c r="AE405" s="11">
        <f t="shared" si="922"/>
        <v>566.48</v>
      </c>
      <c r="AF405" s="11">
        <f t="shared" si="885"/>
        <v>34.73275</v>
      </c>
      <c r="AG405" s="11">
        <f t="shared" ref="AG405:AI405" si="923">O405+W405</f>
        <v>179</v>
      </c>
      <c r="AH405" s="11">
        <f t="shared" si="923"/>
        <v>0</v>
      </c>
      <c r="AI405" s="11">
        <f t="shared" si="923"/>
        <v>1676.31125</v>
      </c>
      <c r="AJ405" s="12" t="s">
        <v>14</v>
      </c>
    </row>
    <row r="406" s="9" customFormat="1" ht="16" customHeight="1" spans="1:36">
      <c r="A406" s="33">
        <f t="shared" si="868"/>
        <v>403</v>
      </c>
      <c r="B406" s="34" t="s">
        <v>599</v>
      </c>
      <c r="C406" s="92" t="s">
        <v>913</v>
      </c>
      <c r="D406" s="180" t="s">
        <v>914</v>
      </c>
      <c r="E406" s="87">
        <v>3473.25</v>
      </c>
      <c r="F406" s="87">
        <v>3473.25</v>
      </c>
      <c r="G406" s="87">
        <v>5664.75</v>
      </c>
      <c r="H406" s="87">
        <v>3473.25</v>
      </c>
      <c r="I406" s="100">
        <v>1790</v>
      </c>
      <c r="J406" s="100"/>
      <c r="K406" s="47">
        <f t="shared" si="869"/>
        <v>62.5185</v>
      </c>
      <c r="L406" s="48">
        <f t="shared" si="870"/>
        <v>555.72</v>
      </c>
      <c r="M406" s="37">
        <f t="shared" si="871"/>
        <v>453.18</v>
      </c>
      <c r="N406" s="34">
        <f t="shared" si="872"/>
        <v>24.31275</v>
      </c>
      <c r="O406" s="37">
        <f t="shared" si="873"/>
        <v>89.5</v>
      </c>
      <c r="P406" s="37">
        <f t="shared" si="874"/>
        <v>0</v>
      </c>
      <c r="Q406" s="37">
        <f t="shared" si="875"/>
        <v>1185.23125</v>
      </c>
      <c r="R406" s="34">
        <f t="shared" si="915"/>
        <v>0</v>
      </c>
      <c r="S406" s="34">
        <f t="shared" si="877"/>
        <v>277.86</v>
      </c>
      <c r="T406" s="37">
        <f t="shared" si="878"/>
        <v>113.3</v>
      </c>
      <c r="U406" s="34">
        <f t="shared" si="879"/>
        <v>10.42</v>
      </c>
      <c r="V406" s="34">
        <v>0</v>
      </c>
      <c r="W406" s="37">
        <f t="shared" si="880"/>
        <v>89.5</v>
      </c>
      <c r="X406" s="37">
        <f t="shared" si="881"/>
        <v>0</v>
      </c>
      <c r="Y406" s="34">
        <f t="shared" si="882"/>
        <v>491.08</v>
      </c>
      <c r="Z406" s="34">
        <f t="shared" si="883"/>
        <v>1676.31125</v>
      </c>
      <c r="AA406" s="58"/>
      <c r="AB406" s="12" t="s">
        <v>35</v>
      </c>
      <c r="AC406" s="11">
        <f t="shared" ref="AC406:AE406" si="924">K406+R406</f>
        <v>62.5185</v>
      </c>
      <c r="AD406" s="11">
        <f t="shared" si="924"/>
        <v>833.58</v>
      </c>
      <c r="AE406" s="11">
        <f t="shared" si="924"/>
        <v>566.48</v>
      </c>
      <c r="AF406" s="11">
        <f t="shared" si="885"/>
        <v>34.73275</v>
      </c>
      <c r="AG406" s="11">
        <f t="shared" ref="AG406:AI406" si="925">O406+W406</f>
        <v>179</v>
      </c>
      <c r="AH406" s="11">
        <f t="shared" si="925"/>
        <v>0</v>
      </c>
      <c r="AI406" s="11">
        <f t="shared" si="925"/>
        <v>1676.31125</v>
      </c>
      <c r="AJ406" s="12" t="s">
        <v>14</v>
      </c>
    </row>
    <row r="407" s="9" customFormat="1" ht="16" customHeight="1" spans="1:36">
      <c r="A407" s="33">
        <f t="shared" si="868"/>
        <v>404</v>
      </c>
      <c r="B407" s="34" t="s">
        <v>599</v>
      </c>
      <c r="C407" s="92" t="s">
        <v>915</v>
      </c>
      <c r="D407" s="180" t="s">
        <v>916</v>
      </c>
      <c r="E407" s="87">
        <v>3473.25</v>
      </c>
      <c r="F407" s="87">
        <v>3473.25</v>
      </c>
      <c r="G407" s="87">
        <v>5664.75</v>
      </c>
      <c r="H407" s="87">
        <v>3473.25</v>
      </c>
      <c r="I407" s="100">
        <v>1790</v>
      </c>
      <c r="J407" s="100"/>
      <c r="K407" s="47">
        <f t="shared" si="869"/>
        <v>62.5185</v>
      </c>
      <c r="L407" s="48">
        <f t="shared" si="870"/>
        <v>555.72</v>
      </c>
      <c r="M407" s="37">
        <f t="shared" si="871"/>
        <v>453.18</v>
      </c>
      <c r="N407" s="34">
        <f t="shared" si="872"/>
        <v>24.31275</v>
      </c>
      <c r="O407" s="37">
        <f t="shared" si="873"/>
        <v>89.5</v>
      </c>
      <c r="P407" s="37">
        <f t="shared" si="874"/>
        <v>0</v>
      </c>
      <c r="Q407" s="37">
        <f t="shared" si="875"/>
        <v>1185.23125</v>
      </c>
      <c r="R407" s="34">
        <f t="shared" si="915"/>
        <v>0</v>
      </c>
      <c r="S407" s="34">
        <f t="shared" si="877"/>
        <v>277.86</v>
      </c>
      <c r="T407" s="37">
        <f t="shared" si="878"/>
        <v>113.3</v>
      </c>
      <c r="U407" s="34">
        <f t="shared" si="879"/>
        <v>10.42</v>
      </c>
      <c r="V407" s="34">
        <v>0</v>
      </c>
      <c r="W407" s="37">
        <f t="shared" si="880"/>
        <v>89.5</v>
      </c>
      <c r="X407" s="37">
        <f t="shared" si="881"/>
        <v>0</v>
      </c>
      <c r="Y407" s="34">
        <f t="shared" si="882"/>
        <v>491.08</v>
      </c>
      <c r="Z407" s="34">
        <f t="shared" si="883"/>
        <v>1676.31125</v>
      </c>
      <c r="AA407" s="58"/>
      <c r="AB407" s="12" t="s">
        <v>35</v>
      </c>
      <c r="AC407" s="11">
        <f t="shared" ref="AC407:AE407" si="926">K407+R407</f>
        <v>62.5185</v>
      </c>
      <c r="AD407" s="11">
        <f t="shared" si="926"/>
        <v>833.58</v>
      </c>
      <c r="AE407" s="11">
        <f t="shared" si="926"/>
        <v>566.48</v>
      </c>
      <c r="AF407" s="11">
        <f t="shared" si="885"/>
        <v>34.73275</v>
      </c>
      <c r="AG407" s="11">
        <f t="shared" ref="AG407:AI407" si="927">O407+W407</f>
        <v>179</v>
      </c>
      <c r="AH407" s="11">
        <f t="shared" si="927"/>
        <v>0</v>
      </c>
      <c r="AI407" s="11">
        <f t="shared" si="927"/>
        <v>1676.31125</v>
      </c>
      <c r="AJ407" s="12" t="s">
        <v>14</v>
      </c>
    </row>
    <row r="408" s="9" customFormat="1" ht="16" customHeight="1" spans="1:36">
      <c r="A408" s="33">
        <f t="shared" si="868"/>
        <v>405</v>
      </c>
      <c r="B408" s="34" t="s">
        <v>277</v>
      </c>
      <c r="C408" s="92" t="s">
        <v>917</v>
      </c>
      <c r="D408" s="180" t="s">
        <v>918</v>
      </c>
      <c r="E408" s="87">
        <v>3473.25</v>
      </c>
      <c r="F408" s="87">
        <v>3473.25</v>
      </c>
      <c r="G408" s="87">
        <v>5664.75</v>
      </c>
      <c r="H408" s="87">
        <v>3473.25</v>
      </c>
      <c r="I408" s="127">
        <v>1790</v>
      </c>
      <c r="J408" s="100"/>
      <c r="K408" s="47">
        <f t="shared" si="869"/>
        <v>62.5185</v>
      </c>
      <c r="L408" s="48">
        <f t="shared" si="870"/>
        <v>555.72</v>
      </c>
      <c r="M408" s="37">
        <f t="shared" si="871"/>
        <v>453.18</v>
      </c>
      <c r="N408" s="34">
        <f t="shared" si="872"/>
        <v>24.31275</v>
      </c>
      <c r="O408" s="37">
        <f t="shared" si="873"/>
        <v>89.5</v>
      </c>
      <c r="P408" s="37">
        <f t="shared" si="874"/>
        <v>0</v>
      </c>
      <c r="Q408" s="37">
        <f t="shared" si="875"/>
        <v>1185.23125</v>
      </c>
      <c r="R408" s="34">
        <f t="shared" si="915"/>
        <v>0</v>
      </c>
      <c r="S408" s="34">
        <f t="shared" si="877"/>
        <v>277.86</v>
      </c>
      <c r="T408" s="37">
        <f t="shared" si="878"/>
        <v>113.3</v>
      </c>
      <c r="U408" s="34">
        <f t="shared" si="879"/>
        <v>10.42</v>
      </c>
      <c r="V408" s="34">
        <v>0</v>
      </c>
      <c r="W408" s="37">
        <f t="shared" si="880"/>
        <v>89.5</v>
      </c>
      <c r="X408" s="37">
        <f t="shared" si="881"/>
        <v>0</v>
      </c>
      <c r="Y408" s="34">
        <f t="shared" si="882"/>
        <v>491.08</v>
      </c>
      <c r="Z408" s="34">
        <f t="shared" si="883"/>
        <v>1676.31125</v>
      </c>
      <c r="AA408" s="58"/>
      <c r="AB408" s="12" t="s">
        <v>29</v>
      </c>
      <c r="AC408" s="11">
        <f t="shared" ref="AC408:AE408" si="928">K408+R408</f>
        <v>62.5185</v>
      </c>
      <c r="AD408" s="11">
        <f t="shared" si="928"/>
        <v>833.58</v>
      </c>
      <c r="AE408" s="11">
        <f t="shared" si="928"/>
        <v>566.48</v>
      </c>
      <c r="AF408" s="11">
        <f t="shared" si="885"/>
        <v>34.73275</v>
      </c>
      <c r="AG408" s="11">
        <f t="shared" ref="AG408:AI408" si="929">O408+W408</f>
        <v>179</v>
      </c>
      <c r="AH408" s="11">
        <f t="shared" si="929"/>
        <v>0</v>
      </c>
      <c r="AI408" s="11">
        <f t="shared" si="929"/>
        <v>1676.31125</v>
      </c>
      <c r="AJ408" s="12" t="s">
        <v>14</v>
      </c>
    </row>
    <row r="409" s="9" customFormat="1" ht="16" customHeight="1" spans="1:36">
      <c r="A409" s="33">
        <f t="shared" si="868"/>
        <v>406</v>
      </c>
      <c r="B409" s="34" t="s">
        <v>277</v>
      </c>
      <c r="C409" s="92" t="s">
        <v>919</v>
      </c>
      <c r="D409" s="180" t="s">
        <v>920</v>
      </c>
      <c r="E409" s="87">
        <v>3473.25</v>
      </c>
      <c r="F409" s="87">
        <v>3473.25</v>
      </c>
      <c r="G409" s="87">
        <v>5664.75</v>
      </c>
      <c r="H409" s="87">
        <v>3473.25</v>
      </c>
      <c r="I409" s="100">
        <v>0</v>
      </c>
      <c r="J409" s="100"/>
      <c r="K409" s="47">
        <f t="shared" si="869"/>
        <v>62.5185</v>
      </c>
      <c r="L409" s="48">
        <f t="shared" si="870"/>
        <v>555.72</v>
      </c>
      <c r="M409" s="37">
        <f t="shared" si="871"/>
        <v>453.18</v>
      </c>
      <c r="N409" s="34">
        <f t="shared" si="872"/>
        <v>24.31275</v>
      </c>
      <c r="O409" s="37">
        <f t="shared" si="873"/>
        <v>0</v>
      </c>
      <c r="P409" s="37">
        <f t="shared" si="874"/>
        <v>0</v>
      </c>
      <c r="Q409" s="37">
        <f t="shared" si="875"/>
        <v>1095.73125</v>
      </c>
      <c r="R409" s="34">
        <f t="shared" si="915"/>
        <v>0</v>
      </c>
      <c r="S409" s="34">
        <f t="shared" si="877"/>
        <v>277.86</v>
      </c>
      <c r="T409" s="37">
        <f t="shared" si="878"/>
        <v>113.3</v>
      </c>
      <c r="U409" s="34">
        <f t="shared" si="879"/>
        <v>10.42</v>
      </c>
      <c r="V409" s="34">
        <v>0</v>
      </c>
      <c r="W409" s="37">
        <f t="shared" si="880"/>
        <v>0</v>
      </c>
      <c r="X409" s="37">
        <f t="shared" si="881"/>
        <v>0</v>
      </c>
      <c r="Y409" s="34">
        <f t="shared" si="882"/>
        <v>401.58</v>
      </c>
      <c r="Z409" s="34">
        <f t="shared" si="883"/>
        <v>1497.31125</v>
      </c>
      <c r="AA409" s="58"/>
      <c r="AB409" s="12" t="s">
        <v>29</v>
      </c>
      <c r="AC409" s="11">
        <f t="shared" ref="AC409:AE409" si="930">K409+R409</f>
        <v>62.5185</v>
      </c>
      <c r="AD409" s="11">
        <f t="shared" si="930"/>
        <v>833.58</v>
      </c>
      <c r="AE409" s="11">
        <f t="shared" si="930"/>
        <v>566.48</v>
      </c>
      <c r="AF409" s="11">
        <f t="shared" si="885"/>
        <v>34.73275</v>
      </c>
      <c r="AG409" s="11">
        <f t="shared" ref="AG409:AI409" si="931">O409+W409</f>
        <v>0</v>
      </c>
      <c r="AH409" s="11">
        <f t="shared" si="931"/>
        <v>0</v>
      </c>
      <c r="AI409" s="11">
        <f t="shared" si="931"/>
        <v>1497.31125</v>
      </c>
      <c r="AJ409" s="12" t="s">
        <v>14</v>
      </c>
    </row>
    <row r="410" s="9" customFormat="1" ht="16" customHeight="1" spans="1:36">
      <c r="A410" s="33">
        <f t="shared" si="868"/>
        <v>407</v>
      </c>
      <c r="B410" s="34" t="s">
        <v>277</v>
      </c>
      <c r="C410" s="92" t="s">
        <v>921</v>
      </c>
      <c r="D410" s="180" t="s">
        <v>922</v>
      </c>
      <c r="E410" s="87">
        <v>3473.25</v>
      </c>
      <c r="F410" s="87">
        <v>3473.25</v>
      </c>
      <c r="G410" s="87">
        <v>5664.75</v>
      </c>
      <c r="H410" s="87">
        <v>3473.25</v>
      </c>
      <c r="I410" s="100">
        <v>1790</v>
      </c>
      <c r="J410" s="100"/>
      <c r="K410" s="47">
        <f t="shared" si="869"/>
        <v>62.5185</v>
      </c>
      <c r="L410" s="48">
        <f t="shared" si="870"/>
        <v>555.72</v>
      </c>
      <c r="M410" s="37">
        <f t="shared" si="871"/>
        <v>453.18</v>
      </c>
      <c r="N410" s="34">
        <f t="shared" si="872"/>
        <v>24.31275</v>
      </c>
      <c r="O410" s="37">
        <f t="shared" si="873"/>
        <v>89.5</v>
      </c>
      <c r="P410" s="37">
        <f t="shared" si="874"/>
        <v>0</v>
      </c>
      <c r="Q410" s="37">
        <f t="shared" si="875"/>
        <v>1185.23125</v>
      </c>
      <c r="R410" s="34">
        <f t="shared" si="915"/>
        <v>0</v>
      </c>
      <c r="S410" s="34">
        <f t="shared" si="877"/>
        <v>277.86</v>
      </c>
      <c r="T410" s="37">
        <f t="shared" si="878"/>
        <v>113.3</v>
      </c>
      <c r="U410" s="34">
        <f t="shared" si="879"/>
        <v>10.42</v>
      </c>
      <c r="V410" s="34">
        <v>0</v>
      </c>
      <c r="W410" s="37">
        <f t="shared" si="880"/>
        <v>89.5</v>
      </c>
      <c r="X410" s="37">
        <f t="shared" si="881"/>
        <v>0</v>
      </c>
      <c r="Y410" s="34">
        <f t="shared" si="882"/>
        <v>491.08</v>
      </c>
      <c r="Z410" s="34">
        <f t="shared" si="883"/>
        <v>1676.31125</v>
      </c>
      <c r="AA410" s="58"/>
      <c r="AB410" s="12" t="s">
        <v>29</v>
      </c>
      <c r="AC410" s="11">
        <f t="shared" ref="AC410:AE410" si="932">K410+R410</f>
        <v>62.5185</v>
      </c>
      <c r="AD410" s="11">
        <f t="shared" si="932"/>
        <v>833.58</v>
      </c>
      <c r="AE410" s="11">
        <f t="shared" si="932"/>
        <v>566.48</v>
      </c>
      <c r="AF410" s="11">
        <f t="shared" si="885"/>
        <v>34.73275</v>
      </c>
      <c r="AG410" s="11">
        <f t="shared" ref="AG410:AI410" si="933">O410+W410</f>
        <v>179</v>
      </c>
      <c r="AH410" s="11">
        <f t="shared" si="933"/>
        <v>0</v>
      </c>
      <c r="AI410" s="11">
        <f t="shared" si="933"/>
        <v>1676.31125</v>
      </c>
      <c r="AJ410" s="12" t="s">
        <v>14</v>
      </c>
    </row>
    <row r="411" s="9" customFormat="1" ht="16" customHeight="1" spans="1:36">
      <c r="A411" s="33">
        <f t="shared" si="868"/>
        <v>408</v>
      </c>
      <c r="B411" s="34" t="s">
        <v>277</v>
      </c>
      <c r="C411" s="92" t="s">
        <v>923</v>
      </c>
      <c r="D411" s="180" t="s">
        <v>924</v>
      </c>
      <c r="E411" s="87">
        <v>3473.25</v>
      </c>
      <c r="F411" s="87">
        <v>3473.25</v>
      </c>
      <c r="G411" s="87">
        <v>5664.75</v>
      </c>
      <c r="H411" s="87">
        <v>3473.25</v>
      </c>
      <c r="I411" s="100">
        <v>0</v>
      </c>
      <c r="J411" s="100"/>
      <c r="K411" s="47">
        <f t="shared" si="869"/>
        <v>62.5185</v>
      </c>
      <c r="L411" s="48">
        <f t="shared" si="870"/>
        <v>555.72</v>
      </c>
      <c r="M411" s="37">
        <f t="shared" si="871"/>
        <v>453.18</v>
      </c>
      <c r="N411" s="34">
        <f t="shared" si="872"/>
        <v>24.31275</v>
      </c>
      <c r="O411" s="37">
        <f t="shared" si="873"/>
        <v>0</v>
      </c>
      <c r="P411" s="37">
        <f t="shared" si="874"/>
        <v>0</v>
      </c>
      <c r="Q411" s="37">
        <f t="shared" si="875"/>
        <v>1095.73125</v>
      </c>
      <c r="R411" s="34">
        <f t="shared" si="915"/>
        <v>0</v>
      </c>
      <c r="S411" s="34">
        <f t="shared" si="877"/>
        <v>277.86</v>
      </c>
      <c r="T411" s="37">
        <f t="shared" si="878"/>
        <v>113.3</v>
      </c>
      <c r="U411" s="34">
        <f t="shared" si="879"/>
        <v>10.42</v>
      </c>
      <c r="V411" s="34">
        <v>0</v>
      </c>
      <c r="W411" s="37">
        <f t="shared" si="880"/>
        <v>0</v>
      </c>
      <c r="X411" s="37">
        <f t="shared" si="881"/>
        <v>0</v>
      </c>
      <c r="Y411" s="34">
        <f t="shared" si="882"/>
        <v>401.58</v>
      </c>
      <c r="Z411" s="34">
        <f t="shared" si="883"/>
        <v>1497.31125</v>
      </c>
      <c r="AA411" s="58"/>
      <c r="AB411" s="12" t="s">
        <v>29</v>
      </c>
      <c r="AC411" s="11">
        <f t="shared" ref="AC411:AE411" si="934">K411+R411</f>
        <v>62.5185</v>
      </c>
      <c r="AD411" s="11">
        <f t="shared" si="934"/>
        <v>833.58</v>
      </c>
      <c r="AE411" s="11">
        <f t="shared" si="934"/>
        <v>566.48</v>
      </c>
      <c r="AF411" s="11">
        <f t="shared" si="885"/>
        <v>34.73275</v>
      </c>
      <c r="AG411" s="11">
        <f t="shared" ref="AG411:AI411" si="935">O411+W411</f>
        <v>0</v>
      </c>
      <c r="AH411" s="11">
        <f t="shared" si="935"/>
        <v>0</v>
      </c>
      <c r="AI411" s="11">
        <f t="shared" si="935"/>
        <v>1497.31125</v>
      </c>
      <c r="AJ411" s="12" t="s">
        <v>14</v>
      </c>
    </row>
    <row r="412" s="20" customFormat="1" ht="16" customHeight="1" spans="1:36">
      <c r="A412" s="63">
        <f t="shared" si="868"/>
        <v>409</v>
      </c>
      <c r="B412" s="64" t="s">
        <v>277</v>
      </c>
      <c r="C412" s="66" t="s">
        <v>925</v>
      </c>
      <c r="D412" s="191" t="s">
        <v>926</v>
      </c>
      <c r="E412" s="108">
        <v>3473.25</v>
      </c>
      <c r="F412" s="108">
        <v>3473.25</v>
      </c>
      <c r="G412" s="108">
        <v>5664.75</v>
      </c>
      <c r="H412" s="108">
        <v>3473.25</v>
      </c>
      <c r="I412" s="107">
        <v>1790</v>
      </c>
      <c r="J412" s="107"/>
      <c r="K412" s="95">
        <f t="shared" si="869"/>
        <v>62.5185</v>
      </c>
      <c r="L412" s="96">
        <f t="shared" si="870"/>
        <v>555.72</v>
      </c>
      <c r="M412" s="67">
        <f t="shared" si="871"/>
        <v>453.18</v>
      </c>
      <c r="N412" s="64">
        <f t="shared" si="872"/>
        <v>24.31275</v>
      </c>
      <c r="O412" s="67">
        <f t="shared" si="873"/>
        <v>89.5</v>
      </c>
      <c r="P412" s="67">
        <f t="shared" si="874"/>
        <v>0</v>
      </c>
      <c r="Q412" s="67">
        <f t="shared" si="875"/>
        <v>1185.23125</v>
      </c>
      <c r="R412" s="64">
        <f t="shared" si="915"/>
        <v>0</v>
      </c>
      <c r="S412" s="64">
        <f t="shared" si="877"/>
        <v>277.86</v>
      </c>
      <c r="T412" s="67">
        <f t="shared" si="878"/>
        <v>113.3</v>
      </c>
      <c r="U412" s="64">
        <f t="shared" si="879"/>
        <v>10.42</v>
      </c>
      <c r="V412" s="64">
        <v>0</v>
      </c>
      <c r="W412" s="67">
        <f t="shared" si="880"/>
        <v>89.5</v>
      </c>
      <c r="X412" s="67">
        <f t="shared" si="881"/>
        <v>0</v>
      </c>
      <c r="Y412" s="64">
        <f t="shared" si="882"/>
        <v>491.08</v>
      </c>
      <c r="Z412" s="64">
        <f t="shared" si="883"/>
        <v>1676.31125</v>
      </c>
      <c r="AA412" s="129"/>
      <c r="AB412" s="16" t="s">
        <v>29</v>
      </c>
      <c r="AC412" s="15">
        <f t="shared" ref="AC412:AE412" si="936">K412+R412</f>
        <v>62.5185</v>
      </c>
      <c r="AD412" s="15">
        <f t="shared" si="936"/>
        <v>833.58</v>
      </c>
      <c r="AE412" s="15">
        <f t="shared" si="936"/>
        <v>566.48</v>
      </c>
      <c r="AF412" s="15">
        <f t="shared" si="885"/>
        <v>34.73275</v>
      </c>
      <c r="AG412" s="15">
        <f t="shared" ref="AG412:AI412" si="937">O412+W412</f>
        <v>179</v>
      </c>
      <c r="AH412" s="15">
        <f t="shared" si="937"/>
        <v>0</v>
      </c>
      <c r="AI412" s="15">
        <f t="shared" si="937"/>
        <v>1676.31125</v>
      </c>
      <c r="AJ412" s="16" t="s">
        <v>14</v>
      </c>
    </row>
    <row r="413" s="20" customFormat="1" ht="16" customHeight="1" spans="1:36">
      <c r="A413" s="63">
        <f t="shared" si="868"/>
        <v>410</v>
      </c>
      <c r="B413" s="64" t="s">
        <v>143</v>
      </c>
      <c r="C413" s="66" t="s">
        <v>927</v>
      </c>
      <c r="D413" s="191" t="s">
        <v>928</v>
      </c>
      <c r="E413" s="108">
        <v>3473.25</v>
      </c>
      <c r="F413" s="108">
        <v>3473.25</v>
      </c>
      <c r="G413" s="108">
        <v>5664.75</v>
      </c>
      <c r="H413" s="108">
        <v>3473.25</v>
      </c>
      <c r="I413" s="107">
        <v>3180</v>
      </c>
      <c r="J413" s="107"/>
      <c r="K413" s="95">
        <f t="shared" si="869"/>
        <v>62.5185</v>
      </c>
      <c r="L413" s="96">
        <f t="shared" si="870"/>
        <v>555.72</v>
      </c>
      <c r="M413" s="67">
        <f t="shared" si="871"/>
        <v>453.18</v>
      </c>
      <c r="N413" s="64">
        <f t="shared" si="872"/>
        <v>24.31275</v>
      </c>
      <c r="O413" s="67">
        <f t="shared" si="873"/>
        <v>159</v>
      </c>
      <c r="P413" s="67">
        <f t="shared" si="874"/>
        <v>0</v>
      </c>
      <c r="Q413" s="67">
        <f t="shared" si="875"/>
        <v>1254.73125</v>
      </c>
      <c r="R413" s="64">
        <f t="shared" si="915"/>
        <v>0</v>
      </c>
      <c r="S413" s="64">
        <f t="shared" si="877"/>
        <v>277.86</v>
      </c>
      <c r="T413" s="67">
        <f t="shared" si="878"/>
        <v>113.3</v>
      </c>
      <c r="U413" s="64">
        <f t="shared" si="879"/>
        <v>10.42</v>
      </c>
      <c r="V413" s="64">
        <v>0</v>
      </c>
      <c r="W413" s="67">
        <f t="shared" si="880"/>
        <v>159</v>
      </c>
      <c r="X413" s="67">
        <f t="shared" si="881"/>
        <v>0</v>
      </c>
      <c r="Y413" s="64">
        <f t="shared" si="882"/>
        <v>560.58</v>
      </c>
      <c r="Z413" s="64">
        <f t="shared" si="883"/>
        <v>1815.31125</v>
      </c>
      <c r="AA413" s="129"/>
      <c r="AB413" s="16" t="s">
        <v>25</v>
      </c>
      <c r="AC413" s="15">
        <f t="shared" ref="AC413:AE413" si="938">K413+R413</f>
        <v>62.5185</v>
      </c>
      <c r="AD413" s="15">
        <f t="shared" si="938"/>
        <v>833.58</v>
      </c>
      <c r="AE413" s="15">
        <f t="shared" si="938"/>
        <v>566.48</v>
      </c>
      <c r="AF413" s="15">
        <f t="shared" si="885"/>
        <v>34.73275</v>
      </c>
      <c r="AG413" s="15">
        <f t="shared" ref="AG413:AI413" si="939">O413+W413</f>
        <v>318</v>
      </c>
      <c r="AH413" s="15">
        <f t="shared" si="939"/>
        <v>0</v>
      </c>
      <c r="AI413" s="15">
        <f t="shared" si="939"/>
        <v>1815.31125</v>
      </c>
      <c r="AJ413" s="16" t="s">
        <v>13</v>
      </c>
    </row>
    <row r="414" s="9" customFormat="1" ht="16" customHeight="1" spans="1:36">
      <c r="A414" s="33">
        <f t="shared" si="868"/>
        <v>411</v>
      </c>
      <c r="B414" s="34" t="s">
        <v>242</v>
      </c>
      <c r="C414" s="92" t="s">
        <v>929</v>
      </c>
      <c r="D414" s="180" t="s">
        <v>930</v>
      </c>
      <c r="E414" s="87">
        <v>3820</v>
      </c>
      <c r="F414" s="87">
        <v>3820</v>
      </c>
      <c r="G414" s="87">
        <v>5664.75</v>
      </c>
      <c r="H414" s="87">
        <v>3820</v>
      </c>
      <c r="I414" s="100">
        <v>4180</v>
      </c>
      <c r="J414" s="100"/>
      <c r="K414" s="47">
        <f t="shared" si="869"/>
        <v>68.76</v>
      </c>
      <c r="L414" s="48">
        <f t="shared" si="870"/>
        <v>611.2</v>
      </c>
      <c r="M414" s="37">
        <f t="shared" si="871"/>
        <v>453.18</v>
      </c>
      <c r="N414" s="34">
        <f t="shared" si="872"/>
        <v>26.74</v>
      </c>
      <c r="O414" s="37">
        <f t="shared" si="873"/>
        <v>209</v>
      </c>
      <c r="P414" s="37">
        <f t="shared" si="874"/>
        <v>0</v>
      </c>
      <c r="Q414" s="37">
        <f t="shared" si="875"/>
        <v>1368.88</v>
      </c>
      <c r="R414" s="34">
        <f t="shared" si="915"/>
        <v>0</v>
      </c>
      <c r="S414" s="34">
        <f t="shared" si="877"/>
        <v>305.6</v>
      </c>
      <c r="T414" s="37">
        <f t="shared" si="878"/>
        <v>113.3</v>
      </c>
      <c r="U414" s="34">
        <f t="shared" si="879"/>
        <v>11.46</v>
      </c>
      <c r="V414" s="34">
        <v>0</v>
      </c>
      <c r="W414" s="37">
        <f t="shared" si="880"/>
        <v>209</v>
      </c>
      <c r="X414" s="37">
        <f t="shared" si="881"/>
        <v>0</v>
      </c>
      <c r="Y414" s="34">
        <f t="shared" si="882"/>
        <v>639.36</v>
      </c>
      <c r="Z414" s="34">
        <f t="shared" si="883"/>
        <v>2008.24</v>
      </c>
      <c r="AA414" s="58"/>
      <c r="AB414" s="12" t="s">
        <v>40</v>
      </c>
      <c r="AC414" s="11">
        <f t="shared" ref="AC414:AE414" si="940">K414+R414</f>
        <v>68.76</v>
      </c>
      <c r="AD414" s="11">
        <f t="shared" si="940"/>
        <v>916.8</v>
      </c>
      <c r="AE414" s="11">
        <f t="shared" si="940"/>
        <v>566.48</v>
      </c>
      <c r="AF414" s="11">
        <f t="shared" si="885"/>
        <v>38.2</v>
      </c>
      <c r="AG414" s="11">
        <f t="shared" ref="AG414:AI414" si="941">O414+W414</f>
        <v>418</v>
      </c>
      <c r="AH414" s="11">
        <f t="shared" si="941"/>
        <v>0</v>
      </c>
      <c r="AI414" s="11">
        <f t="shared" si="941"/>
        <v>2008.24</v>
      </c>
      <c r="AJ414" s="12" t="s">
        <v>16</v>
      </c>
    </row>
    <row r="415" s="9" customFormat="1" ht="16" customHeight="1" spans="1:36">
      <c r="A415" s="33">
        <f t="shared" si="868"/>
        <v>412</v>
      </c>
      <c r="B415" s="34" t="s">
        <v>89</v>
      </c>
      <c r="C415" s="92" t="s">
        <v>931</v>
      </c>
      <c r="D415" s="180" t="s">
        <v>932</v>
      </c>
      <c r="E415" s="87">
        <v>3473.25</v>
      </c>
      <c r="F415" s="87">
        <v>3473.25</v>
      </c>
      <c r="G415" s="87">
        <v>5664.75</v>
      </c>
      <c r="H415" s="87">
        <v>3473.25</v>
      </c>
      <c r="I415" s="100">
        <v>3180</v>
      </c>
      <c r="J415" s="100"/>
      <c r="K415" s="47">
        <f t="shared" si="869"/>
        <v>62.5185</v>
      </c>
      <c r="L415" s="48">
        <f t="shared" si="870"/>
        <v>555.72</v>
      </c>
      <c r="M415" s="37">
        <f t="shared" si="871"/>
        <v>453.18</v>
      </c>
      <c r="N415" s="34">
        <f t="shared" si="872"/>
        <v>24.31275</v>
      </c>
      <c r="O415" s="37">
        <f t="shared" si="873"/>
        <v>159</v>
      </c>
      <c r="P415" s="37">
        <f t="shared" si="874"/>
        <v>0</v>
      </c>
      <c r="Q415" s="37">
        <f t="shared" si="875"/>
        <v>1254.73125</v>
      </c>
      <c r="R415" s="34">
        <f t="shared" si="915"/>
        <v>0</v>
      </c>
      <c r="S415" s="34">
        <f t="shared" si="877"/>
        <v>277.86</v>
      </c>
      <c r="T415" s="37">
        <f t="shared" si="878"/>
        <v>113.3</v>
      </c>
      <c r="U415" s="34">
        <f t="shared" si="879"/>
        <v>10.42</v>
      </c>
      <c r="V415" s="34">
        <v>0</v>
      </c>
      <c r="W415" s="37">
        <f t="shared" si="880"/>
        <v>159</v>
      </c>
      <c r="X415" s="37">
        <f t="shared" si="881"/>
        <v>0</v>
      </c>
      <c r="Y415" s="34">
        <f t="shared" si="882"/>
        <v>560.58</v>
      </c>
      <c r="Z415" s="34">
        <f t="shared" si="883"/>
        <v>1815.31125</v>
      </c>
      <c r="AA415" s="58"/>
      <c r="AB415" s="12" t="s">
        <v>40</v>
      </c>
      <c r="AC415" s="11">
        <f t="shared" ref="AC415:AE415" si="942">K415+R415</f>
        <v>62.5185</v>
      </c>
      <c r="AD415" s="11">
        <f t="shared" si="942"/>
        <v>833.58</v>
      </c>
      <c r="AE415" s="11">
        <f t="shared" si="942"/>
        <v>566.48</v>
      </c>
      <c r="AF415" s="11">
        <f t="shared" si="885"/>
        <v>34.73275</v>
      </c>
      <c r="AG415" s="11">
        <f t="shared" ref="AG415:AI415" si="943">O415+W415</f>
        <v>318</v>
      </c>
      <c r="AH415" s="11">
        <f t="shared" si="943"/>
        <v>0</v>
      </c>
      <c r="AI415" s="11">
        <f t="shared" si="943"/>
        <v>1815.31125</v>
      </c>
      <c r="AJ415" s="12" t="s">
        <v>16</v>
      </c>
    </row>
    <row r="416" s="9" customFormat="1" ht="16" customHeight="1" spans="1:36">
      <c r="A416" s="33">
        <f t="shared" si="868"/>
        <v>413</v>
      </c>
      <c r="B416" s="34" t="s">
        <v>472</v>
      </c>
      <c r="C416" s="101" t="s">
        <v>933</v>
      </c>
      <c r="D416" s="102" t="s">
        <v>934</v>
      </c>
      <c r="E416" s="87">
        <v>3473.25</v>
      </c>
      <c r="F416" s="87">
        <v>3473.25</v>
      </c>
      <c r="G416" s="87">
        <v>5664.75</v>
      </c>
      <c r="H416" s="87">
        <v>3473.25</v>
      </c>
      <c r="I416" s="100">
        <v>1790</v>
      </c>
      <c r="J416" s="100"/>
      <c r="K416" s="47">
        <f t="shared" si="869"/>
        <v>62.5185</v>
      </c>
      <c r="L416" s="48">
        <f t="shared" si="870"/>
        <v>555.72</v>
      </c>
      <c r="M416" s="37">
        <f t="shared" si="871"/>
        <v>453.18</v>
      </c>
      <c r="N416" s="34">
        <f t="shared" si="872"/>
        <v>24.31275</v>
      </c>
      <c r="O416" s="37">
        <f t="shared" si="873"/>
        <v>89.5</v>
      </c>
      <c r="P416" s="37">
        <f t="shared" si="874"/>
        <v>0</v>
      </c>
      <c r="Q416" s="37">
        <f t="shared" si="875"/>
        <v>1185.23125</v>
      </c>
      <c r="R416" s="34">
        <f t="shared" si="915"/>
        <v>0</v>
      </c>
      <c r="S416" s="34">
        <f t="shared" si="877"/>
        <v>277.86</v>
      </c>
      <c r="T416" s="37">
        <f t="shared" si="878"/>
        <v>113.3</v>
      </c>
      <c r="U416" s="34">
        <f t="shared" si="879"/>
        <v>10.42</v>
      </c>
      <c r="V416" s="34">
        <v>0</v>
      </c>
      <c r="W416" s="37">
        <f t="shared" si="880"/>
        <v>89.5</v>
      </c>
      <c r="X416" s="37">
        <f t="shared" si="881"/>
        <v>0</v>
      </c>
      <c r="Y416" s="34">
        <f t="shared" si="882"/>
        <v>491.08</v>
      </c>
      <c r="Z416" s="34">
        <f t="shared" si="883"/>
        <v>1676.31125</v>
      </c>
      <c r="AA416" s="58"/>
      <c r="AB416" s="12" t="s">
        <v>38</v>
      </c>
      <c r="AC416" s="11">
        <f t="shared" ref="AC416:AE416" si="944">K416+R416</f>
        <v>62.5185</v>
      </c>
      <c r="AD416" s="11">
        <f t="shared" si="944"/>
        <v>833.58</v>
      </c>
      <c r="AE416" s="11">
        <f t="shared" si="944"/>
        <v>566.48</v>
      </c>
      <c r="AF416" s="11">
        <f t="shared" si="885"/>
        <v>34.73275</v>
      </c>
      <c r="AG416" s="11">
        <f t="shared" ref="AG416:AI416" si="945">O416+W416</f>
        <v>179</v>
      </c>
      <c r="AH416" s="11">
        <f t="shared" si="945"/>
        <v>0</v>
      </c>
      <c r="AI416" s="11">
        <f t="shared" si="945"/>
        <v>1676.31125</v>
      </c>
      <c r="AJ416" s="12" t="s">
        <v>14</v>
      </c>
    </row>
    <row r="417" s="9" customFormat="1" ht="16" customHeight="1" spans="1:36">
      <c r="A417" s="33">
        <f t="shared" si="868"/>
        <v>414</v>
      </c>
      <c r="B417" s="34" t="s">
        <v>106</v>
      </c>
      <c r="C417" s="92" t="s">
        <v>935</v>
      </c>
      <c r="D417" s="180" t="s">
        <v>936</v>
      </c>
      <c r="E417" s="87">
        <v>3473.25</v>
      </c>
      <c r="F417" s="87">
        <v>3473.25</v>
      </c>
      <c r="G417" s="87">
        <v>5664.75</v>
      </c>
      <c r="H417" s="87">
        <v>3473.25</v>
      </c>
      <c r="I417" s="100">
        <v>1790</v>
      </c>
      <c r="J417" s="100"/>
      <c r="K417" s="47">
        <f t="shared" si="869"/>
        <v>62.5185</v>
      </c>
      <c r="L417" s="48">
        <f t="shared" si="870"/>
        <v>555.72</v>
      </c>
      <c r="M417" s="37">
        <f t="shared" si="871"/>
        <v>453.18</v>
      </c>
      <c r="N417" s="34">
        <f t="shared" si="872"/>
        <v>24.31275</v>
      </c>
      <c r="O417" s="37">
        <f t="shared" si="873"/>
        <v>89.5</v>
      </c>
      <c r="P417" s="37">
        <f t="shared" si="874"/>
        <v>0</v>
      </c>
      <c r="Q417" s="37">
        <f t="shared" si="875"/>
        <v>1185.23125</v>
      </c>
      <c r="R417" s="34">
        <f t="shared" si="915"/>
        <v>0</v>
      </c>
      <c r="S417" s="34">
        <f t="shared" si="877"/>
        <v>277.86</v>
      </c>
      <c r="T417" s="37">
        <f t="shared" si="878"/>
        <v>113.3</v>
      </c>
      <c r="U417" s="34">
        <f t="shared" si="879"/>
        <v>10.42</v>
      </c>
      <c r="V417" s="34">
        <v>0</v>
      </c>
      <c r="W417" s="37">
        <f t="shared" si="880"/>
        <v>89.5</v>
      </c>
      <c r="X417" s="37">
        <f t="shared" si="881"/>
        <v>0</v>
      </c>
      <c r="Y417" s="34">
        <f t="shared" si="882"/>
        <v>491.08</v>
      </c>
      <c r="Z417" s="34">
        <f t="shared" si="883"/>
        <v>1676.31125</v>
      </c>
      <c r="AA417" s="58"/>
      <c r="AB417" s="12" t="s">
        <v>40</v>
      </c>
      <c r="AC417" s="11">
        <f t="shared" ref="AC417:AE417" si="946">K417+R417</f>
        <v>62.5185</v>
      </c>
      <c r="AD417" s="11">
        <f t="shared" si="946"/>
        <v>833.58</v>
      </c>
      <c r="AE417" s="11">
        <f t="shared" si="946"/>
        <v>566.48</v>
      </c>
      <c r="AF417" s="11">
        <f t="shared" si="885"/>
        <v>34.73275</v>
      </c>
      <c r="AG417" s="11">
        <f t="shared" ref="AG417:AI417" si="947">O417+W417</f>
        <v>179</v>
      </c>
      <c r="AH417" s="11">
        <f t="shared" si="947"/>
        <v>0</v>
      </c>
      <c r="AI417" s="11">
        <f t="shared" si="947"/>
        <v>1676.31125</v>
      </c>
      <c r="AJ417" s="12" t="s">
        <v>16</v>
      </c>
    </row>
    <row r="418" s="9" customFormat="1" ht="16" customHeight="1" spans="1:36">
      <c r="A418" s="33">
        <f t="shared" si="868"/>
        <v>415</v>
      </c>
      <c r="B418" s="34" t="s">
        <v>89</v>
      </c>
      <c r="C418" s="92" t="s">
        <v>937</v>
      </c>
      <c r="D418" s="40" t="s">
        <v>938</v>
      </c>
      <c r="E418" s="87">
        <v>3473.25</v>
      </c>
      <c r="F418" s="87">
        <v>3473.25</v>
      </c>
      <c r="G418" s="87">
        <v>5664.75</v>
      </c>
      <c r="H418" s="87">
        <v>3473.25</v>
      </c>
      <c r="I418" s="100">
        <v>3180</v>
      </c>
      <c r="J418" s="100"/>
      <c r="K418" s="47">
        <f t="shared" si="869"/>
        <v>62.5185</v>
      </c>
      <c r="L418" s="48">
        <f t="shared" si="870"/>
        <v>555.72</v>
      </c>
      <c r="M418" s="37">
        <f t="shared" si="871"/>
        <v>453.18</v>
      </c>
      <c r="N418" s="34">
        <f t="shared" si="872"/>
        <v>24.31275</v>
      </c>
      <c r="O418" s="37">
        <f t="shared" si="873"/>
        <v>159</v>
      </c>
      <c r="P418" s="37">
        <f t="shared" si="874"/>
        <v>0</v>
      </c>
      <c r="Q418" s="37">
        <f t="shared" si="875"/>
        <v>1254.73125</v>
      </c>
      <c r="R418" s="34">
        <f t="shared" si="915"/>
        <v>0</v>
      </c>
      <c r="S418" s="34">
        <f t="shared" si="877"/>
        <v>277.86</v>
      </c>
      <c r="T418" s="37">
        <f t="shared" si="878"/>
        <v>113.3</v>
      </c>
      <c r="U418" s="34">
        <f t="shared" si="879"/>
        <v>10.42</v>
      </c>
      <c r="V418" s="34">
        <v>0</v>
      </c>
      <c r="W418" s="37">
        <f t="shared" si="880"/>
        <v>159</v>
      </c>
      <c r="X418" s="37">
        <f t="shared" si="881"/>
        <v>0</v>
      </c>
      <c r="Y418" s="34">
        <f t="shared" si="882"/>
        <v>560.58</v>
      </c>
      <c r="Z418" s="34">
        <f t="shared" si="883"/>
        <v>1815.31125</v>
      </c>
      <c r="AA418" s="58"/>
      <c r="AB418" s="12" t="s">
        <v>40</v>
      </c>
      <c r="AC418" s="11">
        <f t="shared" ref="AC418:AE418" si="948">K418+R418</f>
        <v>62.5185</v>
      </c>
      <c r="AD418" s="11">
        <f t="shared" si="948"/>
        <v>833.58</v>
      </c>
      <c r="AE418" s="11">
        <f t="shared" si="948"/>
        <v>566.48</v>
      </c>
      <c r="AF418" s="11">
        <f t="shared" si="885"/>
        <v>34.73275</v>
      </c>
      <c r="AG418" s="11">
        <f t="shared" ref="AG418:AI418" si="949">O418+W418</f>
        <v>318</v>
      </c>
      <c r="AH418" s="11">
        <f t="shared" si="949"/>
        <v>0</v>
      </c>
      <c r="AI418" s="11">
        <f t="shared" si="949"/>
        <v>1815.31125</v>
      </c>
      <c r="AJ418" s="12" t="s">
        <v>16</v>
      </c>
    </row>
    <row r="419" s="9" customFormat="1" ht="16" customHeight="1" spans="1:36">
      <c r="A419" s="33">
        <f t="shared" si="868"/>
        <v>416</v>
      </c>
      <c r="B419" s="42" t="s">
        <v>277</v>
      </c>
      <c r="C419" s="42" t="s">
        <v>939</v>
      </c>
      <c r="D419" s="40" t="s">
        <v>940</v>
      </c>
      <c r="E419" s="103">
        <v>3473.25</v>
      </c>
      <c r="F419" s="87">
        <v>3473.25</v>
      </c>
      <c r="G419" s="87">
        <v>5664.75</v>
      </c>
      <c r="H419" s="87">
        <v>3473.25</v>
      </c>
      <c r="I419" s="100">
        <v>1790</v>
      </c>
      <c r="J419" s="100"/>
      <c r="K419" s="47">
        <f t="shared" si="869"/>
        <v>62.5185</v>
      </c>
      <c r="L419" s="48">
        <f t="shared" si="870"/>
        <v>555.72</v>
      </c>
      <c r="M419" s="37">
        <f t="shared" si="871"/>
        <v>453.18</v>
      </c>
      <c r="N419" s="34">
        <f t="shared" si="872"/>
        <v>24.31275</v>
      </c>
      <c r="O419" s="37">
        <f t="shared" si="873"/>
        <v>89.5</v>
      </c>
      <c r="P419" s="37">
        <f t="shared" si="874"/>
        <v>0</v>
      </c>
      <c r="Q419" s="37">
        <f t="shared" si="875"/>
        <v>1185.23125</v>
      </c>
      <c r="R419" s="34">
        <f t="shared" si="915"/>
        <v>0</v>
      </c>
      <c r="S419" s="34">
        <f t="shared" si="877"/>
        <v>277.86</v>
      </c>
      <c r="T419" s="37">
        <f t="shared" si="878"/>
        <v>113.3</v>
      </c>
      <c r="U419" s="34">
        <f t="shared" si="879"/>
        <v>10.42</v>
      </c>
      <c r="V419" s="34">
        <v>0</v>
      </c>
      <c r="W419" s="37">
        <f t="shared" si="880"/>
        <v>89.5</v>
      </c>
      <c r="X419" s="37">
        <f t="shared" si="881"/>
        <v>0</v>
      </c>
      <c r="Y419" s="34">
        <f t="shared" si="882"/>
        <v>491.08</v>
      </c>
      <c r="Z419" s="34">
        <f t="shared" si="883"/>
        <v>1676.31125</v>
      </c>
      <c r="AA419" s="58"/>
      <c r="AB419" s="12" t="s">
        <v>29</v>
      </c>
      <c r="AC419" s="11">
        <f t="shared" ref="AC419:AE419" si="950">K419+R419</f>
        <v>62.5185</v>
      </c>
      <c r="AD419" s="11">
        <f t="shared" si="950"/>
        <v>833.58</v>
      </c>
      <c r="AE419" s="11">
        <f t="shared" si="950"/>
        <v>566.48</v>
      </c>
      <c r="AF419" s="11">
        <f t="shared" si="885"/>
        <v>34.73275</v>
      </c>
      <c r="AG419" s="11">
        <f t="shared" ref="AG419:AI419" si="951">O419+W419</f>
        <v>179</v>
      </c>
      <c r="AH419" s="11">
        <f t="shared" si="951"/>
        <v>0</v>
      </c>
      <c r="AI419" s="11">
        <f t="shared" si="951"/>
        <v>1676.31125</v>
      </c>
      <c r="AJ419" s="12" t="s">
        <v>14</v>
      </c>
    </row>
    <row r="420" s="9" customFormat="1" ht="16" customHeight="1" spans="1:36">
      <c r="A420" s="33">
        <f t="shared" si="868"/>
        <v>417</v>
      </c>
      <c r="B420" s="42" t="s">
        <v>277</v>
      </c>
      <c r="C420" s="42" t="s">
        <v>941</v>
      </c>
      <c r="D420" s="40" t="s">
        <v>942</v>
      </c>
      <c r="E420" s="103">
        <v>3473.25</v>
      </c>
      <c r="F420" s="87">
        <v>3473.25</v>
      </c>
      <c r="G420" s="87">
        <v>5664.75</v>
      </c>
      <c r="H420" s="87">
        <v>3473.25</v>
      </c>
      <c r="I420" s="127">
        <v>1790</v>
      </c>
      <c r="J420" s="100"/>
      <c r="K420" s="47">
        <f t="shared" si="869"/>
        <v>62.5185</v>
      </c>
      <c r="L420" s="48">
        <f t="shared" si="870"/>
        <v>555.72</v>
      </c>
      <c r="M420" s="37">
        <f t="shared" si="871"/>
        <v>453.18</v>
      </c>
      <c r="N420" s="34">
        <f t="shared" si="872"/>
        <v>24.31275</v>
      </c>
      <c r="O420" s="37">
        <f t="shared" si="873"/>
        <v>89.5</v>
      </c>
      <c r="P420" s="37">
        <f t="shared" si="874"/>
        <v>0</v>
      </c>
      <c r="Q420" s="37">
        <f t="shared" si="875"/>
        <v>1185.23125</v>
      </c>
      <c r="R420" s="34">
        <f t="shared" si="915"/>
        <v>0</v>
      </c>
      <c r="S420" s="34">
        <f t="shared" si="877"/>
        <v>277.86</v>
      </c>
      <c r="T420" s="37">
        <f t="shared" si="878"/>
        <v>113.3</v>
      </c>
      <c r="U420" s="34">
        <f t="shared" si="879"/>
        <v>10.42</v>
      </c>
      <c r="V420" s="34">
        <v>0</v>
      </c>
      <c r="W420" s="37">
        <f t="shared" si="880"/>
        <v>89.5</v>
      </c>
      <c r="X420" s="37">
        <f t="shared" si="881"/>
        <v>0</v>
      </c>
      <c r="Y420" s="34">
        <f t="shared" si="882"/>
        <v>491.08</v>
      </c>
      <c r="Z420" s="34">
        <f t="shared" si="883"/>
        <v>1676.31125</v>
      </c>
      <c r="AA420" s="58"/>
      <c r="AB420" s="12" t="s">
        <v>29</v>
      </c>
      <c r="AC420" s="11">
        <f t="shared" ref="AC420:AE420" si="952">K420+R420</f>
        <v>62.5185</v>
      </c>
      <c r="AD420" s="11">
        <f t="shared" si="952"/>
        <v>833.58</v>
      </c>
      <c r="AE420" s="11">
        <f t="shared" si="952"/>
        <v>566.48</v>
      </c>
      <c r="AF420" s="11">
        <f t="shared" si="885"/>
        <v>34.73275</v>
      </c>
      <c r="AG420" s="11">
        <f t="shared" ref="AG420:AI420" si="953">O420+W420</f>
        <v>179</v>
      </c>
      <c r="AH420" s="11">
        <f t="shared" si="953"/>
        <v>0</v>
      </c>
      <c r="AI420" s="11">
        <f t="shared" si="953"/>
        <v>1676.31125</v>
      </c>
      <c r="AJ420" s="12" t="s">
        <v>14</v>
      </c>
    </row>
    <row r="421" s="9" customFormat="1" ht="16" customHeight="1" spans="1:36">
      <c r="A421" s="33">
        <f t="shared" si="868"/>
        <v>418</v>
      </c>
      <c r="B421" s="42" t="s">
        <v>251</v>
      </c>
      <c r="C421" s="42" t="s">
        <v>943</v>
      </c>
      <c r="D421" s="178" t="s">
        <v>944</v>
      </c>
      <c r="E421" s="103">
        <v>3473.25</v>
      </c>
      <c r="F421" s="87">
        <v>3473.25</v>
      </c>
      <c r="G421" s="87">
        <v>5664.75</v>
      </c>
      <c r="H421" s="87">
        <v>3473.25</v>
      </c>
      <c r="I421" s="127">
        <v>1790</v>
      </c>
      <c r="J421" s="100"/>
      <c r="K421" s="47">
        <f t="shared" si="869"/>
        <v>62.5185</v>
      </c>
      <c r="L421" s="48">
        <f t="shared" si="870"/>
        <v>555.72</v>
      </c>
      <c r="M421" s="37">
        <f t="shared" si="871"/>
        <v>453.18</v>
      </c>
      <c r="N421" s="34">
        <f t="shared" si="872"/>
        <v>24.31275</v>
      </c>
      <c r="O421" s="37">
        <f t="shared" si="873"/>
        <v>89.5</v>
      </c>
      <c r="P421" s="37">
        <f t="shared" si="874"/>
        <v>0</v>
      </c>
      <c r="Q421" s="37">
        <f t="shared" si="875"/>
        <v>1185.23125</v>
      </c>
      <c r="R421" s="34">
        <f t="shared" si="915"/>
        <v>0</v>
      </c>
      <c r="S421" s="34">
        <f t="shared" si="877"/>
        <v>277.86</v>
      </c>
      <c r="T421" s="37">
        <f t="shared" si="878"/>
        <v>113.3</v>
      </c>
      <c r="U421" s="34">
        <f t="shared" si="879"/>
        <v>10.42</v>
      </c>
      <c r="V421" s="34">
        <v>0</v>
      </c>
      <c r="W421" s="37">
        <f t="shared" si="880"/>
        <v>89.5</v>
      </c>
      <c r="X421" s="37">
        <f t="shared" si="881"/>
        <v>0</v>
      </c>
      <c r="Y421" s="34">
        <f t="shared" si="882"/>
        <v>491.08</v>
      </c>
      <c r="Z421" s="34">
        <f t="shared" si="883"/>
        <v>1676.31125</v>
      </c>
      <c r="AA421" s="58"/>
      <c r="AB421" s="12" t="s">
        <v>30</v>
      </c>
      <c r="AC421" s="11">
        <f t="shared" ref="AC421:AE421" si="954">K421+R421</f>
        <v>62.5185</v>
      </c>
      <c r="AD421" s="11">
        <f t="shared" si="954"/>
        <v>833.58</v>
      </c>
      <c r="AE421" s="11">
        <f t="shared" si="954"/>
        <v>566.48</v>
      </c>
      <c r="AF421" s="11">
        <f t="shared" si="885"/>
        <v>34.73275</v>
      </c>
      <c r="AG421" s="11">
        <f t="shared" ref="AG421:AI421" si="955">O421+W421</f>
        <v>179</v>
      </c>
      <c r="AH421" s="11">
        <f t="shared" si="955"/>
        <v>0</v>
      </c>
      <c r="AI421" s="11">
        <f t="shared" si="955"/>
        <v>1676.31125</v>
      </c>
      <c r="AJ421" s="12" t="s">
        <v>14</v>
      </c>
    </row>
    <row r="422" s="9" customFormat="1" ht="16" customHeight="1" spans="1:36">
      <c r="A422" s="33">
        <f t="shared" si="868"/>
        <v>419</v>
      </c>
      <c r="B422" s="42" t="s">
        <v>945</v>
      </c>
      <c r="C422" s="42" t="s">
        <v>946</v>
      </c>
      <c r="D422" s="40" t="s">
        <v>947</v>
      </c>
      <c r="E422" s="103">
        <v>3473.25</v>
      </c>
      <c r="F422" s="87">
        <v>3473.25</v>
      </c>
      <c r="G422" s="87">
        <v>5664.75</v>
      </c>
      <c r="H422" s="87">
        <v>3473.25</v>
      </c>
      <c r="I422" s="100">
        <v>1790</v>
      </c>
      <c r="J422" s="100"/>
      <c r="K422" s="47">
        <f t="shared" si="869"/>
        <v>62.5185</v>
      </c>
      <c r="L422" s="48">
        <f t="shared" si="870"/>
        <v>555.72</v>
      </c>
      <c r="M422" s="37">
        <f t="shared" si="871"/>
        <v>453.18</v>
      </c>
      <c r="N422" s="34">
        <f t="shared" si="872"/>
        <v>24.31275</v>
      </c>
      <c r="O422" s="37">
        <f t="shared" si="873"/>
        <v>89.5</v>
      </c>
      <c r="P422" s="37">
        <f t="shared" si="874"/>
        <v>0</v>
      </c>
      <c r="Q422" s="37">
        <f t="shared" si="875"/>
        <v>1185.23125</v>
      </c>
      <c r="R422" s="34">
        <f t="shared" si="915"/>
        <v>0</v>
      </c>
      <c r="S422" s="34">
        <f t="shared" si="877"/>
        <v>277.86</v>
      </c>
      <c r="T422" s="37">
        <f t="shared" si="878"/>
        <v>113.3</v>
      </c>
      <c r="U422" s="34">
        <f t="shared" si="879"/>
        <v>10.42</v>
      </c>
      <c r="V422" s="34">
        <v>0</v>
      </c>
      <c r="W422" s="37">
        <f t="shared" si="880"/>
        <v>89.5</v>
      </c>
      <c r="X422" s="37">
        <f t="shared" si="881"/>
        <v>0</v>
      </c>
      <c r="Y422" s="34">
        <f t="shared" si="882"/>
        <v>491.08</v>
      </c>
      <c r="Z422" s="34">
        <f t="shared" si="883"/>
        <v>1676.31125</v>
      </c>
      <c r="AA422" s="58"/>
      <c r="AB422" s="12" t="s">
        <v>31</v>
      </c>
      <c r="AC422" s="11">
        <f t="shared" ref="AC422:AE422" si="956">K422+R422</f>
        <v>62.5185</v>
      </c>
      <c r="AD422" s="11">
        <f t="shared" si="956"/>
        <v>833.58</v>
      </c>
      <c r="AE422" s="11">
        <f t="shared" si="956"/>
        <v>566.48</v>
      </c>
      <c r="AF422" s="11">
        <f t="shared" si="885"/>
        <v>34.73275</v>
      </c>
      <c r="AG422" s="11">
        <f t="shared" ref="AG422:AI422" si="957">O422+W422</f>
        <v>179</v>
      </c>
      <c r="AH422" s="11">
        <f t="shared" si="957"/>
        <v>0</v>
      </c>
      <c r="AI422" s="11">
        <f t="shared" si="957"/>
        <v>1676.31125</v>
      </c>
      <c r="AJ422" s="12" t="s">
        <v>14</v>
      </c>
    </row>
    <row r="423" s="9" customFormat="1" ht="16" customHeight="1" spans="1:36">
      <c r="A423" s="33">
        <f t="shared" si="868"/>
        <v>420</v>
      </c>
      <c r="B423" s="42" t="s">
        <v>203</v>
      </c>
      <c r="C423" s="42" t="s">
        <v>948</v>
      </c>
      <c r="D423" s="40" t="s">
        <v>949</v>
      </c>
      <c r="E423" s="103">
        <v>3473.25</v>
      </c>
      <c r="F423" s="87">
        <v>3473.25</v>
      </c>
      <c r="G423" s="87">
        <v>5664.75</v>
      </c>
      <c r="H423" s="87">
        <v>3473.25</v>
      </c>
      <c r="I423" s="100">
        <v>1790</v>
      </c>
      <c r="J423" s="100"/>
      <c r="K423" s="47">
        <f t="shared" si="869"/>
        <v>62.5185</v>
      </c>
      <c r="L423" s="48">
        <f t="shared" si="870"/>
        <v>555.72</v>
      </c>
      <c r="M423" s="37">
        <f t="shared" si="871"/>
        <v>453.18</v>
      </c>
      <c r="N423" s="34">
        <f t="shared" si="872"/>
        <v>24.31275</v>
      </c>
      <c r="O423" s="37">
        <f t="shared" si="873"/>
        <v>89.5</v>
      </c>
      <c r="P423" s="37">
        <f t="shared" si="874"/>
        <v>0</v>
      </c>
      <c r="Q423" s="37">
        <f t="shared" si="875"/>
        <v>1185.23125</v>
      </c>
      <c r="R423" s="34">
        <f t="shared" si="915"/>
        <v>0</v>
      </c>
      <c r="S423" s="34">
        <f t="shared" si="877"/>
        <v>277.86</v>
      </c>
      <c r="T423" s="37">
        <f t="shared" si="878"/>
        <v>113.3</v>
      </c>
      <c r="U423" s="34">
        <f t="shared" si="879"/>
        <v>10.42</v>
      </c>
      <c r="V423" s="34">
        <v>0</v>
      </c>
      <c r="W423" s="37">
        <f t="shared" si="880"/>
        <v>89.5</v>
      </c>
      <c r="X423" s="37">
        <f t="shared" si="881"/>
        <v>0</v>
      </c>
      <c r="Y423" s="34">
        <f t="shared" si="882"/>
        <v>491.08</v>
      </c>
      <c r="Z423" s="34">
        <f t="shared" si="883"/>
        <v>1676.31125</v>
      </c>
      <c r="AA423" s="58"/>
      <c r="AB423" s="12" t="s">
        <v>32</v>
      </c>
      <c r="AC423" s="11">
        <f t="shared" ref="AC423:AE423" si="958">K423+R423</f>
        <v>62.5185</v>
      </c>
      <c r="AD423" s="11">
        <f t="shared" si="958"/>
        <v>833.58</v>
      </c>
      <c r="AE423" s="11">
        <f t="shared" si="958"/>
        <v>566.48</v>
      </c>
      <c r="AF423" s="11">
        <f t="shared" si="885"/>
        <v>34.73275</v>
      </c>
      <c r="AG423" s="11">
        <f t="shared" ref="AG423:AI423" si="959">O423+W423</f>
        <v>179</v>
      </c>
      <c r="AH423" s="11">
        <f t="shared" si="959"/>
        <v>0</v>
      </c>
      <c r="AI423" s="11">
        <f t="shared" si="959"/>
        <v>1676.31125</v>
      </c>
      <c r="AJ423" s="12" t="s">
        <v>14</v>
      </c>
    </row>
    <row r="424" s="9" customFormat="1" ht="16" customHeight="1" spans="1:36">
      <c r="A424" s="33">
        <f t="shared" si="868"/>
        <v>421</v>
      </c>
      <c r="B424" s="42" t="s">
        <v>203</v>
      </c>
      <c r="C424" s="42" t="s">
        <v>950</v>
      </c>
      <c r="D424" s="40" t="s">
        <v>951</v>
      </c>
      <c r="E424" s="103">
        <v>3473.25</v>
      </c>
      <c r="F424" s="87">
        <v>3473.25</v>
      </c>
      <c r="G424" s="87">
        <v>5664.75</v>
      </c>
      <c r="H424" s="87">
        <v>3473.25</v>
      </c>
      <c r="I424" s="127">
        <v>1790</v>
      </c>
      <c r="J424" s="100"/>
      <c r="K424" s="47">
        <f t="shared" si="869"/>
        <v>62.5185</v>
      </c>
      <c r="L424" s="48">
        <f t="shared" si="870"/>
        <v>555.72</v>
      </c>
      <c r="M424" s="37">
        <f t="shared" si="871"/>
        <v>453.18</v>
      </c>
      <c r="N424" s="34">
        <f t="shared" si="872"/>
        <v>24.31275</v>
      </c>
      <c r="O424" s="37">
        <f t="shared" si="873"/>
        <v>89.5</v>
      </c>
      <c r="P424" s="37">
        <f t="shared" si="874"/>
        <v>0</v>
      </c>
      <c r="Q424" s="37">
        <f t="shared" si="875"/>
        <v>1185.23125</v>
      </c>
      <c r="R424" s="34">
        <f t="shared" si="915"/>
        <v>0</v>
      </c>
      <c r="S424" s="34">
        <f t="shared" si="877"/>
        <v>277.86</v>
      </c>
      <c r="T424" s="37">
        <f t="shared" si="878"/>
        <v>113.3</v>
      </c>
      <c r="U424" s="34">
        <f t="shared" si="879"/>
        <v>10.42</v>
      </c>
      <c r="V424" s="34">
        <v>0</v>
      </c>
      <c r="W424" s="37">
        <f t="shared" si="880"/>
        <v>89.5</v>
      </c>
      <c r="X424" s="37">
        <f t="shared" si="881"/>
        <v>0</v>
      </c>
      <c r="Y424" s="34">
        <f t="shared" si="882"/>
        <v>491.08</v>
      </c>
      <c r="Z424" s="34">
        <f t="shared" si="883"/>
        <v>1676.31125</v>
      </c>
      <c r="AA424" s="58"/>
      <c r="AB424" s="12" t="s">
        <v>32</v>
      </c>
      <c r="AC424" s="11">
        <f t="shared" ref="AC424:AE424" si="960">K424+R424</f>
        <v>62.5185</v>
      </c>
      <c r="AD424" s="11">
        <f t="shared" si="960"/>
        <v>833.58</v>
      </c>
      <c r="AE424" s="11">
        <f t="shared" si="960"/>
        <v>566.48</v>
      </c>
      <c r="AF424" s="11">
        <f t="shared" si="885"/>
        <v>34.73275</v>
      </c>
      <c r="AG424" s="11">
        <f t="shared" ref="AG424:AI424" si="961">O424+W424</f>
        <v>179</v>
      </c>
      <c r="AH424" s="11">
        <f t="shared" si="961"/>
        <v>0</v>
      </c>
      <c r="AI424" s="11">
        <f t="shared" si="961"/>
        <v>1676.31125</v>
      </c>
      <c r="AJ424" s="12" t="s">
        <v>14</v>
      </c>
    </row>
    <row r="425" s="9" customFormat="1" ht="16" customHeight="1" spans="1:36">
      <c r="A425" s="33">
        <f t="shared" si="868"/>
        <v>422</v>
      </c>
      <c r="B425" s="42" t="s">
        <v>203</v>
      </c>
      <c r="C425" s="42" t="s">
        <v>952</v>
      </c>
      <c r="D425" s="40" t="s">
        <v>953</v>
      </c>
      <c r="E425" s="103">
        <v>3473.25</v>
      </c>
      <c r="F425" s="87">
        <v>3473.25</v>
      </c>
      <c r="G425" s="87">
        <v>5664.75</v>
      </c>
      <c r="H425" s="87">
        <v>3473.25</v>
      </c>
      <c r="I425" s="127">
        <v>1790</v>
      </c>
      <c r="J425" s="100"/>
      <c r="K425" s="47">
        <f t="shared" si="869"/>
        <v>62.5185</v>
      </c>
      <c r="L425" s="48">
        <f t="shared" si="870"/>
        <v>555.72</v>
      </c>
      <c r="M425" s="37">
        <f t="shared" si="871"/>
        <v>453.18</v>
      </c>
      <c r="N425" s="34">
        <f t="shared" si="872"/>
        <v>24.31275</v>
      </c>
      <c r="O425" s="37">
        <f t="shared" si="873"/>
        <v>89.5</v>
      </c>
      <c r="P425" s="37">
        <f t="shared" si="874"/>
        <v>0</v>
      </c>
      <c r="Q425" s="37">
        <f t="shared" si="875"/>
        <v>1185.23125</v>
      </c>
      <c r="R425" s="34">
        <f t="shared" si="915"/>
        <v>0</v>
      </c>
      <c r="S425" s="34">
        <f t="shared" si="877"/>
        <v>277.86</v>
      </c>
      <c r="T425" s="37">
        <f t="shared" si="878"/>
        <v>113.3</v>
      </c>
      <c r="U425" s="34">
        <f t="shared" si="879"/>
        <v>10.42</v>
      </c>
      <c r="V425" s="34">
        <v>0</v>
      </c>
      <c r="W425" s="37">
        <f t="shared" si="880"/>
        <v>89.5</v>
      </c>
      <c r="X425" s="37">
        <f t="shared" si="881"/>
        <v>0</v>
      </c>
      <c r="Y425" s="34">
        <f t="shared" si="882"/>
        <v>491.08</v>
      </c>
      <c r="Z425" s="34">
        <f t="shared" si="883"/>
        <v>1676.31125</v>
      </c>
      <c r="AA425" s="58"/>
      <c r="AB425" s="12" t="s">
        <v>32</v>
      </c>
      <c r="AC425" s="11">
        <f t="shared" ref="AC425:AE425" si="962">K425+R425</f>
        <v>62.5185</v>
      </c>
      <c r="AD425" s="11">
        <f t="shared" si="962"/>
        <v>833.58</v>
      </c>
      <c r="AE425" s="11">
        <f t="shared" si="962"/>
        <v>566.48</v>
      </c>
      <c r="AF425" s="11">
        <f t="shared" si="885"/>
        <v>34.73275</v>
      </c>
      <c r="AG425" s="11">
        <f t="shared" ref="AG425:AI425" si="963">O425+W425</f>
        <v>179</v>
      </c>
      <c r="AH425" s="11">
        <f t="shared" si="963"/>
        <v>0</v>
      </c>
      <c r="AI425" s="11">
        <f t="shared" si="963"/>
        <v>1676.31125</v>
      </c>
      <c r="AJ425" s="12" t="s">
        <v>14</v>
      </c>
    </row>
    <row r="426" s="9" customFormat="1" ht="16" customHeight="1" spans="1:36">
      <c r="A426" s="33">
        <f t="shared" si="868"/>
        <v>423</v>
      </c>
      <c r="B426" s="42" t="s">
        <v>203</v>
      </c>
      <c r="C426" s="42" t="s">
        <v>954</v>
      </c>
      <c r="D426" s="40" t="s">
        <v>955</v>
      </c>
      <c r="E426" s="103">
        <v>3473.25</v>
      </c>
      <c r="F426" s="87">
        <v>3473.25</v>
      </c>
      <c r="G426" s="87">
        <v>5664.75</v>
      </c>
      <c r="H426" s="87">
        <v>3473.25</v>
      </c>
      <c r="I426" s="127">
        <v>1790</v>
      </c>
      <c r="J426" s="100"/>
      <c r="K426" s="47">
        <f t="shared" si="869"/>
        <v>62.5185</v>
      </c>
      <c r="L426" s="48">
        <f t="shared" si="870"/>
        <v>555.72</v>
      </c>
      <c r="M426" s="37">
        <f t="shared" si="871"/>
        <v>453.18</v>
      </c>
      <c r="N426" s="34">
        <f t="shared" si="872"/>
        <v>24.31275</v>
      </c>
      <c r="O426" s="37">
        <f t="shared" si="873"/>
        <v>89.5</v>
      </c>
      <c r="P426" s="37">
        <f t="shared" si="874"/>
        <v>0</v>
      </c>
      <c r="Q426" s="37">
        <f t="shared" si="875"/>
        <v>1185.23125</v>
      </c>
      <c r="R426" s="34">
        <f t="shared" si="915"/>
        <v>0</v>
      </c>
      <c r="S426" s="34">
        <f t="shared" si="877"/>
        <v>277.86</v>
      </c>
      <c r="T426" s="37">
        <f t="shared" si="878"/>
        <v>113.3</v>
      </c>
      <c r="U426" s="34">
        <f t="shared" si="879"/>
        <v>10.42</v>
      </c>
      <c r="V426" s="34">
        <v>0</v>
      </c>
      <c r="W426" s="37">
        <f t="shared" si="880"/>
        <v>89.5</v>
      </c>
      <c r="X426" s="37">
        <f t="shared" si="881"/>
        <v>0</v>
      </c>
      <c r="Y426" s="34">
        <f t="shared" si="882"/>
        <v>491.08</v>
      </c>
      <c r="Z426" s="34">
        <f t="shared" si="883"/>
        <v>1676.31125</v>
      </c>
      <c r="AA426" s="58"/>
      <c r="AB426" s="12" t="s">
        <v>32</v>
      </c>
      <c r="AC426" s="11">
        <f t="shared" ref="AC426:AE426" si="964">K426+R426</f>
        <v>62.5185</v>
      </c>
      <c r="AD426" s="11">
        <f t="shared" si="964"/>
        <v>833.58</v>
      </c>
      <c r="AE426" s="11">
        <f t="shared" si="964"/>
        <v>566.48</v>
      </c>
      <c r="AF426" s="11">
        <f t="shared" si="885"/>
        <v>34.73275</v>
      </c>
      <c r="AG426" s="11">
        <f t="shared" ref="AG426:AI426" si="965">O426+W426</f>
        <v>179</v>
      </c>
      <c r="AH426" s="11">
        <f t="shared" si="965"/>
        <v>0</v>
      </c>
      <c r="AI426" s="11">
        <f t="shared" si="965"/>
        <v>1676.31125</v>
      </c>
      <c r="AJ426" s="12" t="s">
        <v>14</v>
      </c>
    </row>
    <row r="427" s="9" customFormat="1" ht="16" customHeight="1" spans="1:36">
      <c r="A427" s="33">
        <f t="shared" si="868"/>
        <v>424</v>
      </c>
      <c r="B427" s="42" t="s">
        <v>262</v>
      </c>
      <c r="C427" s="42" t="s">
        <v>956</v>
      </c>
      <c r="D427" s="40" t="s">
        <v>957</v>
      </c>
      <c r="E427" s="103">
        <v>3473.25</v>
      </c>
      <c r="F427" s="87">
        <v>3473.25</v>
      </c>
      <c r="G427" s="87">
        <v>5664.75</v>
      </c>
      <c r="H427" s="87">
        <v>3473.25</v>
      </c>
      <c r="I427" s="100">
        <v>0</v>
      </c>
      <c r="J427" s="100"/>
      <c r="K427" s="47">
        <f t="shared" si="869"/>
        <v>62.5185</v>
      </c>
      <c r="L427" s="48">
        <f t="shared" si="870"/>
        <v>555.72</v>
      </c>
      <c r="M427" s="37">
        <f t="shared" si="871"/>
        <v>453.18</v>
      </c>
      <c r="N427" s="34">
        <f t="shared" si="872"/>
        <v>24.31275</v>
      </c>
      <c r="O427" s="37">
        <f t="shared" si="873"/>
        <v>0</v>
      </c>
      <c r="P427" s="37">
        <f t="shared" si="874"/>
        <v>0</v>
      </c>
      <c r="Q427" s="37">
        <f t="shared" si="875"/>
        <v>1095.73125</v>
      </c>
      <c r="R427" s="34">
        <f t="shared" si="915"/>
        <v>0</v>
      </c>
      <c r="S427" s="34">
        <f t="shared" si="877"/>
        <v>277.86</v>
      </c>
      <c r="T427" s="37">
        <f t="shared" si="878"/>
        <v>113.3</v>
      </c>
      <c r="U427" s="34">
        <f t="shared" si="879"/>
        <v>10.42</v>
      </c>
      <c r="V427" s="34">
        <v>0</v>
      </c>
      <c r="W427" s="37">
        <f t="shared" si="880"/>
        <v>0</v>
      </c>
      <c r="X427" s="37">
        <f t="shared" si="881"/>
        <v>0</v>
      </c>
      <c r="Y427" s="34">
        <f t="shared" si="882"/>
        <v>401.58</v>
      </c>
      <c r="Z427" s="34">
        <f t="shared" si="883"/>
        <v>1497.31125</v>
      </c>
      <c r="AA427" s="58"/>
      <c r="AB427" s="12" t="s">
        <v>34</v>
      </c>
      <c r="AC427" s="11">
        <f t="shared" ref="AC427:AE427" si="966">K427+R427</f>
        <v>62.5185</v>
      </c>
      <c r="AD427" s="11">
        <f t="shared" si="966"/>
        <v>833.58</v>
      </c>
      <c r="AE427" s="11">
        <f t="shared" si="966"/>
        <v>566.48</v>
      </c>
      <c r="AF427" s="11">
        <f t="shared" si="885"/>
        <v>34.73275</v>
      </c>
      <c r="AG427" s="11">
        <f t="shared" ref="AG427:AI427" si="967">O427+W427</f>
        <v>0</v>
      </c>
      <c r="AH427" s="11">
        <f t="shared" si="967"/>
        <v>0</v>
      </c>
      <c r="AI427" s="11">
        <f t="shared" si="967"/>
        <v>1497.31125</v>
      </c>
      <c r="AJ427" s="12" t="s">
        <v>14</v>
      </c>
    </row>
    <row r="428" s="9" customFormat="1" ht="16" customHeight="1" spans="1:36">
      <c r="A428" s="33">
        <f t="shared" si="868"/>
        <v>425</v>
      </c>
      <c r="B428" s="42" t="s">
        <v>262</v>
      </c>
      <c r="C428" s="42" t="s">
        <v>958</v>
      </c>
      <c r="D428" s="40" t="s">
        <v>959</v>
      </c>
      <c r="E428" s="103">
        <v>3473.25</v>
      </c>
      <c r="F428" s="87">
        <v>3473.25</v>
      </c>
      <c r="G428" s="87">
        <v>5664.75</v>
      </c>
      <c r="H428" s="87">
        <v>3473.25</v>
      </c>
      <c r="I428" s="100">
        <v>0</v>
      </c>
      <c r="J428" s="100"/>
      <c r="K428" s="47">
        <f t="shared" si="869"/>
        <v>62.5185</v>
      </c>
      <c r="L428" s="48">
        <f t="shared" si="870"/>
        <v>555.72</v>
      </c>
      <c r="M428" s="37">
        <f t="shared" si="871"/>
        <v>453.18</v>
      </c>
      <c r="N428" s="34">
        <f t="shared" si="872"/>
        <v>24.31275</v>
      </c>
      <c r="O428" s="37">
        <f t="shared" si="873"/>
        <v>0</v>
      </c>
      <c r="P428" s="37">
        <f t="shared" si="874"/>
        <v>0</v>
      </c>
      <c r="Q428" s="37">
        <f t="shared" si="875"/>
        <v>1095.73125</v>
      </c>
      <c r="R428" s="34">
        <f t="shared" si="915"/>
        <v>0</v>
      </c>
      <c r="S428" s="34">
        <f t="shared" si="877"/>
        <v>277.86</v>
      </c>
      <c r="T428" s="37">
        <f t="shared" si="878"/>
        <v>113.3</v>
      </c>
      <c r="U428" s="34">
        <f t="shared" si="879"/>
        <v>10.42</v>
      </c>
      <c r="V428" s="34">
        <v>0</v>
      </c>
      <c r="W428" s="37">
        <f t="shared" si="880"/>
        <v>0</v>
      </c>
      <c r="X428" s="37">
        <f t="shared" si="881"/>
        <v>0</v>
      </c>
      <c r="Y428" s="34">
        <f t="shared" si="882"/>
        <v>401.58</v>
      </c>
      <c r="Z428" s="34">
        <f t="shared" si="883"/>
        <v>1497.31125</v>
      </c>
      <c r="AA428" s="58"/>
      <c r="AB428" s="12" t="s">
        <v>34</v>
      </c>
      <c r="AC428" s="11">
        <f t="shared" ref="AC428:AE428" si="968">K428+R428</f>
        <v>62.5185</v>
      </c>
      <c r="AD428" s="11">
        <f t="shared" si="968"/>
        <v>833.58</v>
      </c>
      <c r="AE428" s="11">
        <f t="shared" si="968"/>
        <v>566.48</v>
      </c>
      <c r="AF428" s="11">
        <f t="shared" si="885"/>
        <v>34.73275</v>
      </c>
      <c r="AG428" s="11">
        <f t="shared" ref="AG428:AI428" si="969">O428+W428</f>
        <v>0</v>
      </c>
      <c r="AH428" s="11">
        <f t="shared" si="969"/>
        <v>0</v>
      </c>
      <c r="AI428" s="11">
        <f t="shared" si="969"/>
        <v>1497.31125</v>
      </c>
      <c r="AJ428" s="12" t="s">
        <v>14</v>
      </c>
    </row>
    <row r="429" s="20" customFormat="1" ht="16" customHeight="1" spans="1:36">
      <c r="A429" s="63">
        <f t="shared" si="868"/>
        <v>426</v>
      </c>
      <c r="B429" s="104" t="s">
        <v>143</v>
      </c>
      <c r="C429" s="104" t="s">
        <v>960</v>
      </c>
      <c r="D429" s="105" t="s">
        <v>961</v>
      </c>
      <c r="E429" s="106">
        <v>3473.25</v>
      </c>
      <c r="F429" s="108">
        <v>3473.25</v>
      </c>
      <c r="G429" s="108">
        <v>5664.75</v>
      </c>
      <c r="H429" s="108">
        <v>3473.25</v>
      </c>
      <c r="I429" s="127">
        <v>3180</v>
      </c>
      <c r="J429" s="107"/>
      <c r="K429" s="95">
        <f t="shared" si="869"/>
        <v>62.5185</v>
      </c>
      <c r="L429" s="96">
        <f t="shared" si="870"/>
        <v>555.72</v>
      </c>
      <c r="M429" s="67">
        <f t="shared" si="871"/>
        <v>453.18</v>
      </c>
      <c r="N429" s="64">
        <f t="shared" si="872"/>
        <v>24.31275</v>
      </c>
      <c r="O429" s="67">
        <f t="shared" si="873"/>
        <v>159</v>
      </c>
      <c r="P429" s="67">
        <f t="shared" si="874"/>
        <v>0</v>
      </c>
      <c r="Q429" s="67">
        <f t="shared" si="875"/>
        <v>1254.73125</v>
      </c>
      <c r="R429" s="64">
        <f t="shared" si="915"/>
        <v>0</v>
      </c>
      <c r="S429" s="64">
        <f t="shared" si="877"/>
        <v>277.86</v>
      </c>
      <c r="T429" s="67">
        <f t="shared" si="878"/>
        <v>113.3</v>
      </c>
      <c r="U429" s="64">
        <f t="shared" si="879"/>
        <v>10.42</v>
      </c>
      <c r="V429" s="64">
        <v>0</v>
      </c>
      <c r="W429" s="67">
        <f t="shared" si="880"/>
        <v>159</v>
      </c>
      <c r="X429" s="67">
        <f t="shared" si="881"/>
        <v>0</v>
      </c>
      <c r="Y429" s="64">
        <f t="shared" si="882"/>
        <v>560.58</v>
      </c>
      <c r="Z429" s="64">
        <f t="shared" si="883"/>
        <v>1815.31125</v>
      </c>
      <c r="AA429" s="129"/>
      <c r="AB429" s="16" t="s">
        <v>24</v>
      </c>
      <c r="AC429" s="15">
        <f t="shared" ref="AC429:AE429" si="970">K429+R429</f>
        <v>62.5185</v>
      </c>
      <c r="AD429" s="15">
        <f t="shared" si="970"/>
        <v>833.58</v>
      </c>
      <c r="AE429" s="15">
        <f t="shared" si="970"/>
        <v>566.48</v>
      </c>
      <c r="AF429" s="15">
        <f t="shared" si="885"/>
        <v>34.73275</v>
      </c>
      <c r="AG429" s="15">
        <f t="shared" ref="AG429:AI429" si="971">O429+W429</f>
        <v>318</v>
      </c>
      <c r="AH429" s="15">
        <f t="shared" si="971"/>
        <v>0</v>
      </c>
      <c r="AI429" s="15">
        <f t="shared" si="971"/>
        <v>1815.31125</v>
      </c>
      <c r="AJ429" s="16" t="s">
        <v>13</v>
      </c>
    </row>
    <row r="430" s="9" customFormat="1" ht="16" customHeight="1" spans="1:36">
      <c r="A430" s="33">
        <f t="shared" si="868"/>
        <v>427</v>
      </c>
      <c r="B430" s="42" t="s">
        <v>584</v>
      </c>
      <c r="C430" s="42" t="s">
        <v>962</v>
      </c>
      <c r="D430" s="40" t="s">
        <v>963</v>
      </c>
      <c r="E430" s="103">
        <v>3473.25</v>
      </c>
      <c r="F430" s="87">
        <v>3473.25</v>
      </c>
      <c r="G430" s="87">
        <v>5664.75</v>
      </c>
      <c r="H430" s="87">
        <v>3473.25</v>
      </c>
      <c r="I430" s="127">
        <v>1790</v>
      </c>
      <c r="J430" s="100"/>
      <c r="K430" s="47">
        <f t="shared" si="869"/>
        <v>62.5185</v>
      </c>
      <c r="L430" s="48">
        <f t="shared" si="870"/>
        <v>555.72</v>
      </c>
      <c r="M430" s="37">
        <f t="shared" si="871"/>
        <v>453.18</v>
      </c>
      <c r="N430" s="34">
        <f t="shared" si="872"/>
        <v>24.31275</v>
      </c>
      <c r="O430" s="37">
        <f t="shared" si="873"/>
        <v>89.5</v>
      </c>
      <c r="P430" s="37">
        <f t="shared" si="874"/>
        <v>0</v>
      </c>
      <c r="Q430" s="37">
        <f t="shared" si="875"/>
        <v>1185.23125</v>
      </c>
      <c r="R430" s="34">
        <f t="shared" si="915"/>
        <v>0</v>
      </c>
      <c r="S430" s="34">
        <f t="shared" si="877"/>
        <v>277.86</v>
      </c>
      <c r="T430" s="37">
        <f t="shared" si="878"/>
        <v>113.3</v>
      </c>
      <c r="U430" s="34">
        <f t="shared" si="879"/>
        <v>10.42</v>
      </c>
      <c r="V430" s="34">
        <v>0</v>
      </c>
      <c r="W430" s="37">
        <f t="shared" si="880"/>
        <v>89.5</v>
      </c>
      <c r="X430" s="37">
        <f t="shared" si="881"/>
        <v>0</v>
      </c>
      <c r="Y430" s="34">
        <f t="shared" si="882"/>
        <v>491.08</v>
      </c>
      <c r="Z430" s="34">
        <f t="shared" si="883"/>
        <v>1676.31125</v>
      </c>
      <c r="AA430" s="58"/>
      <c r="AB430" s="12" t="s">
        <v>36</v>
      </c>
      <c r="AC430" s="11">
        <f t="shared" ref="AC430:AE430" si="972">K430+R430</f>
        <v>62.5185</v>
      </c>
      <c r="AD430" s="11">
        <f t="shared" si="972"/>
        <v>833.58</v>
      </c>
      <c r="AE430" s="11">
        <f t="shared" si="972"/>
        <v>566.48</v>
      </c>
      <c r="AF430" s="11">
        <f t="shared" si="885"/>
        <v>34.73275</v>
      </c>
      <c r="AG430" s="11">
        <f t="shared" ref="AG430:AI430" si="973">O430+W430</f>
        <v>179</v>
      </c>
      <c r="AH430" s="11">
        <f t="shared" si="973"/>
        <v>0</v>
      </c>
      <c r="AI430" s="11">
        <f t="shared" si="973"/>
        <v>1676.31125</v>
      </c>
      <c r="AJ430" s="12" t="s">
        <v>14</v>
      </c>
    </row>
    <row r="431" s="20" customFormat="1" ht="16" customHeight="1" spans="1:36">
      <c r="A431" s="63">
        <f t="shared" si="868"/>
        <v>428</v>
      </c>
      <c r="B431" s="104" t="s">
        <v>584</v>
      </c>
      <c r="C431" s="104" t="s">
        <v>964</v>
      </c>
      <c r="D431" s="105" t="s">
        <v>965</v>
      </c>
      <c r="E431" s="106">
        <v>3473.25</v>
      </c>
      <c r="F431" s="108">
        <v>0</v>
      </c>
      <c r="G431" s="108">
        <v>0</v>
      </c>
      <c r="H431" s="108">
        <v>0</v>
      </c>
      <c r="I431" s="108">
        <v>0</v>
      </c>
      <c r="J431" s="107"/>
      <c r="K431" s="95">
        <f t="shared" si="869"/>
        <v>62.5185</v>
      </c>
      <c r="L431" s="96">
        <f t="shared" si="870"/>
        <v>0</v>
      </c>
      <c r="M431" s="67">
        <f t="shared" si="871"/>
        <v>0</v>
      </c>
      <c r="N431" s="64">
        <f t="shared" si="872"/>
        <v>0</v>
      </c>
      <c r="O431" s="67">
        <f t="shared" si="873"/>
        <v>0</v>
      </c>
      <c r="P431" s="67">
        <f t="shared" si="874"/>
        <v>0</v>
      </c>
      <c r="Q431" s="67">
        <f t="shared" si="875"/>
        <v>62.5185</v>
      </c>
      <c r="R431" s="64">
        <f t="shared" si="915"/>
        <v>0</v>
      </c>
      <c r="S431" s="64">
        <f t="shared" si="877"/>
        <v>0</v>
      </c>
      <c r="T431" s="67">
        <f t="shared" si="878"/>
        <v>0</v>
      </c>
      <c r="U431" s="64">
        <f t="shared" si="879"/>
        <v>0</v>
      </c>
      <c r="V431" s="64">
        <v>0</v>
      </c>
      <c r="W431" s="67">
        <f t="shared" si="880"/>
        <v>0</v>
      </c>
      <c r="X431" s="67">
        <f t="shared" si="881"/>
        <v>0</v>
      </c>
      <c r="Y431" s="64">
        <f t="shared" si="882"/>
        <v>0</v>
      </c>
      <c r="Z431" s="64">
        <f t="shared" si="883"/>
        <v>62.5185</v>
      </c>
      <c r="AA431" s="129"/>
      <c r="AB431" s="16" t="s">
        <v>36</v>
      </c>
      <c r="AC431" s="15">
        <f t="shared" ref="AC431:AE431" si="974">K431+R431</f>
        <v>62.5185</v>
      </c>
      <c r="AD431" s="15">
        <f t="shared" si="974"/>
        <v>0</v>
      </c>
      <c r="AE431" s="15">
        <f t="shared" si="974"/>
        <v>0</v>
      </c>
      <c r="AF431" s="15">
        <f t="shared" si="885"/>
        <v>0</v>
      </c>
      <c r="AG431" s="15">
        <f t="shared" ref="AG431:AI431" si="975">O431+W431</f>
        <v>0</v>
      </c>
      <c r="AH431" s="15">
        <f t="shared" si="975"/>
        <v>0</v>
      </c>
      <c r="AI431" s="15">
        <f t="shared" si="975"/>
        <v>62.5185</v>
      </c>
      <c r="AJ431" s="16" t="s">
        <v>14</v>
      </c>
    </row>
    <row r="432" s="9" customFormat="1" ht="16" customHeight="1" spans="1:36">
      <c r="A432" s="33">
        <f t="shared" ref="A432:A444" si="976">ROW()-3</f>
        <v>429</v>
      </c>
      <c r="B432" s="42" t="s">
        <v>89</v>
      </c>
      <c r="C432" s="42" t="s">
        <v>966</v>
      </c>
      <c r="D432" s="40" t="s">
        <v>967</v>
      </c>
      <c r="E432" s="103">
        <v>3473.25</v>
      </c>
      <c r="F432" s="87">
        <v>3473.25</v>
      </c>
      <c r="G432" s="87">
        <v>5664.75</v>
      </c>
      <c r="H432" s="87">
        <v>3473.25</v>
      </c>
      <c r="I432" s="127">
        <v>3180</v>
      </c>
      <c r="J432" s="100"/>
      <c r="K432" s="47">
        <f t="shared" ref="K432:K457" si="977">E432*0.018</f>
        <v>62.5185</v>
      </c>
      <c r="L432" s="48">
        <f t="shared" ref="L432:L457" si="978">F432*0.16</f>
        <v>555.72</v>
      </c>
      <c r="M432" s="37">
        <f t="shared" ref="M432:M457" si="979">ROUND(G432*0.08,2)</f>
        <v>453.18</v>
      </c>
      <c r="N432" s="34">
        <f t="shared" ref="N432:N457" si="980">H432*0.007</f>
        <v>24.31275</v>
      </c>
      <c r="O432" s="37">
        <f t="shared" ref="O432:O457" si="981">I432*5%</f>
        <v>159</v>
      </c>
      <c r="P432" s="37">
        <f t="shared" ref="P432:P457" si="982">J432*50%</f>
        <v>0</v>
      </c>
      <c r="Q432" s="37">
        <f t="shared" ref="Q432:Q457" si="983">SUM(K432:P432)</f>
        <v>1254.73125</v>
      </c>
      <c r="R432" s="34">
        <f t="shared" si="915"/>
        <v>0</v>
      </c>
      <c r="S432" s="34">
        <f t="shared" ref="S432:S457" si="984">ROUND(F432*0.08,2)</f>
        <v>277.86</v>
      </c>
      <c r="T432" s="37">
        <f t="shared" ref="T432:T457" si="985">ROUND(G432*0.02,2)</f>
        <v>113.3</v>
      </c>
      <c r="U432" s="34">
        <f t="shared" ref="U432:U457" si="986">ROUND(H432*0.003,2)</f>
        <v>10.42</v>
      </c>
      <c r="V432" s="34">
        <v>0</v>
      </c>
      <c r="W432" s="37">
        <f t="shared" ref="W432:W457" si="987">I432*5%</f>
        <v>159</v>
      </c>
      <c r="X432" s="37">
        <f t="shared" ref="X432:X457" si="988">J432*50%</f>
        <v>0</v>
      </c>
      <c r="Y432" s="34">
        <f t="shared" ref="Y432:Y457" si="989">SUM(R432:X432)</f>
        <v>560.58</v>
      </c>
      <c r="Z432" s="34">
        <f t="shared" ref="Z432:Z457" si="990">Q432+Y432</f>
        <v>1815.31125</v>
      </c>
      <c r="AA432" s="58"/>
      <c r="AB432" s="12" t="s">
        <v>40</v>
      </c>
      <c r="AC432" s="11">
        <f t="shared" ref="AC432:AE432" si="991">K432+R432</f>
        <v>62.5185</v>
      </c>
      <c r="AD432" s="11">
        <f t="shared" si="991"/>
        <v>833.58</v>
      </c>
      <c r="AE432" s="11">
        <f t="shared" si="991"/>
        <v>566.48</v>
      </c>
      <c r="AF432" s="11">
        <f t="shared" ref="AF432:AF457" si="992">N432+U432+V432</f>
        <v>34.73275</v>
      </c>
      <c r="AG432" s="11">
        <f t="shared" ref="AG432:AI432" si="993">O432+W432</f>
        <v>318</v>
      </c>
      <c r="AH432" s="11">
        <f t="shared" si="993"/>
        <v>0</v>
      </c>
      <c r="AI432" s="11">
        <f t="shared" si="993"/>
        <v>1815.31125</v>
      </c>
      <c r="AJ432" s="12" t="s">
        <v>16</v>
      </c>
    </row>
    <row r="433" s="9" customFormat="1" ht="16" customHeight="1" spans="1:36">
      <c r="A433" s="33">
        <f t="shared" si="976"/>
        <v>430</v>
      </c>
      <c r="B433" s="42" t="s">
        <v>89</v>
      </c>
      <c r="C433" s="42" t="s">
        <v>968</v>
      </c>
      <c r="D433" s="40" t="s">
        <v>969</v>
      </c>
      <c r="E433" s="103">
        <v>3473.25</v>
      </c>
      <c r="F433" s="87">
        <v>3473.25</v>
      </c>
      <c r="G433" s="87">
        <v>5664.75</v>
      </c>
      <c r="H433" s="87">
        <v>3473.25</v>
      </c>
      <c r="I433" s="127">
        <v>3180</v>
      </c>
      <c r="J433" s="100"/>
      <c r="K433" s="47">
        <f t="shared" si="977"/>
        <v>62.5185</v>
      </c>
      <c r="L433" s="48">
        <f t="shared" si="978"/>
        <v>555.72</v>
      </c>
      <c r="M433" s="37">
        <f t="shared" si="979"/>
        <v>453.18</v>
      </c>
      <c r="N433" s="34">
        <f t="shared" si="980"/>
        <v>24.31275</v>
      </c>
      <c r="O433" s="37">
        <f t="shared" si="981"/>
        <v>159</v>
      </c>
      <c r="P433" s="37">
        <f t="shared" si="982"/>
        <v>0</v>
      </c>
      <c r="Q433" s="37">
        <f t="shared" si="983"/>
        <v>1254.73125</v>
      </c>
      <c r="R433" s="34">
        <f t="shared" si="915"/>
        <v>0</v>
      </c>
      <c r="S433" s="34">
        <f t="shared" si="984"/>
        <v>277.86</v>
      </c>
      <c r="T433" s="37">
        <f t="shared" si="985"/>
        <v>113.3</v>
      </c>
      <c r="U433" s="34">
        <f t="shared" si="986"/>
        <v>10.42</v>
      </c>
      <c r="V433" s="34">
        <v>0</v>
      </c>
      <c r="W433" s="37">
        <f t="shared" si="987"/>
        <v>159</v>
      </c>
      <c r="X433" s="37">
        <f t="shared" si="988"/>
        <v>0</v>
      </c>
      <c r="Y433" s="34">
        <f t="shared" si="989"/>
        <v>560.58</v>
      </c>
      <c r="Z433" s="34">
        <f t="shared" si="990"/>
        <v>1815.31125</v>
      </c>
      <c r="AA433" s="58"/>
      <c r="AB433" s="12" t="s">
        <v>40</v>
      </c>
      <c r="AC433" s="11">
        <f t="shared" ref="AC433:AE433" si="994">K433+R433</f>
        <v>62.5185</v>
      </c>
      <c r="AD433" s="11">
        <f t="shared" si="994"/>
        <v>833.58</v>
      </c>
      <c r="AE433" s="11">
        <f t="shared" si="994"/>
        <v>566.48</v>
      </c>
      <c r="AF433" s="11">
        <f t="shared" si="992"/>
        <v>34.73275</v>
      </c>
      <c r="AG433" s="11">
        <f t="shared" ref="AG433:AI433" si="995">O433+W433</f>
        <v>318</v>
      </c>
      <c r="AH433" s="11">
        <f t="shared" si="995"/>
        <v>0</v>
      </c>
      <c r="AI433" s="11">
        <f t="shared" si="995"/>
        <v>1815.31125</v>
      </c>
      <c r="AJ433" s="12" t="s">
        <v>16</v>
      </c>
    </row>
    <row r="434" s="9" customFormat="1" ht="16" customHeight="1" spans="1:36">
      <c r="A434" s="33">
        <f t="shared" si="976"/>
        <v>431</v>
      </c>
      <c r="B434" s="42" t="s">
        <v>123</v>
      </c>
      <c r="C434" s="42" t="s">
        <v>970</v>
      </c>
      <c r="D434" s="40" t="s">
        <v>971</v>
      </c>
      <c r="E434" s="103">
        <v>3473.25</v>
      </c>
      <c r="F434" s="87">
        <v>3473.25</v>
      </c>
      <c r="G434" s="87">
        <v>5664.75</v>
      </c>
      <c r="H434" s="87">
        <v>3473.25</v>
      </c>
      <c r="I434" s="127">
        <v>3180</v>
      </c>
      <c r="J434" s="100"/>
      <c r="K434" s="47">
        <f t="shared" si="977"/>
        <v>62.5185</v>
      </c>
      <c r="L434" s="48">
        <f t="shared" si="978"/>
        <v>555.72</v>
      </c>
      <c r="M434" s="37">
        <f t="shared" si="979"/>
        <v>453.18</v>
      </c>
      <c r="N434" s="34">
        <f t="shared" si="980"/>
        <v>24.31275</v>
      </c>
      <c r="O434" s="37">
        <f t="shared" si="981"/>
        <v>159</v>
      </c>
      <c r="P434" s="37">
        <f t="shared" si="982"/>
        <v>0</v>
      </c>
      <c r="Q434" s="37">
        <f t="shared" si="983"/>
        <v>1254.73125</v>
      </c>
      <c r="R434" s="34">
        <f t="shared" si="915"/>
        <v>0</v>
      </c>
      <c r="S434" s="34">
        <f t="shared" si="984"/>
        <v>277.86</v>
      </c>
      <c r="T434" s="37">
        <f t="shared" si="985"/>
        <v>113.3</v>
      </c>
      <c r="U434" s="34">
        <f t="shared" si="986"/>
        <v>10.42</v>
      </c>
      <c r="V434" s="34">
        <v>0</v>
      </c>
      <c r="W434" s="37">
        <f t="shared" si="987"/>
        <v>159</v>
      </c>
      <c r="X434" s="37">
        <f t="shared" si="988"/>
        <v>0</v>
      </c>
      <c r="Y434" s="34">
        <f t="shared" si="989"/>
        <v>560.58</v>
      </c>
      <c r="Z434" s="34">
        <f t="shared" si="990"/>
        <v>1815.31125</v>
      </c>
      <c r="AA434" s="58"/>
      <c r="AB434" s="12" t="s">
        <v>21</v>
      </c>
      <c r="AC434" s="11">
        <f t="shared" ref="AC434:AE434" si="996">K434+R434</f>
        <v>62.5185</v>
      </c>
      <c r="AD434" s="11">
        <f t="shared" si="996"/>
        <v>833.58</v>
      </c>
      <c r="AE434" s="11">
        <f t="shared" si="996"/>
        <v>566.48</v>
      </c>
      <c r="AF434" s="11">
        <f t="shared" si="992"/>
        <v>34.73275</v>
      </c>
      <c r="AG434" s="11">
        <f t="shared" ref="AG434:AI434" si="997">O434+W434</f>
        <v>318</v>
      </c>
      <c r="AH434" s="11">
        <f t="shared" si="997"/>
        <v>0</v>
      </c>
      <c r="AI434" s="11">
        <f t="shared" si="997"/>
        <v>1815.31125</v>
      </c>
      <c r="AJ434" s="12" t="s">
        <v>12</v>
      </c>
    </row>
    <row r="435" s="9" customFormat="1" ht="16" customHeight="1" spans="1:36">
      <c r="A435" s="33">
        <f t="shared" si="976"/>
        <v>432</v>
      </c>
      <c r="B435" s="42" t="s">
        <v>554</v>
      </c>
      <c r="C435" s="42" t="s">
        <v>972</v>
      </c>
      <c r="D435" s="40" t="s">
        <v>973</v>
      </c>
      <c r="E435" s="103">
        <v>3473.25</v>
      </c>
      <c r="F435" s="87">
        <v>3473.25</v>
      </c>
      <c r="G435" s="87">
        <v>5664.75</v>
      </c>
      <c r="H435" s="87">
        <v>3473.25</v>
      </c>
      <c r="I435" s="100">
        <v>1790</v>
      </c>
      <c r="J435" s="100"/>
      <c r="K435" s="47">
        <f t="shared" si="977"/>
        <v>62.5185</v>
      </c>
      <c r="L435" s="48">
        <f t="shared" si="978"/>
        <v>555.72</v>
      </c>
      <c r="M435" s="37">
        <f t="shared" si="979"/>
        <v>453.18</v>
      </c>
      <c r="N435" s="34">
        <f t="shared" si="980"/>
        <v>24.31275</v>
      </c>
      <c r="O435" s="37">
        <f t="shared" si="981"/>
        <v>89.5</v>
      </c>
      <c r="P435" s="37">
        <f t="shared" si="982"/>
        <v>0</v>
      </c>
      <c r="Q435" s="37">
        <f t="shared" si="983"/>
        <v>1185.23125</v>
      </c>
      <c r="R435" s="34">
        <f t="shared" si="915"/>
        <v>0</v>
      </c>
      <c r="S435" s="34">
        <f t="shared" si="984"/>
        <v>277.86</v>
      </c>
      <c r="T435" s="37">
        <f t="shared" si="985"/>
        <v>113.3</v>
      </c>
      <c r="U435" s="34">
        <f t="shared" si="986"/>
        <v>10.42</v>
      </c>
      <c r="V435" s="34">
        <v>0</v>
      </c>
      <c r="W435" s="37">
        <f t="shared" si="987"/>
        <v>89.5</v>
      </c>
      <c r="X435" s="37">
        <f t="shared" si="988"/>
        <v>0</v>
      </c>
      <c r="Y435" s="34">
        <f t="shared" si="989"/>
        <v>491.08</v>
      </c>
      <c r="Z435" s="34">
        <f t="shared" si="990"/>
        <v>1676.31125</v>
      </c>
      <c r="AA435" s="58"/>
      <c r="AB435" s="12" t="s">
        <v>37</v>
      </c>
      <c r="AC435" s="11">
        <f t="shared" ref="AC435:AE435" si="998">K435+R435</f>
        <v>62.5185</v>
      </c>
      <c r="AD435" s="11">
        <f t="shared" si="998"/>
        <v>833.58</v>
      </c>
      <c r="AE435" s="11">
        <f t="shared" si="998"/>
        <v>566.48</v>
      </c>
      <c r="AF435" s="11">
        <f t="shared" si="992"/>
        <v>34.73275</v>
      </c>
      <c r="AG435" s="11">
        <f t="shared" ref="AG435:AI435" si="999">O435+W435</f>
        <v>179</v>
      </c>
      <c r="AH435" s="11">
        <f t="shared" si="999"/>
        <v>0</v>
      </c>
      <c r="AI435" s="11">
        <f t="shared" si="999"/>
        <v>1676.31125</v>
      </c>
      <c r="AJ435" s="12" t="s">
        <v>14</v>
      </c>
    </row>
    <row r="436" s="9" customFormat="1" ht="16" customHeight="1" spans="1:36">
      <c r="A436" s="33">
        <f t="shared" si="976"/>
        <v>433</v>
      </c>
      <c r="B436" s="42" t="s">
        <v>554</v>
      </c>
      <c r="C436" s="42" t="s">
        <v>974</v>
      </c>
      <c r="D436" s="40" t="s">
        <v>975</v>
      </c>
      <c r="E436" s="103">
        <v>3473.25</v>
      </c>
      <c r="F436" s="87">
        <v>3473.25</v>
      </c>
      <c r="G436" s="87">
        <v>5664.75</v>
      </c>
      <c r="H436" s="87">
        <v>3473.25</v>
      </c>
      <c r="I436" s="127">
        <v>1790</v>
      </c>
      <c r="J436" s="100"/>
      <c r="K436" s="47">
        <f t="shared" si="977"/>
        <v>62.5185</v>
      </c>
      <c r="L436" s="48">
        <f t="shared" si="978"/>
        <v>555.72</v>
      </c>
      <c r="M436" s="37">
        <f t="shared" si="979"/>
        <v>453.18</v>
      </c>
      <c r="N436" s="34">
        <f t="shared" si="980"/>
        <v>24.31275</v>
      </c>
      <c r="O436" s="37">
        <f t="shared" si="981"/>
        <v>89.5</v>
      </c>
      <c r="P436" s="37">
        <f t="shared" si="982"/>
        <v>0</v>
      </c>
      <c r="Q436" s="37">
        <f t="shared" si="983"/>
        <v>1185.23125</v>
      </c>
      <c r="R436" s="34">
        <f t="shared" si="915"/>
        <v>0</v>
      </c>
      <c r="S436" s="34">
        <f t="shared" si="984"/>
        <v>277.86</v>
      </c>
      <c r="T436" s="37">
        <f t="shared" si="985"/>
        <v>113.3</v>
      </c>
      <c r="U436" s="34">
        <f t="shared" si="986"/>
        <v>10.42</v>
      </c>
      <c r="V436" s="34">
        <v>0</v>
      </c>
      <c r="W436" s="37">
        <f t="shared" si="987"/>
        <v>89.5</v>
      </c>
      <c r="X436" s="37">
        <f t="shared" si="988"/>
        <v>0</v>
      </c>
      <c r="Y436" s="34">
        <f t="shared" si="989"/>
        <v>491.08</v>
      </c>
      <c r="Z436" s="34">
        <f t="shared" si="990"/>
        <v>1676.31125</v>
      </c>
      <c r="AA436" s="58"/>
      <c r="AB436" s="12" t="s">
        <v>37</v>
      </c>
      <c r="AC436" s="11">
        <f t="shared" ref="AC436:AE436" si="1000">K436+R436</f>
        <v>62.5185</v>
      </c>
      <c r="AD436" s="11">
        <f t="shared" si="1000"/>
        <v>833.58</v>
      </c>
      <c r="AE436" s="11">
        <f t="shared" si="1000"/>
        <v>566.48</v>
      </c>
      <c r="AF436" s="11">
        <f t="shared" si="992"/>
        <v>34.73275</v>
      </c>
      <c r="AG436" s="11">
        <f t="shared" ref="AG436:AI436" si="1001">O436+W436</f>
        <v>179</v>
      </c>
      <c r="AH436" s="11">
        <f t="shared" si="1001"/>
        <v>0</v>
      </c>
      <c r="AI436" s="11">
        <f t="shared" si="1001"/>
        <v>1676.31125</v>
      </c>
      <c r="AJ436" s="12" t="s">
        <v>14</v>
      </c>
    </row>
    <row r="437" s="9" customFormat="1" ht="16" customHeight="1" spans="1:36">
      <c r="A437" s="33">
        <f t="shared" si="976"/>
        <v>434</v>
      </c>
      <c r="B437" s="42" t="s">
        <v>554</v>
      </c>
      <c r="C437" s="42" t="s">
        <v>976</v>
      </c>
      <c r="D437" s="40" t="s">
        <v>977</v>
      </c>
      <c r="E437" s="103">
        <v>3473.25</v>
      </c>
      <c r="F437" s="87">
        <v>3473.25</v>
      </c>
      <c r="G437" s="87">
        <v>5664.75</v>
      </c>
      <c r="H437" s="87">
        <v>3473.25</v>
      </c>
      <c r="I437" s="127">
        <v>1790</v>
      </c>
      <c r="J437" s="100"/>
      <c r="K437" s="47">
        <f t="shared" si="977"/>
        <v>62.5185</v>
      </c>
      <c r="L437" s="48">
        <f t="shared" si="978"/>
        <v>555.72</v>
      </c>
      <c r="M437" s="37">
        <f t="shared" si="979"/>
        <v>453.18</v>
      </c>
      <c r="N437" s="34">
        <f t="shared" si="980"/>
        <v>24.31275</v>
      </c>
      <c r="O437" s="37">
        <f t="shared" si="981"/>
        <v>89.5</v>
      </c>
      <c r="P437" s="37">
        <f t="shared" si="982"/>
        <v>0</v>
      </c>
      <c r="Q437" s="37">
        <f t="shared" si="983"/>
        <v>1185.23125</v>
      </c>
      <c r="R437" s="34">
        <f t="shared" si="915"/>
        <v>0</v>
      </c>
      <c r="S437" s="34">
        <f t="shared" si="984"/>
        <v>277.86</v>
      </c>
      <c r="T437" s="37">
        <f t="shared" si="985"/>
        <v>113.3</v>
      </c>
      <c r="U437" s="34">
        <f t="shared" si="986"/>
        <v>10.42</v>
      </c>
      <c r="V437" s="34">
        <v>0</v>
      </c>
      <c r="W437" s="37">
        <f t="shared" si="987"/>
        <v>89.5</v>
      </c>
      <c r="X437" s="37">
        <f t="shared" si="988"/>
        <v>0</v>
      </c>
      <c r="Y437" s="34">
        <f t="shared" si="989"/>
        <v>491.08</v>
      </c>
      <c r="Z437" s="34">
        <f t="shared" si="990"/>
        <v>1676.31125</v>
      </c>
      <c r="AA437" s="58"/>
      <c r="AB437" s="12" t="s">
        <v>37</v>
      </c>
      <c r="AC437" s="11">
        <f t="shared" ref="AC437:AE437" si="1002">K437+R437</f>
        <v>62.5185</v>
      </c>
      <c r="AD437" s="11">
        <f t="shared" si="1002"/>
        <v>833.58</v>
      </c>
      <c r="AE437" s="11">
        <f t="shared" si="1002"/>
        <v>566.48</v>
      </c>
      <c r="AF437" s="11">
        <f t="shared" si="992"/>
        <v>34.73275</v>
      </c>
      <c r="AG437" s="11">
        <f t="shared" ref="AG437:AI437" si="1003">O437+W437</f>
        <v>179</v>
      </c>
      <c r="AH437" s="11">
        <f t="shared" si="1003"/>
        <v>0</v>
      </c>
      <c r="AI437" s="11">
        <f t="shared" si="1003"/>
        <v>1676.31125</v>
      </c>
      <c r="AJ437" s="12" t="s">
        <v>14</v>
      </c>
    </row>
    <row r="438" s="9" customFormat="1" ht="16" customHeight="1" spans="1:36">
      <c r="A438" s="33">
        <f t="shared" si="976"/>
        <v>435</v>
      </c>
      <c r="B438" s="42" t="s">
        <v>554</v>
      </c>
      <c r="C438" s="42" t="s">
        <v>978</v>
      </c>
      <c r="D438" s="40" t="s">
        <v>979</v>
      </c>
      <c r="E438" s="103">
        <v>3473.25</v>
      </c>
      <c r="F438" s="87">
        <v>3473.25</v>
      </c>
      <c r="G438" s="87">
        <v>5664.75</v>
      </c>
      <c r="H438" s="87">
        <v>3473.25</v>
      </c>
      <c r="I438" s="127">
        <v>3180</v>
      </c>
      <c r="J438" s="100"/>
      <c r="K438" s="47">
        <f t="shared" si="977"/>
        <v>62.5185</v>
      </c>
      <c r="L438" s="48">
        <f t="shared" si="978"/>
        <v>555.72</v>
      </c>
      <c r="M438" s="37">
        <f t="shared" si="979"/>
        <v>453.18</v>
      </c>
      <c r="N438" s="34">
        <f t="shared" si="980"/>
        <v>24.31275</v>
      </c>
      <c r="O438" s="37">
        <f t="shared" si="981"/>
        <v>159</v>
      </c>
      <c r="P438" s="37">
        <f t="shared" si="982"/>
        <v>0</v>
      </c>
      <c r="Q438" s="37">
        <f t="shared" si="983"/>
        <v>1254.73125</v>
      </c>
      <c r="R438" s="34">
        <f t="shared" ref="R438:R459" si="1004">E438*0</f>
        <v>0</v>
      </c>
      <c r="S438" s="34">
        <f t="shared" si="984"/>
        <v>277.86</v>
      </c>
      <c r="T438" s="37">
        <f t="shared" si="985"/>
        <v>113.3</v>
      </c>
      <c r="U438" s="34">
        <f t="shared" si="986"/>
        <v>10.42</v>
      </c>
      <c r="V438" s="34">
        <v>0</v>
      </c>
      <c r="W438" s="37">
        <f t="shared" si="987"/>
        <v>159</v>
      </c>
      <c r="X438" s="37">
        <f t="shared" si="988"/>
        <v>0</v>
      </c>
      <c r="Y438" s="34">
        <f t="shared" si="989"/>
        <v>560.58</v>
      </c>
      <c r="Z438" s="34">
        <f t="shared" si="990"/>
        <v>1815.31125</v>
      </c>
      <c r="AA438" s="58"/>
      <c r="AB438" s="12" t="s">
        <v>37</v>
      </c>
      <c r="AC438" s="11">
        <f t="shared" ref="AC438:AE438" si="1005">K438+R438</f>
        <v>62.5185</v>
      </c>
      <c r="AD438" s="11">
        <f t="shared" si="1005"/>
        <v>833.58</v>
      </c>
      <c r="AE438" s="11">
        <f t="shared" si="1005"/>
        <v>566.48</v>
      </c>
      <c r="AF438" s="11">
        <f t="shared" si="992"/>
        <v>34.73275</v>
      </c>
      <c r="AG438" s="11">
        <f t="shared" ref="AG438:AI438" si="1006">O438+W438</f>
        <v>318</v>
      </c>
      <c r="AH438" s="11">
        <f t="shared" si="1006"/>
        <v>0</v>
      </c>
      <c r="AI438" s="11">
        <f t="shared" si="1006"/>
        <v>1815.31125</v>
      </c>
      <c r="AJ438" s="12" t="s">
        <v>14</v>
      </c>
    </row>
    <row r="439" s="9" customFormat="1" ht="16" customHeight="1" spans="1:36">
      <c r="A439" s="33">
        <f t="shared" si="976"/>
        <v>436</v>
      </c>
      <c r="B439" s="42" t="s">
        <v>86</v>
      </c>
      <c r="C439" s="42" t="s">
        <v>980</v>
      </c>
      <c r="D439" s="40" t="s">
        <v>981</v>
      </c>
      <c r="E439" s="103">
        <v>3473.25</v>
      </c>
      <c r="F439" s="87">
        <v>3473.25</v>
      </c>
      <c r="G439" s="87">
        <v>5664.75</v>
      </c>
      <c r="H439" s="87">
        <v>3473.25</v>
      </c>
      <c r="I439" s="127">
        <v>3180</v>
      </c>
      <c r="J439" s="100"/>
      <c r="K439" s="47">
        <f t="shared" si="977"/>
        <v>62.5185</v>
      </c>
      <c r="L439" s="48">
        <f t="shared" si="978"/>
        <v>555.72</v>
      </c>
      <c r="M439" s="37">
        <f t="shared" si="979"/>
        <v>453.18</v>
      </c>
      <c r="N439" s="34">
        <f t="shared" si="980"/>
        <v>24.31275</v>
      </c>
      <c r="O439" s="37">
        <f t="shared" si="981"/>
        <v>159</v>
      </c>
      <c r="P439" s="37">
        <f t="shared" si="982"/>
        <v>0</v>
      </c>
      <c r="Q439" s="37">
        <f t="shared" si="983"/>
        <v>1254.73125</v>
      </c>
      <c r="R439" s="34">
        <f t="shared" si="1004"/>
        <v>0</v>
      </c>
      <c r="S439" s="34">
        <f t="shared" si="984"/>
        <v>277.86</v>
      </c>
      <c r="T439" s="37">
        <f t="shared" si="985"/>
        <v>113.3</v>
      </c>
      <c r="U439" s="34">
        <f t="shared" si="986"/>
        <v>10.42</v>
      </c>
      <c r="V439" s="34">
        <v>0</v>
      </c>
      <c r="W439" s="37">
        <f t="shared" si="987"/>
        <v>159</v>
      </c>
      <c r="X439" s="37">
        <f t="shared" si="988"/>
        <v>0</v>
      </c>
      <c r="Y439" s="34">
        <f t="shared" si="989"/>
        <v>560.58</v>
      </c>
      <c r="Z439" s="34">
        <f t="shared" si="990"/>
        <v>1815.31125</v>
      </c>
      <c r="AA439" s="58"/>
      <c r="AB439" s="12" t="s">
        <v>40</v>
      </c>
      <c r="AC439" s="11">
        <f t="shared" ref="AC439:AE439" si="1007">K439+R439</f>
        <v>62.5185</v>
      </c>
      <c r="AD439" s="11">
        <f t="shared" si="1007"/>
        <v>833.58</v>
      </c>
      <c r="AE439" s="11">
        <f t="shared" si="1007"/>
        <v>566.48</v>
      </c>
      <c r="AF439" s="11">
        <f t="shared" si="992"/>
        <v>34.73275</v>
      </c>
      <c r="AG439" s="11">
        <f t="shared" ref="AG439:AI439" si="1008">O439+W439</f>
        <v>318</v>
      </c>
      <c r="AH439" s="11">
        <f t="shared" si="1008"/>
        <v>0</v>
      </c>
      <c r="AI439" s="11">
        <f t="shared" si="1008"/>
        <v>1815.31125</v>
      </c>
      <c r="AJ439" s="12" t="s">
        <v>16</v>
      </c>
    </row>
    <row r="440" s="9" customFormat="1" ht="16" customHeight="1" spans="1:36">
      <c r="A440" s="33">
        <f t="shared" si="976"/>
        <v>437</v>
      </c>
      <c r="B440" s="42" t="s">
        <v>86</v>
      </c>
      <c r="C440" s="42" t="s">
        <v>982</v>
      </c>
      <c r="D440" s="40" t="s">
        <v>983</v>
      </c>
      <c r="E440" s="103">
        <v>3473.25</v>
      </c>
      <c r="F440" s="87">
        <v>3473.25</v>
      </c>
      <c r="G440" s="87">
        <v>5664.75</v>
      </c>
      <c r="H440" s="87">
        <v>3473.25</v>
      </c>
      <c r="I440" s="127">
        <v>3180</v>
      </c>
      <c r="J440" s="100"/>
      <c r="K440" s="47">
        <f t="shared" si="977"/>
        <v>62.5185</v>
      </c>
      <c r="L440" s="48">
        <f t="shared" si="978"/>
        <v>555.72</v>
      </c>
      <c r="M440" s="37">
        <f t="shared" si="979"/>
        <v>453.18</v>
      </c>
      <c r="N440" s="34">
        <f t="shared" si="980"/>
        <v>24.31275</v>
      </c>
      <c r="O440" s="37">
        <f t="shared" si="981"/>
        <v>159</v>
      </c>
      <c r="P440" s="37">
        <f t="shared" si="982"/>
        <v>0</v>
      </c>
      <c r="Q440" s="37">
        <f t="shared" si="983"/>
        <v>1254.73125</v>
      </c>
      <c r="R440" s="34">
        <f t="shared" si="1004"/>
        <v>0</v>
      </c>
      <c r="S440" s="34">
        <f t="shared" si="984"/>
        <v>277.86</v>
      </c>
      <c r="T440" s="37">
        <f t="shared" si="985"/>
        <v>113.3</v>
      </c>
      <c r="U440" s="34">
        <f t="shared" si="986"/>
        <v>10.42</v>
      </c>
      <c r="V440" s="34">
        <v>0</v>
      </c>
      <c r="W440" s="37">
        <f t="shared" si="987"/>
        <v>159</v>
      </c>
      <c r="X440" s="37">
        <f t="shared" si="988"/>
        <v>0</v>
      </c>
      <c r="Y440" s="34">
        <f t="shared" si="989"/>
        <v>560.58</v>
      </c>
      <c r="Z440" s="34">
        <f t="shared" si="990"/>
        <v>1815.31125</v>
      </c>
      <c r="AA440" s="58"/>
      <c r="AB440" s="12" t="s">
        <v>40</v>
      </c>
      <c r="AC440" s="11">
        <f t="shared" ref="AC440:AE440" si="1009">K440+R440</f>
        <v>62.5185</v>
      </c>
      <c r="AD440" s="11">
        <f t="shared" si="1009"/>
        <v>833.58</v>
      </c>
      <c r="AE440" s="11">
        <f t="shared" si="1009"/>
        <v>566.48</v>
      </c>
      <c r="AF440" s="11">
        <f t="shared" si="992"/>
        <v>34.73275</v>
      </c>
      <c r="AG440" s="11">
        <f t="shared" ref="AG440:AI440" si="1010">O440+W440</f>
        <v>318</v>
      </c>
      <c r="AH440" s="11">
        <f t="shared" si="1010"/>
        <v>0</v>
      </c>
      <c r="AI440" s="11">
        <f t="shared" si="1010"/>
        <v>1815.31125</v>
      </c>
      <c r="AJ440" s="12" t="s">
        <v>16</v>
      </c>
    </row>
    <row r="441" s="9" customFormat="1" ht="16" customHeight="1" spans="1:36">
      <c r="A441" s="33">
        <f t="shared" si="976"/>
        <v>438</v>
      </c>
      <c r="B441" s="42" t="s">
        <v>423</v>
      </c>
      <c r="C441" s="42" t="s">
        <v>984</v>
      </c>
      <c r="D441" s="40" t="s">
        <v>985</v>
      </c>
      <c r="E441" s="103">
        <v>3473.25</v>
      </c>
      <c r="F441" s="87">
        <v>3473.25</v>
      </c>
      <c r="G441" s="87">
        <v>5664.75</v>
      </c>
      <c r="H441" s="87">
        <v>3473.25</v>
      </c>
      <c r="I441" s="127">
        <v>1790</v>
      </c>
      <c r="J441" s="100"/>
      <c r="K441" s="47">
        <f t="shared" si="977"/>
        <v>62.5185</v>
      </c>
      <c r="L441" s="48">
        <f t="shared" si="978"/>
        <v>555.72</v>
      </c>
      <c r="M441" s="37">
        <f t="shared" si="979"/>
        <v>453.18</v>
      </c>
      <c r="N441" s="34">
        <f t="shared" si="980"/>
        <v>24.31275</v>
      </c>
      <c r="O441" s="37">
        <f t="shared" si="981"/>
        <v>89.5</v>
      </c>
      <c r="P441" s="37">
        <f t="shared" si="982"/>
        <v>0</v>
      </c>
      <c r="Q441" s="37">
        <f t="shared" si="983"/>
        <v>1185.23125</v>
      </c>
      <c r="R441" s="34">
        <f t="shared" si="1004"/>
        <v>0</v>
      </c>
      <c r="S441" s="34">
        <f t="shared" si="984"/>
        <v>277.86</v>
      </c>
      <c r="T441" s="37">
        <f t="shared" si="985"/>
        <v>113.3</v>
      </c>
      <c r="U441" s="34">
        <f t="shared" si="986"/>
        <v>10.42</v>
      </c>
      <c r="V441" s="34">
        <v>0</v>
      </c>
      <c r="W441" s="37">
        <f t="shared" si="987"/>
        <v>89.5</v>
      </c>
      <c r="X441" s="37">
        <f t="shared" si="988"/>
        <v>0</v>
      </c>
      <c r="Y441" s="34">
        <f t="shared" si="989"/>
        <v>491.08</v>
      </c>
      <c r="Z441" s="34">
        <f t="shared" si="990"/>
        <v>1676.31125</v>
      </c>
      <c r="AA441" s="58"/>
      <c r="AB441" s="12" t="s">
        <v>33</v>
      </c>
      <c r="AC441" s="11">
        <f t="shared" ref="AC441:AE441" si="1011">K441+R441</f>
        <v>62.5185</v>
      </c>
      <c r="AD441" s="11">
        <f t="shared" si="1011"/>
        <v>833.58</v>
      </c>
      <c r="AE441" s="11">
        <f t="shared" si="1011"/>
        <v>566.48</v>
      </c>
      <c r="AF441" s="11">
        <f t="shared" si="992"/>
        <v>34.73275</v>
      </c>
      <c r="AG441" s="11">
        <f t="shared" ref="AG441:AI441" si="1012">O441+W441</f>
        <v>179</v>
      </c>
      <c r="AH441" s="11">
        <f t="shared" si="1012"/>
        <v>0</v>
      </c>
      <c r="AI441" s="11">
        <f t="shared" si="1012"/>
        <v>1676.31125</v>
      </c>
      <c r="AJ441" s="12" t="s">
        <v>14</v>
      </c>
    </row>
    <row r="442" s="9" customFormat="1" ht="16" customHeight="1" spans="1:36">
      <c r="A442" s="33">
        <f t="shared" ref="A442:A449" si="1013">ROW()-3</f>
        <v>439</v>
      </c>
      <c r="B442" s="42" t="s">
        <v>554</v>
      </c>
      <c r="C442" s="42" t="s">
        <v>986</v>
      </c>
      <c r="D442" s="40" t="s">
        <v>987</v>
      </c>
      <c r="E442" s="103">
        <v>3473.25</v>
      </c>
      <c r="F442" s="87">
        <v>3473.25</v>
      </c>
      <c r="G442" s="87">
        <v>0</v>
      </c>
      <c r="H442" s="87">
        <v>3473.25</v>
      </c>
      <c r="I442" s="127">
        <v>1790</v>
      </c>
      <c r="J442" s="100"/>
      <c r="K442" s="47">
        <f t="shared" si="977"/>
        <v>62.5185</v>
      </c>
      <c r="L442" s="48">
        <f t="shared" si="978"/>
        <v>555.72</v>
      </c>
      <c r="M442" s="37">
        <f t="shared" si="979"/>
        <v>0</v>
      </c>
      <c r="N442" s="34">
        <f t="shared" si="980"/>
        <v>24.31275</v>
      </c>
      <c r="O442" s="37">
        <f t="shared" si="981"/>
        <v>89.5</v>
      </c>
      <c r="P442" s="37">
        <f t="shared" si="982"/>
        <v>0</v>
      </c>
      <c r="Q442" s="37">
        <f t="shared" si="983"/>
        <v>732.05125</v>
      </c>
      <c r="R442" s="34">
        <f t="shared" si="1004"/>
        <v>0</v>
      </c>
      <c r="S442" s="34">
        <f t="shared" si="984"/>
        <v>277.86</v>
      </c>
      <c r="T442" s="37">
        <f t="shared" si="985"/>
        <v>0</v>
      </c>
      <c r="U442" s="34">
        <f t="shared" si="986"/>
        <v>10.42</v>
      </c>
      <c r="V442" s="34">
        <v>0</v>
      </c>
      <c r="W442" s="37">
        <f t="shared" si="987"/>
        <v>89.5</v>
      </c>
      <c r="X442" s="37">
        <f t="shared" si="988"/>
        <v>0</v>
      </c>
      <c r="Y442" s="34">
        <f t="shared" si="989"/>
        <v>377.78</v>
      </c>
      <c r="Z442" s="34">
        <f t="shared" si="990"/>
        <v>1109.83125</v>
      </c>
      <c r="AA442" s="58"/>
      <c r="AB442" s="12" t="s">
        <v>37</v>
      </c>
      <c r="AC442" s="11">
        <f t="shared" ref="AC442:AE442" si="1014">K442+R442</f>
        <v>62.5185</v>
      </c>
      <c r="AD442" s="11">
        <f t="shared" si="1014"/>
        <v>833.58</v>
      </c>
      <c r="AE442" s="11">
        <f t="shared" si="1014"/>
        <v>0</v>
      </c>
      <c r="AF442" s="11">
        <f t="shared" si="992"/>
        <v>34.73275</v>
      </c>
      <c r="AG442" s="11">
        <f t="shared" ref="AG442:AI442" si="1015">O442+W442</f>
        <v>179</v>
      </c>
      <c r="AH442" s="11">
        <f t="shared" si="1015"/>
        <v>0</v>
      </c>
      <c r="AI442" s="11">
        <f t="shared" si="1015"/>
        <v>1109.83125</v>
      </c>
      <c r="AJ442" s="12" t="s">
        <v>14</v>
      </c>
    </row>
    <row r="443" s="9" customFormat="1" ht="16" customHeight="1" spans="1:36">
      <c r="A443" s="33">
        <f t="shared" si="1013"/>
        <v>440</v>
      </c>
      <c r="B443" s="163" t="s">
        <v>242</v>
      </c>
      <c r="C443" s="164" t="s">
        <v>988</v>
      </c>
      <c r="D443" s="40" t="s">
        <v>989</v>
      </c>
      <c r="E443" s="103">
        <v>3820</v>
      </c>
      <c r="F443" s="87">
        <v>0</v>
      </c>
      <c r="G443" s="87">
        <v>0</v>
      </c>
      <c r="H443" s="87">
        <v>0</v>
      </c>
      <c r="I443" s="100">
        <v>4180</v>
      </c>
      <c r="J443" s="100"/>
      <c r="K443" s="47">
        <f t="shared" si="977"/>
        <v>68.76</v>
      </c>
      <c r="L443" s="48">
        <f t="shared" si="978"/>
        <v>0</v>
      </c>
      <c r="M443" s="37">
        <f t="shared" si="979"/>
        <v>0</v>
      </c>
      <c r="N443" s="34">
        <f t="shared" si="980"/>
        <v>0</v>
      </c>
      <c r="O443" s="37">
        <f t="shared" si="981"/>
        <v>209</v>
      </c>
      <c r="P443" s="37">
        <f t="shared" si="982"/>
        <v>0</v>
      </c>
      <c r="Q443" s="37">
        <f t="shared" si="983"/>
        <v>277.76</v>
      </c>
      <c r="R443" s="34">
        <f t="shared" si="1004"/>
        <v>0</v>
      </c>
      <c r="S443" s="34">
        <f t="shared" si="984"/>
        <v>0</v>
      </c>
      <c r="T443" s="37">
        <f t="shared" si="985"/>
        <v>0</v>
      </c>
      <c r="U443" s="34">
        <f t="shared" si="986"/>
        <v>0</v>
      </c>
      <c r="V443" s="34">
        <v>0</v>
      </c>
      <c r="W443" s="37">
        <f t="shared" si="987"/>
        <v>209</v>
      </c>
      <c r="X443" s="37">
        <f t="shared" si="988"/>
        <v>0</v>
      </c>
      <c r="Y443" s="34">
        <f t="shared" si="989"/>
        <v>209</v>
      </c>
      <c r="Z443" s="34">
        <f t="shared" si="990"/>
        <v>486.76</v>
      </c>
      <c r="AA443" s="58"/>
      <c r="AB443" s="12" t="s">
        <v>40</v>
      </c>
      <c r="AC443" s="11">
        <f t="shared" ref="AC443:AE443" si="1016">K443+R443</f>
        <v>68.76</v>
      </c>
      <c r="AD443" s="11">
        <f t="shared" si="1016"/>
        <v>0</v>
      </c>
      <c r="AE443" s="11">
        <f t="shared" si="1016"/>
        <v>0</v>
      </c>
      <c r="AF443" s="11">
        <f t="shared" si="992"/>
        <v>0</v>
      </c>
      <c r="AG443" s="11">
        <f t="shared" ref="AG443:AI443" si="1017">O443+W443</f>
        <v>418</v>
      </c>
      <c r="AH443" s="11">
        <f t="shared" si="1017"/>
        <v>0</v>
      </c>
      <c r="AI443" s="11">
        <f t="shared" si="1017"/>
        <v>486.76</v>
      </c>
      <c r="AJ443" s="12" t="s">
        <v>16</v>
      </c>
    </row>
    <row r="444" s="9" customFormat="1" ht="16" customHeight="1" spans="1:36">
      <c r="A444" s="33">
        <f t="shared" si="1013"/>
        <v>441</v>
      </c>
      <c r="B444" s="42" t="s">
        <v>423</v>
      </c>
      <c r="C444" s="42" t="s">
        <v>990</v>
      </c>
      <c r="D444" s="178" t="s">
        <v>991</v>
      </c>
      <c r="E444" s="103">
        <v>3473.25</v>
      </c>
      <c r="F444" s="103">
        <v>3473.25</v>
      </c>
      <c r="G444" s="87">
        <v>5664.75</v>
      </c>
      <c r="H444" s="87">
        <v>3473.25</v>
      </c>
      <c r="I444" s="127">
        <v>1790</v>
      </c>
      <c r="J444" s="100"/>
      <c r="K444" s="47">
        <f t="shared" si="977"/>
        <v>62.5185</v>
      </c>
      <c r="L444" s="48">
        <f t="shared" si="978"/>
        <v>555.72</v>
      </c>
      <c r="M444" s="37">
        <f t="shared" si="979"/>
        <v>453.18</v>
      </c>
      <c r="N444" s="34">
        <f t="shared" si="980"/>
        <v>24.31275</v>
      </c>
      <c r="O444" s="37">
        <f t="shared" si="981"/>
        <v>89.5</v>
      </c>
      <c r="P444" s="37">
        <f t="shared" si="982"/>
        <v>0</v>
      </c>
      <c r="Q444" s="37">
        <f t="shared" si="983"/>
        <v>1185.23125</v>
      </c>
      <c r="R444" s="34">
        <f t="shared" si="1004"/>
        <v>0</v>
      </c>
      <c r="S444" s="34">
        <f t="shared" si="984"/>
        <v>277.86</v>
      </c>
      <c r="T444" s="37">
        <f t="shared" si="985"/>
        <v>113.3</v>
      </c>
      <c r="U444" s="34">
        <f t="shared" si="986"/>
        <v>10.42</v>
      </c>
      <c r="V444" s="34">
        <v>0</v>
      </c>
      <c r="W444" s="37">
        <f t="shared" si="987"/>
        <v>89.5</v>
      </c>
      <c r="X444" s="37">
        <f t="shared" si="988"/>
        <v>0</v>
      </c>
      <c r="Y444" s="34">
        <f t="shared" si="989"/>
        <v>491.08</v>
      </c>
      <c r="Z444" s="34">
        <f t="shared" si="990"/>
        <v>1676.31125</v>
      </c>
      <c r="AA444" s="58"/>
      <c r="AB444" s="12" t="s">
        <v>33</v>
      </c>
      <c r="AC444" s="11">
        <f t="shared" ref="AC444:AE444" si="1018">K444+R444</f>
        <v>62.5185</v>
      </c>
      <c r="AD444" s="11">
        <f t="shared" si="1018"/>
        <v>833.58</v>
      </c>
      <c r="AE444" s="11">
        <f t="shared" si="1018"/>
        <v>566.48</v>
      </c>
      <c r="AF444" s="11">
        <f t="shared" si="992"/>
        <v>34.73275</v>
      </c>
      <c r="AG444" s="11">
        <f t="shared" ref="AG444:AI444" si="1019">O444+W444</f>
        <v>179</v>
      </c>
      <c r="AH444" s="11">
        <f t="shared" si="1019"/>
        <v>0</v>
      </c>
      <c r="AI444" s="11">
        <f t="shared" si="1019"/>
        <v>1676.31125</v>
      </c>
      <c r="AJ444" s="12" t="s">
        <v>14</v>
      </c>
    </row>
    <row r="445" s="9" customFormat="1" ht="16" customHeight="1" spans="1:36">
      <c r="A445" s="33">
        <f t="shared" si="1013"/>
        <v>442</v>
      </c>
      <c r="B445" s="42" t="s">
        <v>143</v>
      </c>
      <c r="C445" s="42" t="s">
        <v>992</v>
      </c>
      <c r="D445" s="178" t="s">
        <v>993</v>
      </c>
      <c r="E445" s="103">
        <v>3820</v>
      </c>
      <c r="F445" s="103">
        <v>3820</v>
      </c>
      <c r="G445" s="87">
        <v>5664.75</v>
      </c>
      <c r="H445" s="87">
        <v>3820</v>
      </c>
      <c r="I445" s="100"/>
      <c r="J445" s="100"/>
      <c r="K445" s="47">
        <f t="shared" si="977"/>
        <v>68.76</v>
      </c>
      <c r="L445" s="48">
        <f t="shared" si="978"/>
        <v>611.2</v>
      </c>
      <c r="M445" s="37">
        <f t="shared" si="979"/>
        <v>453.18</v>
      </c>
      <c r="N445" s="34">
        <f t="shared" si="980"/>
        <v>26.74</v>
      </c>
      <c r="O445" s="37">
        <f t="shared" si="981"/>
        <v>0</v>
      </c>
      <c r="P445" s="37">
        <f t="shared" si="982"/>
        <v>0</v>
      </c>
      <c r="Q445" s="37">
        <f t="shared" si="983"/>
        <v>1159.88</v>
      </c>
      <c r="R445" s="34">
        <f t="shared" si="1004"/>
        <v>0</v>
      </c>
      <c r="S445" s="34">
        <f t="shared" si="984"/>
        <v>305.6</v>
      </c>
      <c r="T445" s="37">
        <f t="shared" si="985"/>
        <v>113.3</v>
      </c>
      <c r="U445" s="34">
        <f t="shared" si="986"/>
        <v>11.46</v>
      </c>
      <c r="V445" s="34">
        <v>0</v>
      </c>
      <c r="W445" s="37">
        <f t="shared" si="987"/>
        <v>0</v>
      </c>
      <c r="X445" s="37">
        <f t="shared" si="988"/>
        <v>0</v>
      </c>
      <c r="Y445" s="34">
        <f t="shared" si="989"/>
        <v>430.36</v>
      </c>
      <c r="Z445" s="34">
        <f t="shared" si="990"/>
        <v>1590.24</v>
      </c>
      <c r="AA445" s="58"/>
      <c r="AB445" s="12" t="s">
        <v>24</v>
      </c>
      <c r="AC445" s="11">
        <f t="shared" ref="AC445:AE445" si="1020">K445+R445</f>
        <v>68.76</v>
      </c>
      <c r="AD445" s="11">
        <f t="shared" si="1020"/>
        <v>916.8</v>
      </c>
      <c r="AE445" s="11">
        <f t="shared" si="1020"/>
        <v>566.48</v>
      </c>
      <c r="AF445" s="11">
        <f t="shared" si="992"/>
        <v>38.2</v>
      </c>
      <c r="AG445" s="11">
        <f t="shared" ref="AG445:AI445" si="1021">O445+W445</f>
        <v>0</v>
      </c>
      <c r="AH445" s="11">
        <f t="shared" si="1021"/>
        <v>0</v>
      </c>
      <c r="AI445" s="11">
        <f t="shared" si="1021"/>
        <v>1590.24</v>
      </c>
      <c r="AJ445" s="12" t="s">
        <v>13</v>
      </c>
    </row>
    <row r="446" s="9" customFormat="1" ht="16" customHeight="1" spans="1:36">
      <c r="A446" s="33">
        <f t="shared" si="1013"/>
        <v>443</v>
      </c>
      <c r="B446" s="42" t="s">
        <v>143</v>
      </c>
      <c r="C446" s="42" t="s">
        <v>994</v>
      </c>
      <c r="D446" s="178" t="s">
        <v>995</v>
      </c>
      <c r="E446" s="103">
        <v>3473.25</v>
      </c>
      <c r="F446" s="103">
        <v>3473.25</v>
      </c>
      <c r="G446" s="87">
        <v>5664.75</v>
      </c>
      <c r="H446" s="87">
        <v>3473.25</v>
      </c>
      <c r="I446" s="127">
        <v>3180</v>
      </c>
      <c r="J446" s="100"/>
      <c r="K446" s="47">
        <f t="shared" si="977"/>
        <v>62.5185</v>
      </c>
      <c r="L446" s="48">
        <f t="shared" si="978"/>
        <v>555.72</v>
      </c>
      <c r="M446" s="37">
        <f t="shared" si="979"/>
        <v>453.18</v>
      </c>
      <c r="N446" s="34">
        <f t="shared" si="980"/>
        <v>24.31275</v>
      </c>
      <c r="O446" s="37">
        <f t="shared" si="981"/>
        <v>159</v>
      </c>
      <c r="P446" s="37">
        <f t="shared" si="982"/>
        <v>0</v>
      </c>
      <c r="Q446" s="37">
        <f t="shared" si="983"/>
        <v>1254.73125</v>
      </c>
      <c r="R446" s="34">
        <f t="shared" si="1004"/>
        <v>0</v>
      </c>
      <c r="S446" s="34">
        <f t="shared" si="984"/>
        <v>277.86</v>
      </c>
      <c r="T446" s="37">
        <f t="shared" si="985"/>
        <v>113.3</v>
      </c>
      <c r="U446" s="34">
        <f t="shared" si="986"/>
        <v>10.42</v>
      </c>
      <c r="V446" s="34">
        <v>0</v>
      </c>
      <c r="W446" s="37">
        <f t="shared" si="987"/>
        <v>159</v>
      </c>
      <c r="X446" s="37">
        <f t="shared" si="988"/>
        <v>0</v>
      </c>
      <c r="Y446" s="34">
        <f t="shared" si="989"/>
        <v>560.58</v>
      </c>
      <c r="Z446" s="34">
        <f t="shared" si="990"/>
        <v>1815.31125</v>
      </c>
      <c r="AA446" s="58"/>
      <c r="AB446" s="12" t="s">
        <v>25</v>
      </c>
      <c r="AC446" s="11">
        <f t="shared" ref="AC446:AE446" si="1022">K446+R446</f>
        <v>62.5185</v>
      </c>
      <c r="AD446" s="11">
        <f t="shared" si="1022"/>
        <v>833.58</v>
      </c>
      <c r="AE446" s="11">
        <f t="shared" si="1022"/>
        <v>566.48</v>
      </c>
      <c r="AF446" s="11">
        <f t="shared" si="992"/>
        <v>34.73275</v>
      </c>
      <c r="AG446" s="11">
        <f t="shared" ref="AG446:AI446" si="1023">O446+W446</f>
        <v>318</v>
      </c>
      <c r="AH446" s="11">
        <f t="shared" si="1023"/>
        <v>0</v>
      </c>
      <c r="AI446" s="11">
        <f t="shared" si="1023"/>
        <v>1815.31125</v>
      </c>
      <c r="AJ446" s="12" t="s">
        <v>13</v>
      </c>
    </row>
    <row r="447" s="9" customFormat="1" ht="16" customHeight="1" spans="1:36">
      <c r="A447" s="33">
        <f t="shared" si="1013"/>
        <v>444</v>
      </c>
      <c r="B447" s="42" t="s">
        <v>143</v>
      </c>
      <c r="C447" s="42" t="s">
        <v>996</v>
      </c>
      <c r="D447" s="178" t="s">
        <v>997</v>
      </c>
      <c r="E447" s="103">
        <v>3473.25</v>
      </c>
      <c r="F447" s="103">
        <v>3473.25</v>
      </c>
      <c r="G447" s="87">
        <v>5664.75</v>
      </c>
      <c r="H447" s="87">
        <v>3473.25</v>
      </c>
      <c r="I447" s="100">
        <v>0</v>
      </c>
      <c r="J447" s="100"/>
      <c r="K447" s="47">
        <f t="shared" si="977"/>
        <v>62.5185</v>
      </c>
      <c r="L447" s="48">
        <f t="shared" si="978"/>
        <v>555.72</v>
      </c>
      <c r="M447" s="37">
        <f t="shared" si="979"/>
        <v>453.18</v>
      </c>
      <c r="N447" s="34">
        <f t="shared" si="980"/>
        <v>24.31275</v>
      </c>
      <c r="O447" s="37">
        <f t="shared" si="981"/>
        <v>0</v>
      </c>
      <c r="P447" s="37">
        <f t="shared" si="982"/>
        <v>0</v>
      </c>
      <c r="Q447" s="37">
        <f t="shared" si="983"/>
        <v>1095.73125</v>
      </c>
      <c r="R447" s="34">
        <f t="shared" si="1004"/>
        <v>0</v>
      </c>
      <c r="S447" s="34">
        <f t="shared" si="984"/>
        <v>277.86</v>
      </c>
      <c r="T447" s="37">
        <f t="shared" si="985"/>
        <v>113.3</v>
      </c>
      <c r="U447" s="34">
        <f t="shared" si="986"/>
        <v>10.42</v>
      </c>
      <c r="V447" s="34">
        <v>0</v>
      </c>
      <c r="W447" s="37">
        <f t="shared" si="987"/>
        <v>0</v>
      </c>
      <c r="X447" s="37">
        <f t="shared" si="988"/>
        <v>0</v>
      </c>
      <c r="Y447" s="34">
        <f t="shared" si="989"/>
        <v>401.58</v>
      </c>
      <c r="Z447" s="34">
        <f t="shared" si="990"/>
        <v>1497.31125</v>
      </c>
      <c r="AA447" s="58"/>
      <c r="AB447" s="12" t="s">
        <v>28</v>
      </c>
      <c r="AC447" s="11">
        <f t="shared" ref="AC447:AE447" si="1024">K447+R447</f>
        <v>62.5185</v>
      </c>
      <c r="AD447" s="11">
        <f t="shared" si="1024"/>
        <v>833.58</v>
      </c>
      <c r="AE447" s="11">
        <f t="shared" si="1024"/>
        <v>566.48</v>
      </c>
      <c r="AF447" s="11">
        <f t="shared" si="992"/>
        <v>34.73275</v>
      </c>
      <c r="AG447" s="11">
        <f t="shared" ref="AG447:AI447" si="1025">O447+W447</f>
        <v>0</v>
      </c>
      <c r="AH447" s="11">
        <f t="shared" si="1025"/>
        <v>0</v>
      </c>
      <c r="AI447" s="11">
        <f t="shared" si="1025"/>
        <v>1497.31125</v>
      </c>
      <c r="AJ447" s="12" t="s">
        <v>13</v>
      </c>
    </row>
    <row r="448" s="9" customFormat="1" ht="16" customHeight="1" spans="1:36">
      <c r="A448" s="33">
        <f t="shared" si="1013"/>
        <v>445</v>
      </c>
      <c r="B448" s="42" t="s">
        <v>584</v>
      </c>
      <c r="C448" s="42" t="s">
        <v>998</v>
      </c>
      <c r="D448" s="178" t="s">
        <v>999</v>
      </c>
      <c r="E448" s="103">
        <v>3473.25</v>
      </c>
      <c r="F448" s="103">
        <v>3473.25</v>
      </c>
      <c r="G448" s="87">
        <v>5664.75</v>
      </c>
      <c r="H448" s="87">
        <v>3473.25</v>
      </c>
      <c r="I448" s="100">
        <v>0</v>
      </c>
      <c r="J448" s="100"/>
      <c r="K448" s="47">
        <f t="shared" si="977"/>
        <v>62.5185</v>
      </c>
      <c r="L448" s="48">
        <f t="shared" si="978"/>
        <v>555.72</v>
      </c>
      <c r="M448" s="37">
        <f t="shared" si="979"/>
        <v>453.18</v>
      </c>
      <c r="N448" s="34">
        <f t="shared" si="980"/>
        <v>24.31275</v>
      </c>
      <c r="O448" s="37">
        <f t="shared" si="981"/>
        <v>0</v>
      </c>
      <c r="P448" s="37">
        <f t="shared" si="982"/>
        <v>0</v>
      </c>
      <c r="Q448" s="37">
        <f t="shared" si="983"/>
        <v>1095.73125</v>
      </c>
      <c r="R448" s="34">
        <f t="shared" si="1004"/>
        <v>0</v>
      </c>
      <c r="S448" s="34">
        <f t="shared" si="984"/>
        <v>277.86</v>
      </c>
      <c r="T448" s="37">
        <f t="shared" si="985"/>
        <v>113.3</v>
      </c>
      <c r="U448" s="34">
        <f t="shared" si="986"/>
        <v>10.42</v>
      </c>
      <c r="V448" s="34">
        <v>0</v>
      </c>
      <c r="W448" s="37">
        <f t="shared" si="987"/>
        <v>0</v>
      </c>
      <c r="X448" s="37">
        <f t="shared" si="988"/>
        <v>0</v>
      </c>
      <c r="Y448" s="34">
        <f t="shared" si="989"/>
        <v>401.58</v>
      </c>
      <c r="Z448" s="34">
        <f t="shared" si="990"/>
        <v>1497.31125</v>
      </c>
      <c r="AA448" s="58"/>
      <c r="AB448" s="12" t="s">
        <v>36</v>
      </c>
      <c r="AC448" s="11">
        <f t="shared" ref="AC448:AE448" si="1026">K448+R448</f>
        <v>62.5185</v>
      </c>
      <c r="AD448" s="11">
        <f t="shared" si="1026"/>
        <v>833.58</v>
      </c>
      <c r="AE448" s="11">
        <f t="shared" si="1026"/>
        <v>566.48</v>
      </c>
      <c r="AF448" s="11">
        <f t="shared" si="992"/>
        <v>34.73275</v>
      </c>
      <c r="AG448" s="11">
        <f t="shared" ref="AG448:AI448" si="1027">O448+W448</f>
        <v>0</v>
      </c>
      <c r="AH448" s="11">
        <f t="shared" si="1027"/>
        <v>0</v>
      </c>
      <c r="AI448" s="11">
        <f t="shared" si="1027"/>
        <v>1497.31125</v>
      </c>
      <c r="AJ448" s="12" t="s">
        <v>14</v>
      </c>
    </row>
    <row r="449" s="9" customFormat="1" ht="16" customHeight="1" spans="1:36">
      <c r="A449" s="33">
        <f t="shared" si="1013"/>
        <v>446</v>
      </c>
      <c r="B449" s="42" t="s">
        <v>584</v>
      </c>
      <c r="C449" s="97" t="s">
        <v>1000</v>
      </c>
      <c r="D449" s="40" t="s">
        <v>1001</v>
      </c>
      <c r="E449" s="103">
        <v>3473.25</v>
      </c>
      <c r="F449" s="103">
        <v>3473.25</v>
      </c>
      <c r="G449" s="87">
        <v>5664.75</v>
      </c>
      <c r="H449" s="87">
        <v>3473.25</v>
      </c>
      <c r="I449" s="100">
        <v>1790</v>
      </c>
      <c r="J449" s="100"/>
      <c r="K449" s="47">
        <f t="shared" si="977"/>
        <v>62.5185</v>
      </c>
      <c r="L449" s="48">
        <f t="shared" si="978"/>
        <v>555.72</v>
      </c>
      <c r="M449" s="37">
        <f t="shared" si="979"/>
        <v>453.18</v>
      </c>
      <c r="N449" s="34">
        <f t="shared" si="980"/>
        <v>24.31275</v>
      </c>
      <c r="O449" s="37">
        <f t="shared" si="981"/>
        <v>89.5</v>
      </c>
      <c r="P449" s="37">
        <f t="shared" si="982"/>
        <v>0</v>
      </c>
      <c r="Q449" s="37">
        <f t="shared" si="983"/>
        <v>1185.23125</v>
      </c>
      <c r="R449" s="34">
        <f t="shared" si="1004"/>
        <v>0</v>
      </c>
      <c r="S449" s="34">
        <f t="shared" si="984"/>
        <v>277.86</v>
      </c>
      <c r="T449" s="37">
        <f t="shared" si="985"/>
        <v>113.3</v>
      </c>
      <c r="U449" s="34">
        <f t="shared" si="986"/>
        <v>10.42</v>
      </c>
      <c r="V449" s="34">
        <v>0</v>
      </c>
      <c r="W449" s="37">
        <f t="shared" si="987"/>
        <v>89.5</v>
      </c>
      <c r="X449" s="37">
        <f t="shared" si="988"/>
        <v>0</v>
      </c>
      <c r="Y449" s="34">
        <f t="shared" si="989"/>
        <v>491.08</v>
      </c>
      <c r="Z449" s="34">
        <f t="shared" si="990"/>
        <v>1676.31125</v>
      </c>
      <c r="AA449" s="58"/>
      <c r="AB449" s="12" t="s">
        <v>36</v>
      </c>
      <c r="AC449" s="11">
        <f t="shared" ref="AC449:AE449" si="1028">K449+R449</f>
        <v>62.5185</v>
      </c>
      <c r="AD449" s="11">
        <f t="shared" si="1028"/>
        <v>833.58</v>
      </c>
      <c r="AE449" s="11">
        <f t="shared" si="1028"/>
        <v>566.48</v>
      </c>
      <c r="AF449" s="11">
        <f t="shared" si="992"/>
        <v>34.73275</v>
      </c>
      <c r="AG449" s="11">
        <f t="shared" ref="AG449:AI449" si="1029">O449+W449</f>
        <v>179</v>
      </c>
      <c r="AH449" s="11">
        <f t="shared" si="1029"/>
        <v>0</v>
      </c>
      <c r="AI449" s="11">
        <f t="shared" si="1029"/>
        <v>1676.31125</v>
      </c>
      <c r="AJ449" s="12" t="s">
        <v>14</v>
      </c>
    </row>
    <row r="450" s="9" customFormat="1" ht="16" customHeight="1" spans="1:36">
      <c r="A450" s="33">
        <f t="shared" ref="A450:A457" si="1030">ROW()-3</f>
        <v>447</v>
      </c>
      <c r="B450" s="42" t="s">
        <v>554</v>
      </c>
      <c r="C450" s="42" t="s">
        <v>1002</v>
      </c>
      <c r="D450" s="40" t="s">
        <v>1003</v>
      </c>
      <c r="E450" s="103">
        <v>3473.25</v>
      </c>
      <c r="F450" s="103">
        <v>3473.25</v>
      </c>
      <c r="G450" s="87">
        <v>5664.75</v>
      </c>
      <c r="H450" s="103">
        <v>3473.25</v>
      </c>
      <c r="I450" s="127">
        <v>1790</v>
      </c>
      <c r="J450" s="100"/>
      <c r="K450" s="47">
        <f t="shared" si="977"/>
        <v>62.5185</v>
      </c>
      <c r="L450" s="48">
        <f t="shared" si="978"/>
        <v>555.72</v>
      </c>
      <c r="M450" s="37">
        <f t="shared" si="979"/>
        <v>453.18</v>
      </c>
      <c r="N450" s="34">
        <f t="shared" si="980"/>
        <v>24.31275</v>
      </c>
      <c r="O450" s="37">
        <f t="shared" si="981"/>
        <v>89.5</v>
      </c>
      <c r="P450" s="37">
        <f t="shared" si="982"/>
        <v>0</v>
      </c>
      <c r="Q450" s="37">
        <f t="shared" si="983"/>
        <v>1185.23125</v>
      </c>
      <c r="R450" s="34">
        <f t="shared" si="1004"/>
        <v>0</v>
      </c>
      <c r="S450" s="34">
        <f t="shared" si="984"/>
        <v>277.86</v>
      </c>
      <c r="T450" s="37">
        <f t="shared" si="985"/>
        <v>113.3</v>
      </c>
      <c r="U450" s="34">
        <f t="shared" si="986"/>
        <v>10.42</v>
      </c>
      <c r="V450" s="34">
        <v>0</v>
      </c>
      <c r="W450" s="37">
        <f t="shared" si="987"/>
        <v>89.5</v>
      </c>
      <c r="X450" s="37">
        <f t="shared" si="988"/>
        <v>0</v>
      </c>
      <c r="Y450" s="34">
        <f t="shared" si="989"/>
        <v>491.08</v>
      </c>
      <c r="Z450" s="34">
        <f t="shared" si="990"/>
        <v>1676.31125</v>
      </c>
      <c r="AA450" s="58"/>
      <c r="AB450" s="12" t="s">
        <v>37</v>
      </c>
      <c r="AC450" s="11">
        <f t="shared" ref="AC450:AE450" si="1031">K450+R450</f>
        <v>62.5185</v>
      </c>
      <c r="AD450" s="11">
        <f t="shared" si="1031"/>
        <v>833.58</v>
      </c>
      <c r="AE450" s="11">
        <f t="shared" si="1031"/>
        <v>566.48</v>
      </c>
      <c r="AF450" s="11">
        <f t="shared" si="992"/>
        <v>34.73275</v>
      </c>
      <c r="AG450" s="11">
        <f t="shared" ref="AG450:AI450" si="1032">O450+W450</f>
        <v>179</v>
      </c>
      <c r="AH450" s="11">
        <f t="shared" si="1032"/>
        <v>0</v>
      </c>
      <c r="AI450" s="11">
        <f t="shared" si="1032"/>
        <v>1676.31125</v>
      </c>
      <c r="AJ450" s="12" t="s">
        <v>14</v>
      </c>
    </row>
    <row r="451" s="9" customFormat="1" ht="16" customHeight="1" spans="1:36">
      <c r="A451" s="33">
        <f t="shared" si="1030"/>
        <v>448</v>
      </c>
      <c r="B451" s="42" t="s">
        <v>554</v>
      </c>
      <c r="C451" s="42" t="s">
        <v>1004</v>
      </c>
      <c r="D451" s="178" t="s">
        <v>1005</v>
      </c>
      <c r="E451" s="103">
        <v>3473.25</v>
      </c>
      <c r="F451" s="103">
        <v>3473.25</v>
      </c>
      <c r="G451" s="87">
        <v>5664.75</v>
      </c>
      <c r="H451" s="87">
        <v>3473.25</v>
      </c>
      <c r="I451" s="127">
        <v>1790</v>
      </c>
      <c r="J451" s="100"/>
      <c r="K451" s="47">
        <f t="shared" si="977"/>
        <v>62.5185</v>
      </c>
      <c r="L451" s="48">
        <f t="shared" si="978"/>
        <v>555.72</v>
      </c>
      <c r="M451" s="37">
        <f t="shared" si="979"/>
        <v>453.18</v>
      </c>
      <c r="N451" s="34">
        <f t="shared" si="980"/>
        <v>24.31275</v>
      </c>
      <c r="O451" s="37">
        <f t="shared" si="981"/>
        <v>89.5</v>
      </c>
      <c r="P451" s="37">
        <f t="shared" si="982"/>
        <v>0</v>
      </c>
      <c r="Q451" s="37">
        <f t="shared" si="983"/>
        <v>1185.23125</v>
      </c>
      <c r="R451" s="34">
        <f t="shared" si="1004"/>
        <v>0</v>
      </c>
      <c r="S451" s="34">
        <f t="shared" si="984"/>
        <v>277.86</v>
      </c>
      <c r="T451" s="37">
        <f t="shared" si="985"/>
        <v>113.3</v>
      </c>
      <c r="U451" s="34">
        <f t="shared" si="986"/>
        <v>10.42</v>
      </c>
      <c r="V451" s="34">
        <v>0</v>
      </c>
      <c r="W451" s="37">
        <f t="shared" si="987"/>
        <v>89.5</v>
      </c>
      <c r="X451" s="37">
        <f t="shared" si="988"/>
        <v>0</v>
      </c>
      <c r="Y451" s="34">
        <f t="shared" si="989"/>
        <v>491.08</v>
      </c>
      <c r="Z451" s="34">
        <f t="shared" si="990"/>
        <v>1676.31125</v>
      </c>
      <c r="AA451" s="58"/>
      <c r="AB451" s="12" t="s">
        <v>37</v>
      </c>
      <c r="AC451" s="11">
        <f t="shared" ref="AC451:AE451" si="1033">K451+R451</f>
        <v>62.5185</v>
      </c>
      <c r="AD451" s="11">
        <f t="shared" si="1033"/>
        <v>833.58</v>
      </c>
      <c r="AE451" s="11">
        <f t="shared" si="1033"/>
        <v>566.48</v>
      </c>
      <c r="AF451" s="11">
        <f t="shared" si="992"/>
        <v>34.73275</v>
      </c>
      <c r="AG451" s="11">
        <f t="shared" ref="AG451:AI451" si="1034">O451+W451</f>
        <v>179</v>
      </c>
      <c r="AH451" s="11">
        <f t="shared" si="1034"/>
        <v>0</v>
      </c>
      <c r="AI451" s="11">
        <f t="shared" si="1034"/>
        <v>1676.31125</v>
      </c>
      <c r="AJ451" s="12" t="s">
        <v>14</v>
      </c>
    </row>
    <row r="452" s="9" customFormat="1" ht="16" customHeight="1" spans="1:36">
      <c r="A452" s="33">
        <f t="shared" si="1030"/>
        <v>449</v>
      </c>
      <c r="B452" s="42" t="s">
        <v>554</v>
      </c>
      <c r="C452" s="42" t="s">
        <v>1006</v>
      </c>
      <c r="D452" s="178" t="s">
        <v>1007</v>
      </c>
      <c r="E452" s="103">
        <v>3473.25</v>
      </c>
      <c r="F452" s="103">
        <v>3473.25</v>
      </c>
      <c r="G452" s="87">
        <v>5664.75</v>
      </c>
      <c r="H452" s="87">
        <v>3473.25</v>
      </c>
      <c r="I452" s="127">
        <v>1790</v>
      </c>
      <c r="J452" s="100"/>
      <c r="K452" s="47">
        <f t="shared" si="977"/>
        <v>62.5185</v>
      </c>
      <c r="L452" s="48">
        <f t="shared" si="978"/>
        <v>555.72</v>
      </c>
      <c r="M452" s="37">
        <f t="shared" si="979"/>
        <v>453.18</v>
      </c>
      <c r="N452" s="34">
        <f t="shared" si="980"/>
        <v>24.31275</v>
      </c>
      <c r="O452" s="37">
        <f t="shared" si="981"/>
        <v>89.5</v>
      </c>
      <c r="P452" s="37">
        <f t="shared" si="982"/>
        <v>0</v>
      </c>
      <c r="Q452" s="37">
        <f t="shared" si="983"/>
        <v>1185.23125</v>
      </c>
      <c r="R452" s="34">
        <f t="shared" si="1004"/>
        <v>0</v>
      </c>
      <c r="S452" s="34">
        <f t="shared" si="984"/>
        <v>277.86</v>
      </c>
      <c r="T452" s="37">
        <f t="shared" si="985"/>
        <v>113.3</v>
      </c>
      <c r="U452" s="34">
        <f t="shared" si="986"/>
        <v>10.42</v>
      </c>
      <c r="V452" s="34">
        <v>0</v>
      </c>
      <c r="W452" s="37">
        <f t="shared" si="987"/>
        <v>89.5</v>
      </c>
      <c r="X452" s="37">
        <f t="shared" si="988"/>
        <v>0</v>
      </c>
      <c r="Y452" s="34">
        <f t="shared" si="989"/>
        <v>491.08</v>
      </c>
      <c r="Z452" s="34">
        <f t="shared" si="990"/>
        <v>1676.31125</v>
      </c>
      <c r="AA452" s="58"/>
      <c r="AB452" s="12" t="s">
        <v>37</v>
      </c>
      <c r="AC452" s="11">
        <f t="shared" ref="AC452:AE452" si="1035">K452+R452</f>
        <v>62.5185</v>
      </c>
      <c r="AD452" s="11">
        <f t="shared" si="1035"/>
        <v>833.58</v>
      </c>
      <c r="AE452" s="11">
        <f t="shared" si="1035"/>
        <v>566.48</v>
      </c>
      <c r="AF452" s="11">
        <f t="shared" si="992"/>
        <v>34.73275</v>
      </c>
      <c r="AG452" s="11">
        <f t="shared" ref="AG452:AI452" si="1036">O452+W452</f>
        <v>179</v>
      </c>
      <c r="AH452" s="11">
        <f t="shared" si="1036"/>
        <v>0</v>
      </c>
      <c r="AI452" s="11">
        <f t="shared" si="1036"/>
        <v>1676.31125</v>
      </c>
      <c r="AJ452" s="12" t="s">
        <v>14</v>
      </c>
    </row>
    <row r="453" s="9" customFormat="1" ht="16" customHeight="1" spans="1:36">
      <c r="A453" s="33">
        <f t="shared" si="1030"/>
        <v>450</v>
      </c>
      <c r="B453" s="42" t="s">
        <v>472</v>
      </c>
      <c r="C453" s="42" t="s">
        <v>1008</v>
      </c>
      <c r="D453" s="40" t="s">
        <v>1009</v>
      </c>
      <c r="E453" s="103">
        <v>3473.25</v>
      </c>
      <c r="F453" s="103">
        <v>3473.25</v>
      </c>
      <c r="G453" s="87">
        <v>5664.75</v>
      </c>
      <c r="H453" s="87">
        <v>3473.25</v>
      </c>
      <c r="I453" s="100">
        <v>0</v>
      </c>
      <c r="J453" s="100"/>
      <c r="K453" s="47">
        <f t="shared" si="977"/>
        <v>62.5185</v>
      </c>
      <c r="L453" s="48">
        <f t="shared" si="978"/>
        <v>555.72</v>
      </c>
      <c r="M453" s="37">
        <f t="shared" si="979"/>
        <v>453.18</v>
      </c>
      <c r="N453" s="34">
        <f t="shared" si="980"/>
        <v>24.31275</v>
      </c>
      <c r="O453" s="37">
        <f t="shared" si="981"/>
        <v>0</v>
      </c>
      <c r="P453" s="37">
        <f t="shared" si="982"/>
        <v>0</v>
      </c>
      <c r="Q453" s="37">
        <f t="shared" si="983"/>
        <v>1095.73125</v>
      </c>
      <c r="R453" s="34">
        <f t="shared" si="1004"/>
        <v>0</v>
      </c>
      <c r="S453" s="34">
        <f t="shared" si="984"/>
        <v>277.86</v>
      </c>
      <c r="T453" s="37">
        <f t="shared" si="985"/>
        <v>113.3</v>
      </c>
      <c r="U453" s="34">
        <f t="shared" si="986"/>
        <v>10.42</v>
      </c>
      <c r="V453" s="34">
        <v>0</v>
      </c>
      <c r="W453" s="37">
        <f t="shared" si="987"/>
        <v>0</v>
      </c>
      <c r="X453" s="37">
        <f t="shared" si="988"/>
        <v>0</v>
      </c>
      <c r="Y453" s="34">
        <f t="shared" si="989"/>
        <v>401.58</v>
      </c>
      <c r="Z453" s="34">
        <f t="shared" si="990"/>
        <v>1497.31125</v>
      </c>
      <c r="AA453" s="58"/>
      <c r="AB453" s="12" t="s">
        <v>38</v>
      </c>
      <c r="AC453" s="11">
        <f t="shared" ref="AC453:AE453" si="1037">K453+R453</f>
        <v>62.5185</v>
      </c>
      <c r="AD453" s="11">
        <f t="shared" si="1037"/>
        <v>833.58</v>
      </c>
      <c r="AE453" s="11">
        <f t="shared" si="1037"/>
        <v>566.48</v>
      </c>
      <c r="AF453" s="11">
        <f t="shared" si="992"/>
        <v>34.73275</v>
      </c>
      <c r="AG453" s="11">
        <f t="shared" ref="AG453:AI453" si="1038">O453+W453</f>
        <v>0</v>
      </c>
      <c r="AH453" s="11">
        <f t="shared" si="1038"/>
        <v>0</v>
      </c>
      <c r="AI453" s="11">
        <f t="shared" si="1038"/>
        <v>1497.31125</v>
      </c>
      <c r="AJ453" s="12" t="s">
        <v>14</v>
      </c>
    </row>
    <row r="454" s="9" customFormat="1" ht="16" customHeight="1" spans="1:36">
      <c r="A454" s="33">
        <f t="shared" si="1030"/>
        <v>451</v>
      </c>
      <c r="B454" s="42" t="s">
        <v>472</v>
      </c>
      <c r="C454" s="42" t="s">
        <v>1010</v>
      </c>
      <c r="D454" s="178" t="s">
        <v>1011</v>
      </c>
      <c r="E454" s="103">
        <v>3473.25</v>
      </c>
      <c r="F454" s="103">
        <v>3473.25</v>
      </c>
      <c r="G454" s="87">
        <v>5664.75</v>
      </c>
      <c r="H454" s="87">
        <v>3473.25</v>
      </c>
      <c r="I454" s="127">
        <v>1790</v>
      </c>
      <c r="J454" s="100"/>
      <c r="K454" s="47">
        <f t="shared" si="977"/>
        <v>62.5185</v>
      </c>
      <c r="L454" s="48">
        <f t="shared" si="978"/>
        <v>555.72</v>
      </c>
      <c r="M454" s="37">
        <f t="shared" si="979"/>
        <v>453.18</v>
      </c>
      <c r="N454" s="34">
        <f t="shared" si="980"/>
        <v>24.31275</v>
      </c>
      <c r="O454" s="37">
        <f t="shared" si="981"/>
        <v>89.5</v>
      </c>
      <c r="P454" s="37">
        <f t="shared" si="982"/>
        <v>0</v>
      </c>
      <c r="Q454" s="37">
        <f t="shared" si="983"/>
        <v>1185.23125</v>
      </c>
      <c r="R454" s="34">
        <f t="shared" si="1004"/>
        <v>0</v>
      </c>
      <c r="S454" s="34">
        <f t="shared" si="984"/>
        <v>277.86</v>
      </c>
      <c r="T454" s="37">
        <f t="shared" si="985"/>
        <v>113.3</v>
      </c>
      <c r="U454" s="34">
        <f t="shared" si="986"/>
        <v>10.42</v>
      </c>
      <c r="V454" s="34">
        <v>0</v>
      </c>
      <c r="W454" s="37">
        <f t="shared" si="987"/>
        <v>89.5</v>
      </c>
      <c r="X454" s="37">
        <f t="shared" si="988"/>
        <v>0</v>
      </c>
      <c r="Y454" s="34">
        <f t="shared" si="989"/>
        <v>491.08</v>
      </c>
      <c r="Z454" s="34">
        <f t="shared" si="990"/>
        <v>1676.31125</v>
      </c>
      <c r="AA454" s="58"/>
      <c r="AB454" s="12" t="s">
        <v>38</v>
      </c>
      <c r="AC454" s="11">
        <f t="shared" ref="AC454:AE454" si="1039">K454+R454</f>
        <v>62.5185</v>
      </c>
      <c r="AD454" s="11">
        <f t="shared" si="1039"/>
        <v>833.58</v>
      </c>
      <c r="AE454" s="11">
        <f t="shared" si="1039"/>
        <v>566.48</v>
      </c>
      <c r="AF454" s="11">
        <f t="shared" si="992"/>
        <v>34.73275</v>
      </c>
      <c r="AG454" s="11">
        <f t="shared" ref="AG454:AI454" si="1040">O454+W454</f>
        <v>179</v>
      </c>
      <c r="AH454" s="11">
        <f t="shared" si="1040"/>
        <v>0</v>
      </c>
      <c r="AI454" s="11">
        <f t="shared" si="1040"/>
        <v>1676.31125</v>
      </c>
      <c r="AJ454" s="12" t="s">
        <v>14</v>
      </c>
    </row>
    <row r="455" s="9" customFormat="1" ht="16" customHeight="1" spans="1:36">
      <c r="A455" s="33">
        <f t="shared" si="1030"/>
        <v>452</v>
      </c>
      <c r="B455" s="42" t="s">
        <v>472</v>
      </c>
      <c r="C455" s="42" t="s">
        <v>1012</v>
      </c>
      <c r="D455" s="178" t="s">
        <v>1013</v>
      </c>
      <c r="E455" s="103">
        <v>3473.25</v>
      </c>
      <c r="F455" s="103">
        <v>3473.25</v>
      </c>
      <c r="G455" s="87">
        <v>5664.75</v>
      </c>
      <c r="H455" s="87">
        <v>3473.25</v>
      </c>
      <c r="I455" s="100">
        <v>0</v>
      </c>
      <c r="J455" s="100"/>
      <c r="K455" s="47">
        <f t="shared" si="977"/>
        <v>62.5185</v>
      </c>
      <c r="L455" s="48">
        <f t="shared" si="978"/>
        <v>555.72</v>
      </c>
      <c r="M455" s="37">
        <f t="shared" si="979"/>
        <v>453.18</v>
      </c>
      <c r="N455" s="34">
        <f t="shared" si="980"/>
        <v>24.31275</v>
      </c>
      <c r="O455" s="37">
        <f t="shared" si="981"/>
        <v>0</v>
      </c>
      <c r="P455" s="37">
        <f t="shared" si="982"/>
        <v>0</v>
      </c>
      <c r="Q455" s="37">
        <f t="shared" si="983"/>
        <v>1095.73125</v>
      </c>
      <c r="R455" s="34">
        <f t="shared" si="1004"/>
        <v>0</v>
      </c>
      <c r="S455" s="34">
        <f t="shared" si="984"/>
        <v>277.86</v>
      </c>
      <c r="T455" s="37">
        <f t="shared" si="985"/>
        <v>113.3</v>
      </c>
      <c r="U455" s="34">
        <f t="shared" si="986"/>
        <v>10.42</v>
      </c>
      <c r="V455" s="34">
        <v>0</v>
      </c>
      <c r="W455" s="37">
        <f t="shared" si="987"/>
        <v>0</v>
      </c>
      <c r="X455" s="37">
        <f t="shared" si="988"/>
        <v>0</v>
      </c>
      <c r="Y455" s="34">
        <f t="shared" si="989"/>
        <v>401.58</v>
      </c>
      <c r="Z455" s="34">
        <f t="shared" si="990"/>
        <v>1497.31125</v>
      </c>
      <c r="AA455" s="58"/>
      <c r="AB455" s="12" t="s">
        <v>38</v>
      </c>
      <c r="AC455" s="11">
        <f t="shared" ref="AC455:AE455" si="1041">K455+R455</f>
        <v>62.5185</v>
      </c>
      <c r="AD455" s="11">
        <f t="shared" si="1041"/>
        <v>833.58</v>
      </c>
      <c r="AE455" s="11">
        <f t="shared" si="1041"/>
        <v>566.48</v>
      </c>
      <c r="AF455" s="11">
        <f t="shared" si="992"/>
        <v>34.73275</v>
      </c>
      <c r="AG455" s="11">
        <f t="shared" ref="AG455:AI455" si="1042">O455+W455</f>
        <v>0</v>
      </c>
      <c r="AH455" s="11">
        <f t="shared" si="1042"/>
        <v>0</v>
      </c>
      <c r="AI455" s="11">
        <f t="shared" si="1042"/>
        <v>1497.31125</v>
      </c>
      <c r="AJ455" s="12" t="s">
        <v>14</v>
      </c>
    </row>
    <row r="456" s="9" customFormat="1" ht="16" customHeight="1" spans="1:36">
      <c r="A456" s="33">
        <f t="shared" si="1030"/>
        <v>453</v>
      </c>
      <c r="B456" s="42" t="s">
        <v>472</v>
      </c>
      <c r="C456" s="97" t="s">
        <v>1014</v>
      </c>
      <c r="D456" s="188" t="s">
        <v>1015</v>
      </c>
      <c r="E456" s="103">
        <v>3473.25</v>
      </c>
      <c r="F456" s="103">
        <v>3473.25</v>
      </c>
      <c r="G456" s="87">
        <v>5664.75</v>
      </c>
      <c r="H456" s="87">
        <v>3473.25</v>
      </c>
      <c r="I456" s="100">
        <v>1790</v>
      </c>
      <c r="J456" s="100"/>
      <c r="K456" s="47">
        <f t="shared" si="977"/>
        <v>62.5185</v>
      </c>
      <c r="L456" s="48">
        <f t="shared" si="978"/>
        <v>555.72</v>
      </c>
      <c r="M456" s="37">
        <f t="shared" si="979"/>
        <v>453.18</v>
      </c>
      <c r="N456" s="34">
        <f t="shared" si="980"/>
        <v>24.31275</v>
      </c>
      <c r="O456" s="37">
        <f t="shared" si="981"/>
        <v>89.5</v>
      </c>
      <c r="P456" s="37">
        <f t="shared" si="982"/>
        <v>0</v>
      </c>
      <c r="Q456" s="37">
        <f t="shared" si="983"/>
        <v>1185.23125</v>
      </c>
      <c r="R456" s="34">
        <f t="shared" si="1004"/>
        <v>0</v>
      </c>
      <c r="S456" s="34">
        <f t="shared" si="984"/>
        <v>277.86</v>
      </c>
      <c r="T456" s="37">
        <f t="shared" si="985"/>
        <v>113.3</v>
      </c>
      <c r="U456" s="34">
        <f t="shared" si="986"/>
        <v>10.42</v>
      </c>
      <c r="V456" s="34">
        <v>0</v>
      </c>
      <c r="W456" s="37">
        <f t="shared" si="987"/>
        <v>89.5</v>
      </c>
      <c r="X456" s="37">
        <f t="shared" si="988"/>
        <v>0</v>
      </c>
      <c r="Y456" s="34">
        <f t="shared" si="989"/>
        <v>491.08</v>
      </c>
      <c r="Z456" s="34">
        <f t="shared" si="990"/>
        <v>1676.31125</v>
      </c>
      <c r="AA456" s="58"/>
      <c r="AB456" s="12" t="s">
        <v>38</v>
      </c>
      <c r="AC456" s="11">
        <f t="shared" ref="AC456:AE456" si="1043">K456+R456</f>
        <v>62.5185</v>
      </c>
      <c r="AD456" s="11">
        <f t="shared" si="1043"/>
        <v>833.58</v>
      </c>
      <c r="AE456" s="11">
        <f t="shared" si="1043"/>
        <v>566.48</v>
      </c>
      <c r="AF456" s="11">
        <f t="shared" si="992"/>
        <v>34.73275</v>
      </c>
      <c r="AG456" s="11">
        <f t="shared" ref="AG456:AI456" si="1044">O456+W456</f>
        <v>179</v>
      </c>
      <c r="AH456" s="11">
        <f t="shared" si="1044"/>
        <v>0</v>
      </c>
      <c r="AI456" s="11">
        <f t="shared" si="1044"/>
        <v>1676.31125</v>
      </c>
      <c r="AJ456" s="12" t="s">
        <v>14</v>
      </c>
    </row>
    <row r="457" s="9" customFormat="1" ht="16" customHeight="1" spans="1:36">
      <c r="A457" s="33">
        <f t="shared" si="1030"/>
        <v>454</v>
      </c>
      <c r="B457" s="42" t="s">
        <v>181</v>
      </c>
      <c r="C457" s="97" t="s">
        <v>1016</v>
      </c>
      <c r="D457" s="40" t="s">
        <v>1017</v>
      </c>
      <c r="E457" s="103">
        <v>3473.25</v>
      </c>
      <c r="F457" s="103">
        <v>3473.25</v>
      </c>
      <c r="G457" s="87">
        <v>5664.75</v>
      </c>
      <c r="H457" s="87">
        <v>3473.25</v>
      </c>
      <c r="I457" s="100"/>
      <c r="J457" s="100"/>
      <c r="K457" s="47">
        <f t="shared" si="977"/>
        <v>62.5185</v>
      </c>
      <c r="L457" s="48">
        <f t="shared" si="978"/>
        <v>555.72</v>
      </c>
      <c r="M457" s="37">
        <f t="shared" si="979"/>
        <v>453.18</v>
      </c>
      <c r="N457" s="34">
        <f t="shared" si="980"/>
        <v>24.31275</v>
      </c>
      <c r="O457" s="37">
        <f t="shared" si="981"/>
        <v>0</v>
      </c>
      <c r="P457" s="37">
        <f t="shared" si="982"/>
        <v>0</v>
      </c>
      <c r="Q457" s="37">
        <f t="shared" si="983"/>
        <v>1095.73125</v>
      </c>
      <c r="R457" s="34">
        <f t="shared" si="1004"/>
        <v>0</v>
      </c>
      <c r="S457" s="34">
        <f t="shared" si="984"/>
        <v>277.86</v>
      </c>
      <c r="T457" s="37">
        <f t="shared" si="985"/>
        <v>113.3</v>
      </c>
      <c r="U457" s="34">
        <f t="shared" si="986"/>
        <v>10.42</v>
      </c>
      <c r="V457" s="34">
        <v>0</v>
      </c>
      <c r="W457" s="37">
        <f t="shared" si="987"/>
        <v>0</v>
      </c>
      <c r="X457" s="37">
        <f t="shared" si="988"/>
        <v>0</v>
      </c>
      <c r="Y457" s="34">
        <f t="shared" si="989"/>
        <v>401.58</v>
      </c>
      <c r="Z457" s="34">
        <f t="shared" si="990"/>
        <v>1497.31125</v>
      </c>
      <c r="AA457" s="58"/>
      <c r="AB457" s="12" t="s">
        <v>22</v>
      </c>
      <c r="AC457" s="11">
        <f t="shared" ref="AC457:AE457" si="1045">K457+R457</f>
        <v>62.5185</v>
      </c>
      <c r="AD457" s="11">
        <f t="shared" si="1045"/>
        <v>833.58</v>
      </c>
      <c r="AE457" s="11">
        <f t="shared" si="1045"/>
        <v>566.48</v>
      </c>
      <c r="AF457" s="11">
        <f t="shared" si="992"/>
        <v>34.73275</v>
      </c>
      <c r="AG457" s="11">
        <f t="shared" ref="AG457:AI457" si="1046">O457+W457</f>
        <v>0</v>
      </c>
      <c r="AH457" s="11">
        <f t="shared" si="1046"/>
        <v>0</v>
      </c>
      <c r="AI457" s="11">
        <f t="shared" si="1046"/>
        <v>1497.31125</v>
      </c>
      <c r="AJ457" s="12" t="s">
        <v>13</v>
      </c>
    </row>
    <row r="458" s="21" customFormat="1" ht="19" customHeight="1" spans="1:36">
      <c r="A458" s="33" t="s">
        <v>70</v>
      </c>
      <c r="B458" s="33"/>
      <c r="C458" s="115"/>
      <c r="D458" s="116"/>
      <c r="E458" s="117">
        <f t="shared" ref="E458:AI458" si="1047">SUM(E4:E457)</f>
        <v>1584137.25</v>
      </c>
      <c r="F458" s="117">
        <f t="shared" si="1047"/>
        <v>1471808.79</v>
      </c>
      <c r="G458" s="117">
        <f t="shared" si="1047"/>
        <v>2526478.5</v>
      </c>
      <c r="H458" s="117">
        <f t="shared" si="1047"/>
        <v>1562951</v>
      </c>
      <c r="I458" s="117">
        <f t="shared" si="1047"/>
        <v>1055688</v>
      </c>
      <c r="J458" s="117">
        <f t="shared" si="1047"/>
        <v>0</v>
      </c>
      <c r="K458" s="117">
        <f t="shared" si="1047"/>
        <v>28514.4704999997</v>
      </c>
      <c r="L458" s="117">
        <f t="shared" si="1047"/>
        <v>235489.4064</v>
      </c>
      <c r="M458" s="117">
        <f t="shared" si="1047"/>
        <v>202118.279999998</v>
      </c>
      <c r="N458" s="117">
        <f t="shared" si="1047"/>
        <v>10940.6569999999</v>
      </c>
      <c r="O458" s="117">
        <f t="shared" si="1047"/>
        <v>52784.4</v>
      </c>
      <c r="P458" s="117">
        <f t="shared" si="1047"/>
        <v>0</v>
      </c>
      <c r="Q458" s="117">
        <f t="shared" si="1047"/>
        <v>529847.213900003</v>
      </c>
      <c r="R458" s="117">
        <f t="shared" si="1047"/>
        <v>0</v>
      </c>
      <c r="S458" s="117">
        <f t="shared" si="1047"/>
        <v>117744.2</v>
      </c>
      <c r="T458" s="117">
        <f t="shared" si="1047"/>
        <v>50531.8000000003</v>
      </c>
      <c r="U458" s="117">
        <f t="shared" si="1047"/>
        <v>4688.96000000002</v>
      </c>
      <c r="V458" s="117">
        <f t="shared" si="1047"/>
        <v>0</v>
      </c>
      <c r="W458" s="117">
        <f t="shared" si="1047"/>
        <v>52784.4</v>
      </c>
      <c r="X458" s="117">
        <f t="shared" si="1047"/>
        <v>0</v>
      </c>
      <c r="Y458" s="117">
        <f t="shared" si="1047"/>
        <v>225749.359999998</v>
      </c>
      <c r="Z458" s="117">
        <f t="shared" si="1047"/>
        <v>755596.5739</v>
      </c>
      <c r="AA458" s="117">
        <f t="shared" si="1047"/>
        <v>0</v>
      </c>
      <c r="AB458" s="117">
        <f t="shared" si="1047"/>
        <v>0</v>
      </c>
      <c r="AC458" s="117">
        <f t="shared" si="1047"/>
        <v>28514.4704999997</v>
      </c>
      <c r="AD458" s="117">
        <f t="shared" si="1047"/>
        <v>353233.606400001</v>
      </c>
      <c r="AE458" s="117">
        <f t="shared" si="1047"/>
        <v>252650.080000002</v>
      </c>
      <c r="AF458" s="117">
        <f t="shared" si="1047"/>
        <v>15629.6169999999</v>
      </c>
      <c r="AG458" s="117">
        <f t="shared" si="1047"/>
        <v>105568.8</v>
      </c>
      <c r="AH458" s="117">
        <f t="shared" si="1047"/>
        <v>0</v>
      </c>
      <c r="AI458" s="117">
        <f t="shared" si="1047"/>
        <v>755596.5739</v>
      </c>
      <c r="AJ458" s="52"/>
    </row>
    <row r="459" spans="1:28">
      <c r="A459" s="118"/>
      <c r="B459" s="118"/>
      <c r="E459" s="118"/>
      <c r="AB459" s="130"/>
    </row>
    <row r="460" spans="1:26">
      <c r="A460" s="119" t="s">
        <v>1018</v>
      </c>
      <c r="B460" s="119"/>
      <c r="C460" s="120" t="s">
        <v>1019</v>
      </c>
      <c r="D460" s="120"/>
      <c r="E460" s="119" t="s">
        <v>1020</v>
      </c>
      <c r="F460" s="121" t="s">
        <v>1021</v>
      </c>
      <c r="G460" s="121" t="s">
        <v>1022</v>
      </c>
      <c r="J460" s="128"/>
      <c r="W460" s="9"/>
      <c r="X460" s="9"/>
      <c r="Z460" s="131"/>
    </row>
    <row r="461" spans="1:25">
      <c r="A461" s="119" t="s">
        <v>1023</v>
      </c>
      <c r="B461" s="119"/>
      <c r="C461" s="132">
        <f>K458+R458</f>
        <v>28514.4704999997</v>
      </c>
      <c r="D461" s="133"/>
      <c r="E461" s="125">
        <f>COUNTIFS(E4:E457,"&lt;&gt;",E4:E457,"&lt;&gt;0")</f>
        <v>454</v>
      </c>
      <c r="F461" s="126"/>
      <c r="G461" s="121">
        <f t="shared" ref="G461:G466" si="1048">C461+F461</f>
        <v>28514.4704999997</v>
      </c>
      <c r="J461" s="128"/>
      <c r="V461" s="9"/>
      <c r="W461" s="9"/>
      <c r="X461" s="9"/>
      <c r="Y461" s="130"/>
    </row>
    <row r="462" spans="1:26">
      <c r="A462" s="119" t="s">
        <v>1024</v>
      </c>
      <c r="B462" s="119"/>
      <c r="C462" s="132">
        <f>L458+S458</f>
        <v>353233.606399999</v>
      </c>
      <c r="D462" s="133"/>
      <c r="E462" s="125">
        <f>COUNTIFS(F4:F457,"&lt;&gt;",F4:F457,"&lt;&gt;0")</f>
        <v>446</v>
      </c>
      <c r="F462" s="121"/>
      <c r="G462" s="121">
        <f t="shared" si="1048"/>
        <v>353233.606399999</v>
      </c>
      <c r="J462" s="128"/>
      <c r="W462" s="9"/>
      <c r="X462" s="9"/>
      <c r="Z462" s="130"/>
    </row>
    <row r="463" spans="1:24">
      <c r="A463" s="119" t="s">
        <v>1025</v>
      </c>
      <c r="B463" s="119"/>
      <c r="C463" s="132">
        <f>N458+U458</f>
        <v>15629.6169999999</v>
      </c>
      <c r="D463" s="133"/>
      <c r="E463" s="125">
        <f>COUNTIFS(H4:H457,"&lt;&gt;",H4:H457,"&lt;&gt;0")</f>
        <v>448</v>
      </c>
      <c r="F463" s="121"/>
      <c r="G463" s="121">
        <f t="shared" si="1048"/>
        <v>15629.6169999999</v>
      </c>
      <c r="J463" s="128"/>
      <c r="W463" s="9"/>
      <c r="X463" s="9"/>
    </row>
    <row r="464" spans="1:24">
      <c r="A464" s="121" t="s">
        <v>1026</v>
      </c>
      <c r="B464" s="121"/>
      <c r="C464" s="132">
        <f>M458+T458</f>
        <v>252650.079999998</v>
      </c>
      <c r="D464" s="133"/>
      <c r="E464" s="125">
        <f>COUNTIFS(G4:G457,"&lt;&gt;",G4:G457,"&lt;&gt;0")</f>
        <v>446</v>
      </c>
      <c r="F464" s="121"/>
      <c r="G464" s="121">
        <f t="shared" si="1048"/>
        <v>252650.079999998</v>
      </c>
      <c r="J464" s="128"/>
      <c r="V464" s="9"/>
      <c r="W464" s="9"/>
      <c r="X464" s="9"/>
    </row>
    <row r="465" spans="1:24">
      <c r="A465" s="121" t="s">
        <v>1027</v>
      </c>
      <c r="B465" s="121"/>
      <c r="C465" s="132">
        <f>P458+X458</f>
        <v>0</v>
      </c>
      <c r="D465" s="133"/>
      <c r="E465" s="125">
        <f>COUNTIFS(J4:J457,"&lt;&gt;",J4:J457,"&lt;&gt;0")</f>
        <v>0</v>
      </c>
      <c r="F465" s="121"/>
      <c r="G465" s="121">
        <f t="shared" si="1048"/>
        <v>0</v>
      </c>
      <c r="J465" s="128"/>
      <c r="W465" s="9"/>
      <c r="X465" s="9"/>
    </row>
    <row r="466" spans="1:24">
      <c r="A466" s="121" t="s">
        <v>1028</v>
      </c>
      <c r="B466" s="121"/>
      <c r="C466" s="136">
        <f>O458+W458</f>
        <v>105568.8</v>
      </c>
      <c r="D466" s="165"/>
      <c r="E466" s="125">
        <f>COUNTIFS(I4:I457,"&lt;&gt;",I4:I457,"&lt;&gt;0")</f>
        <v>423</v>
      </c>
      <c r="F466" s="121"/>
      <c r="G466" s="121">
        <f t="shared" si="1048"/>
        <v>105568.8</v>
      </c>
      <c r="J466" s="128"/>
      <c r="W466" s="9"/>
      <c r="X466" s="9"/>
    </row>
    <row r="467" ht="28" customHeight="1" spans="1:24">
      <c r="A467" s="121" t="s">
        <v>1029</v>
      </c>
      <c r="B467" s="121"/>
      <c r="C467" s="136">
        <f>SUM(C461:D466)</f>
        <v>755596.573899997</v>
      </c>
      <c r="D467" s="133"/>
      <c r="E467" s="137"/>
      <c r="F467" s="121"/>
      <c r="G467" s="138">
        <f>SUM(G461:G466)</f>
        <v>755596.573899997</v>
      </c>
      <c r="J467" s="128"/>
      <c r="W467" s="9"/>
      <c r="X467" s="9"/>
    </row>
    <row r="468" spans="1:33">
      <c r="A468" s="18" t="s">
        <v>1030</v>
      </c>
      <c r="B468" s="18"/>
      <c r="C468" s="18"/>
      <c r="D468" s="18"/>
      <c r="E468" s="18"/>
      <c r="F468" s="18"/>
      <c r="G468" s="139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</row>
    <row r="469" spans="1:33">
      <c r="A469" s="18"/>
      <c r="B469" s="18"/>
      <c r="C469" s="18"/>
      <c r="D469" s="18"/>
      <c r="E469" s="18"/>
      <c r="F469" s="18"/>
      <c r="G469" s="139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</row>
    <row r="470" spans="1:33">
      <c r="A470" s="18"/>
      <c r="B470" s="18"/>
      <c r="C470" s="18"/>
      <c r="D470" s="18"/>
      <c r="E470" s="18"/>
      <c r="F470" s="18"/>
      <c r="G470" s="139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</row>
    <row r="471" spans="1:33">
      <c r="A471" s="18"/>
      <c r="B471" s="18"/>
      <c r="C471" s="18"/>
      <c r="D471" s="18"/>
      <c r="E471" s="18"/>
      <c r="F471" s="18"/>
      <c r="G471" s="139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</row>
    <row r="472" spans="1:33">
      <c r="A472" s="18"/>
      <c r="B472" s="18"/>
      <c r="C472" s="18"/>
      <c r="D472" s="18"/>
      <c r="E472" s="18"/>
      <c r="F472" s="18"/>
      <c r="G472" s="139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</row>
    <row r="473" spans="1:24">
      <c r="A473" s="18"/>
      <c r="B473" s="139"/>
      <c r="C473" s="140"/>
      <c r="D473" s="141"/>
      <c r="E473" s="18"/>
      <c r="F473" s="18"/>
      <c r="G473" s="139"/>
      <c r="H473" s="18"/>
      <c r="I473" s="18"/>
      <c r="J473" s="18"/>
      <c r="K473" s="156"/>
      <c r="L473" s="18"/>
      <c r="M473" s="18"/>
      <c r="N473" s="18"/>
      <c r="O473" s="18"/>
      <c r="P473" s="18"/>
      <c r="Q473" s="18"/>
      <c r="S473" s="9"/>
      <c r="T473" s="9"/>
      <c r="U473" s="9"/>
      <c r="V473" s="9"/>
      <c r="W473" s="9"/>
      <c r="X473" s="9"/>
    </row>
    <row r="474" spans="1:24">
      <c r="A474" s="18"/>
      <c r="B474" s="139"/>
      <c r="C474" s="140"/>
      <c r="D474" s="141"/>
      <c r="E474" s="18"/>
      <c r="F474" s="18"/>
      <c r="G474" s="139"/>
      <c r="H474" s="18"/>
      <c r="I474" s="18"/>
      <c r="J474" s="18"/>
      <c r="K474" s="156"/>
      <c r="L474" s="18"/>
      <c r="M474" s="18"/>
      <c r="N474" s="18"/>
      <c r="O474" s="18"/>
      <c r="P474" s="18"/>
      <c r="Q474" s="18"/>
      <c r="S474" s="9"/>
      <c r="T474" s="9"/>
      <c r="U474" s="9"/>
      <c r="V474" s="9"/>
      <c r="W474" s="9"/>
      <c r="X474" s="9"/>
    </row>
    <row r="475" spans="1:24">
      <c r="A475" s="18"/>
      <c r="B475" s="139"/>
      <c r="C475" s="140"/>
      <c r="D475" s="141"/>
      <c r="E475" s="18"/>
      <c r="F475" s="18"/>
      <c r="G475" s="139"/>
      <c r="H475" s="18"/>
      <c r="I475" s="18"/>
      <c r="J475" s="18"/>
      <c r="K475" s="156"/>
      <c r="L475" s="18"/>
      <c r="M475" s="18"/>
      <c r="N475" s="18"/>
      <c r="O475" s="18"/>
      <c r="P475" s="18"/>
      <c r="Q475" s="18"/>
      <c r="S475" s="9"/>
      <c r="T475" s="9"/>
      <c r="U475" s="9"/>
      <c r="V475" s="9"/>
      <c r="W475" s="9"/>
      <c r="X475" s="9"/>
    </row>
    <row r="476" spans="1:24">
      <c r="A476" s="142" t="s">
        <v>1031</v>
      </c>
      <c r="B476" s="142"/>
      <c r="C476" s="143"/>
      <c r="D476" s="141"/>
      <c r="E476" s="18"/>
      <c r="F476" s="18"/>
      <c r="G476" s="139"/>
      <c r="H476" s="18"/>
      <c r="I476" s="18"/>
      <c r="J476" s="18"/>
      <c r="K476" s="156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X476" s="9"/>
    </row>
    <row r="477" spans="1:24">
      <c r="A477" s="142"/>
      <c r="B477" s="142"/>
      <c r="C477" s="143"/>
      <c r="K477" s="128"/>
      <c r="X477" s="9"/>
    </row>
    <row r="478" s="9" customFormat="1" ht="16" customHeight="1" spans="1:36">
      <c r="A478" s="33">
        <f t="shared" ref="A478:A493" si="1049">ROW()-3</f>
        <v>475</v>
      </c>
      <c r="B478" s="42" t="s">
        <v>89</v>
      </c>
      <c r="C478" s="42" t="s">
        <v>1032</v>
      </c>
      <c r="D478" s="40" t="s">
        <v>1033</v>
      </c>
      <c r="E478" s="103">
        <v>3473.25</v>
      </c>
      <c r="F478" s="103">
        <v>0</v>
      </c>
      <c r="G478" s="87">
        <v>0</v>
      </c>
      <c r="H478" s="103">
        <v>0</v>
      </c>
      <c r="I478" s="100"/>
      <c r="J478" s="100"/>
      <c r="K478" s="47">
        <f t="shared" ref="K478:K493" si="1050">E478*0.018</f>
        <v>62.5185</v>
      </c>
      <c r="L478" s="48">
        <f t="shared" ref="L478:L493" si="1051">F478*0.16</f>
        <v>0</v>
      </c>
      <c r="M478" s="37">
        <f t="shared" ref="M478:M493" si="1052">ROUND(G478*0.08,2)</f>
        <v>0</v>
      </c>
      <c r="N478" s="34">
        <f t="shared" ref="N478:N493" si="1053">H478*0.007</f>
        <v>0</v>
      </c>
      <c r="O478" s="37">
        <f t="shared" ref="O478:O493" si="1054">I478*5%</f>
        <v>0</v>
      </c>
      <c r="P478" s="37">
        <f t="shared" ref="P478:P493" si="1055">J478*50%</f>
        <v>0</v>
      </c>
      <c r="Q478" s="37">
        <f t="shared" ref="Q478:Q493" si="1056">SUM(K478:P478)</f>
        <v>62.5185</v>
      </c>
      <c r="R478" s="34">
        <f t="shared" ref="R478:R493" si="1057">E478*0</f>
        <v>0</v>
      </c>
      <c r="S478" s="34">
        <f t="shared" ref="S478:S493" si="1058">ROUND(F478*0.08,2)</f>
        <v>0</v>
      </c>
      <c r="T478" s="37">
        <f t="shared" ref="T478:T493" si="1059">ROUND(G478*0.02,2)</f>
        <v>0</v>
      </c>
      <c r="U478" s="34">
        <f t="shared" ref="U478:U493" si="1060">ROUND(H478*0.003,2)</f>
        <v>0</v>
      </c>
      <c r="V478" s="34">
        <v>0</v>
      </c>
      <c r="W478" s="37">
        <f t="shared" ref="W478:W493" si="1061">I478*5%</f>
        <v>0</v>
      </c>
      <c r="X478" s="37">
        <f t="shared" ref="X478:X493" si="1062">J478*50%</f>
        <v>0</v>
      </c>
      <c r="Y478" s="34">
        <f t="shared" ref="Y478:Y493" si="1063">SUM(R478:X478)</f>
        <v>0</v>
      </c>
      <c r="Z478" s="34">
        <f t="shared" ref="Z478:Z493" si="1064">Q478+Y478</f>
        <v>62.5185</v>
      </c>
      <c r="AA478" s="58"/>
      <c r="AB478" s="12" t="s">
        <v>40</v>
      </c>
      <c r="AC478" s="11">
        <f t="shared" ref="AC478:AE478" si="1065">K478+R478</f>
        <v>62.5185</v>
      </c>
      <c r="AD478" s="11">
        <f t="shared" si="1065"/>
        <v>0</v>
      </c>
      <c r="AE478" s="11">
        <f t="shared" si="1065"/>
        <v>0</v>
      </c>
      <c r="AF478" s="11">
        <f t="shared" ref="AF478:AF493" si="1066">N478+U478+V478</f>
        <v>0</v>
      </c>
      <c r="AG478" s="11">
        <f t="shared" ref="AG478:AI478" si="1067">O478+W478</f>
        <v>0</v>
      </c>
      <c r="AH478" s="11">
        <f t="shared" si="1067"/>
        <v>0</v>
      </c>
      <c r="AI478" s="11">
        <f t="shared" si="1067"/>
        <v>62.5185</v>
      </c>
      <c r="AJ478" s="12" t="s">
        <v>16</v>
      </c>
    </row>
    <row r="479" s="9" customFormat="1" ht="16" customHeight="1" spans="1:36">
      <c r="A479" s="33">
        <f t="shared" si="1049"/>
        <v>476</v>
      </c>
      <c r="B479" s="42" t="s">
        <v>539</v>
      </c>
      <c r="C479" s="42" t="s">
        <v>1034</v>
      </c>
      <c r="D479" s="40" t="s">
        <v>1035</v>
      </c>
      <c r="E479" s="103">
        <v>3473.25</v>
      </c>
      <c r="F479" s="87">
        <v>0</v>
      </c>
      <c r="G479" s="87">
        <v>0</v>
      </c>
      <c r="H479" s="87">
        <v>3473.25</v>
      </c>
      <c r="I479" s="100">
        <v>0</v>
      </c>
      <c r="J479" s="100"/>
      <c r="K479" s="47">
        <f t="shared" si="1050"/>
        <v>62.5185</v>
      </c>
      <c r="L479" s="48">
        <f t="shared" si="1051"/>
        <v>0</v>
      </c>
      <c r="M479" s="37">
        <f t="shared" si="1052"/>
        <v>0</v>
      </c>
      <c r="N479" s="34">
        <f t="shared" si="1053"/>
        <v>24.31275</v>
      </c>
      <c r="O479" s="37">
        <f t="shared" si="1054"/>
        <v>0</v>
      </c>
      <c r="P479" s="37">
        <f t="shared" si="1055"/>
        <v>0</v>
      </c>
      <c r="Q479" s="37">
        <f t="shared" si="1056"/>
        <v>86.83125</v>
      </c>
      <c r="R479" s="34">
        <f t="shared" si="1057"/>
        <v>0</v>
      </c>
      <c r="S479" s="34">
        <f t="shared" si="1058"/>
        <v>0</v>
      </c>
      <c r="T479" s="37">
        <f t="shared" si="1059"/>
        <v>0</v>
      </c>
      <c r="U479" s="34">
        <f t="shared" si="1060"/>
        <v>10.42</v>
      </c>
      <c r="V479" s="34">
        <v>0</v>
      </c>
      <c r="W479" s="37">
        <f t="shared" si="1061"/>
        <v>0</v>
      </c>
      <c r="X479" s="37">
        <f t="shared" si="1062"/>
        <v>0</v>
      </c>
      <c r="Y479" s="34">
        <f t="shared" si="1063"/>
        <v>10.42</v>
      </c>
      <c r="Z479" s="34">
        <f t="shared" si="1064"/>
        <v>97.25125</v>
      </c>
      <c r="AA479" s="58"/>
      <c r="AB479" s="12" t="s">
        <v>39</v>
      </c>
      <c r="AC479" s="11">
        <f t="shared" ref="AC479:AE479" si="1068">K479+R479</f>
        <v>62.5185</v>
      </c>
      <c r="AD479" s="11">
        <f t="shared" si="1068"/>
        <v>0</v>
      </c>
      <c r="AE479" s="11">
        <f t="shared" si="1068"/>
        <v>0</v>
      </c>
      <c r="AF479" s="11">
        <f t="shared" si="1066"/>
        <v>34.73275</v>
      </c>
      <c r="AG479" s="11">
        <f t="shared" ref="AG479:AI479" si="1069">O479+W479</f>
        <v>0</v>
      </c>
      <c r="AH479" s="11">
        <f t="shared" si="1069"/>
        <v>0</v>
      </c>
      <c r="AI479" s="11">
        <f t="shared" si="1069"/>
        <v>97.25125</v>
      </c>
      <c r="AJ479" s="12" t="s">
        <v>15</v>
      </c>
    </row>
    <row r="480" s="9" customFormat="1" ht="16" customHeight="1" spans="1:36">
      <c r="A480" s="33">
        <f t="shared" si="1049"/>
        <v>477</v>
      </c>
      <c r="B480" s="34" t="s">
        <v>277</v>
      </c>
      <c r="C480" s="92" t="s">
        <v>1036</v>
      </c>
      <c r="D480" s="180" t="s">
        <v>1037</v>
      </c>
      <c r="E480" s="87">
        <v>3473.25</v>
      </c>
      <c r="F480" s="87">
        <v>0</v>
      </c>
      <c r="G480" s="87">
        <v>0</v>
      </c>
      <c r="H480" s="87">
        <v>3473.25</v>
      </c>
      <c r="I480" s="100">
        <v>0</v>
      </c>
      <c r="J480" s="100"/>
      <c r="K480" s="47">
        <f t="shared" si="1050"/>
        <v>62.5185</v>
      </c>
      <c r="L480" s="48">
        <f t="shared" si="1051"/>
        <v>0</v>
      </c>
      <c r="M480" s="37">
        <f t="shared" si="1052"/>
        <v>0</v>
      </c>
      <c r="N480" s="34">
        <f t="shared" si="1053"/>
        <v>24.31275</v>
      </c>
      <c r="O480" s="37">
        <f t="shared" si="1054"/>
        <v>0</v>
      </c>
      <c r="P480" s="37">
        <f t="shared" si="1055"/>
        <v>0</v>
      </c>
      <c r="Q480" s="37">
        <f t="shared" si="1056"/>
        <v>86.83125</v>
      </c>
      <c r="R480" s="34">
        <f t="shared" si="1057"/>
        <v>0</v>
      </c>
      <c r="S480" s="34">
        <f t="shared" si="1058"/>
        <v>0</v>
      </c>
      <c r="T480" s="37">
        <f t="shared" si="1059"/>
        <v>0</v>
      </c>
      <c r="U480" s="34">
        <f t="shared" si="1060"/>
        <v>10.42</v>
      </c>
      <c r="V480" s="34">
        <v>0</v>
      </c>
      <c r="W480" s="37">
        <f t="shared" si="1061"/>
        <v>0</v>
      </c>
      <c r="X480" s="37">
        <f t="shared" si="1062"/>
        <v>0</v>
      </c>
      <c r="Y480" s="34">
        <f t="shared" si="1063"/>
        <v>10.42</v>
      </c>
      <c r="Z480" s="34">
        <f t="shared" si="1064"/>
        <v>97.25125</v>
      </c>
      <c r="AA480" s="58"/>
      <c r="AB480" s="12" t="s">
        <v>29</v>
      </c>
      <c r="AC480" s="11">
        <f t="shared" ref="AC480:AE480" si="1070">K480+R480</f>
        <v>62.5185</v>
      </c>
      <c r="AD480" s="11">
        <f t="shared" si="1070"/>
        <v>0</v>
      </c>
      <c r="AE480" s="11">
        <f t="shared" si="1070"/>
        <v>0</v>
      </c>
      <c r="AF480" s="11">
        <f t="shared" si="1066"/>
        <v>34.73275</v>
      </c>
      <c r="AG480" s="11">
        <f t="shared" ref="AG480:AI480" si="1071">O480+W480</f>
        <v>0</v>
      </c>
      <c r="AH480" s="11">
        <f t="shared" si="1071"/>
        <v>0</v>
      </c>
      <c r="AI480" s="11">
        <f t="shared" si="1071"/>
        <v>97.25125</v>
      </c>
      <c r="AJ480" s="12" t="s">
        <v>14</v>
      </c>
    </row>
    <row r="481" s="9" customFormat="1" ht="16" customHeight="1" spans="1:36">
      <c r="A481" s="33">
        <f t="shared" si="1049"/>
        <v>478</v>
      </c>
      <c r="B481" s="42" t="s">
        <v>143</v>
      </c>
      <c r="C481" s="42" t="s">
        <v>1038</v>
      </c>
      <c r="D481" s="178" t="s">
        <v>1039</v>
      </c>
      <c r="E481" s="103">
        <v>3473.25</v>
      </c>
      <c r="F481" s="103">
        <v>3473.25</v>
      </c>
      <c r="G481" s="87">
        <v>0</v>
      </c>
      <c r="H481" s="87">
        <v>3473.25</v>
      </c>
      <c r="I481" s="100"/>
      <c r="J481" s="100"/>
      <c r="K481" s="47">
        <f t="shared" si="1050"/>
        <v>62.5185</v>
      </c>
      <c r="L481" s="48">
        <f t="shared" si="1051"/>
        <v>555.72</v>
      </c>
      <c r="M481" s="37">
        <f t="shared" si="1052"/>
        <v>0</v>
      </c>
      <c r="N481" s="34">
        <f t="shared" si="1053"/>
        <v>24.31275</v>
      </c>
      <c r="O481" s="37">
        <f t="shared" si="1054"/>
        <v>0</v>
      </c>
      <c r="P481" s="37">
        <f t="shared" si="1055"/>
        <v>0</v>
      </c>
      <c r="Q481" s="37">
        <f t="shared" si="1056"/>
        <v>642.55125</v>
      </c>
      <c r="R481" s="34">
        <f t="shared" si="1057"/>
        <v>0</v>
      </c>
      <c r="S481" s="34">
        <f t="shared" si="1058"/>
        <v>277.86</v>
      </c>
      <c r="T481" s="37">
        <f t="shared" si="1059"/>
        <v>0</v>
      </c>
      <c r="U481" s="34">
        <f t="shared" si="1060"/>
        <v>10.42</v>
      </c>
      <c r="V481" s="34">
        <v>0</v>
      </c>
      <c r="W481" s="37">
        <f t="shared" si="1061"/>
        <v>0</v>
      </c>
      <c r="X481" s="37">
        <f t="shared" si="1062"/>
        <v>0</v>
      </c>
      <c r="Y481" s="34">
        <f t="shared" si="1063"/>
        <v>288.28</v>
      </c>
      <c r="Z481" s="34">
        <f t="shared" si="1064"/>
        <v>930.83125</v>
      </c>
      <c r="AA481" s="58"/>
      <c r="AB481" s="12" t="s">
        <v>28</v>
      </c>
      <c r="AC481" s="11">
        <f t="shared" ref="AC481:AE481" si="1072">K481+R481</f>
        <v>62.5185</v>
      </c>
      <c r="AD481" s="11">
        <f t="shared" si="1072"/>
        <v>833.58</v>
      </c>
      <c r="AE481" s="11">
        <f t="shared" si="1072"/>
        <v>0</v>
      </c>
      <c r="AF481" s="11">
        <f t="shared" si="1066"/>
        <v>34.73275</v>
      </c>
      <c r="AG481" s="11">
        <f t="shared" ref="AG481:AI481" si="1073">O481+W481</f>
        <v>0</v>
      </c>
      <c r="AH481" s="11">
        <f t="shared" si="1073"/>
        <v>0</v>
      </c>
      <c r="AI481" s="11">
        <f t="shared" si="1073"/>
        <v>930.83125</v>
      </c>
      <c r="AJ481" s="12" t="s">
        <v>13</v>
      </c>
    </row>
    <row r="482" s="9" customFormat="1" ht="16" customHeight="1" spans="1:36">
      <c r="A482" s="33">
        <f t="shared" si="1049"/>
        <v>479</v>
      </c>
      <c r="B482" s="42" t="s">
        <v>554</v>
      </c>
      <c r="C482" s="42" t="s">
        <v>1040</v>
      </c>
      <c r="D482" s="40" t="s">
        <v>1041</v>
      </c>
      <c r="E482" s="103">
        <v>3473.25</v>
      </c>
      <c r="F482" s="87">
        <v>3473.25</v>
      </c>
      <c r="G482" s="154">
        <v>5664.75</v>
      </c>
      <c r="H482" s="87">
        <v>3473.25</v>
      </c>
      <c r="I482" s="100"/>
      <c r="J482" s="100"/>
      <c r="K482" s="47">
        <f t="shared" si="1050"/>
        <v>62.5185</v>
      </c>
      <c r="L482" s="48">
        <f t="shared" si="1051"/>
        <v>555.72</v>
      </c>
      <c r="M482" s="37">
        <f t="shared" si="1052"/>
        <v>453.18</v>
      </c>
      <c r="N482" s="34">
        <f t="shared" si="1053"/>
        <v>24.31275</v>
      </c>
      <c r="O482" s="37">
        <f t="shared" si="1054"/>
        <v>0</v>
      </c>
      <c r="P482" s="37">
        <f t="shared" si="1055"/>
        <v>0</v>
      </c>
      <c r="Q482" s="37">
        <f t="shared" si="1056"/>
        <v>1095.73125</v>
      </c>
      <c r="R482" s="34">
        <f t="shared" si="1057"/>
        <v>0</v>
      </c>
      <c r="S482" s="34">
        <f t="shared" si="1058"/>
        <v>277.86</v>
      </c>
      <c r="T482" s="37">
        <f t="shared" si="1059"/>
        <v>113.3</v>
      </c>
      <c r="U482" s="34">
        <f t="shared" si="1060"/>
        <v>10.42</v>
      </c>
      <c r="V482" s="34">
        <v>0</v>
      </c>
      <c r="W482" s="37">
        <f t="shared" si="1061"/>
        <v>0</v>
      </c>
      <c r="X482" s="37">
        <f t="shared" si="1062"/>
        <v>0</v>
      </c>
      <c r="Y482" s="34">
        <f t="shared" si="1063"/>
        <v>401.58</v>
      </c>
      <c r="Z482" s="34">
        <f t="shared" si="1064"/>
        <v>1497.31125</v>
      </c>
      <c r="AA482" s="58"/>
      <c r="AB482" s="12" t="s">
        <v>37</v>
      </c>
      <c r="AC482" s="11">
        <f t="shared" ref="AC482:AE482" si="1074">K482+R482</f>
        <v>62.5185</v>
      </c>
      <c r="AD482" s="11">
        <f t="shared" si="1074"/>
        <v>833.58</v>
      </c>
      <c r="AE482" s="11">
        <f t="shared" si="1074"/>
        <v>566.48</v>
      </c>
      <c r="AF482" s="11">
        <f t="shared" si="1066"/>
        <v>34.73275</v>
      </c>
      <c r="AG482" s="11">
        <f t="shared" ref="AG482:AI482" si="1075">O482+W482</f>
        <v>0</v>
      </c>
      <c r="AH482" s="11">
        <f t="shared" si="1075"/>
        <v>0</v>
      </c>
      <c r="AI482" s="11">
        <f t="shared" si="1075"/>
        <v>1497.31125</v>
      </c>
      <c r="AJ482" s="12" t="s">
        <v>14</v>
      </c>
    </row>
    <row r="483" s="9" customFormat="1" ht="16" customHeight="1" spans="1:36">
      <c r="A483" s="33">
        <f t="shared" si="1049"/>
        <v>480</v>
      </c>
      <c r="B483" s="42" t="s">
        <v>242</v>
      </c>
      <c r="C483" s="42" t="s">
        <v>1042</v>
      </c>
      <c r="D483" s="40" t="s">
        <v>1043</v>
      </c>
      <c r="E483" s="103">
        <v>3820</v>
      </c>
      <c r="F483" s="87">
        <v>3820</v>
      </c>
      <c r="G483" s="154">
        <v>5664.75</v>
      </c>
      <c r="H483" s="87">
        <v>3820</v>
      </c>
      <c r="I483" s="100">
        <v>4180</v>
      </c>
      <c r="J483" s="100"/>
      <c r="K483" s="47">
        <f t="shared" si="1050"/>
        <v>68.76</v>
      </c>
      <c r="L483" s="48">
        <f t="shared" si="1051"/>
        <v>611.2</v>
      </c>
      <c r="M483" s="37">
        <f t="shared" si="1052"/>
        <v>453.18</v>
      </c>
      <c r="N483" s="34">
        <f t="shared" si="1053"/>
        <v>26.74</v>
      </c>
      <c r="O483" s="37">
        <f t="shared" si="1054"/>
        <v>209</v>
      </c>
      <c r="P483" s="37">
        <f t="shared" si="1055"/>
        <v>0</v>
      </c>
      <c r="Q483" s="37">
        <f t="shared" si="1056"/>
        <v>1368.88</v>
      </c>
      <c r="R483" s="34">
        <f t="shared" si="1057"/>
        <v>0</v>
      </c>
      <c r="S483" s="34">
        <f t="shared" si="1058"/>
        <v>305.6</v>
      </c>
      <c r="T483" s="37">
        <f t="shared" si="1059"/>
        <v>113.3</v>
      </c>
      <c r="U483" s="34">
        <f t="shared" si="1060"/>
        <v>11.46</v>
      </c>
      <c r="V483" s="34">
        <v>0</v>
      </c>
      <c r="W483" s="37">
        <f t="shared" si="1061"/>
        <v>209</v>
      </c>
      <c r="X483" s="37">
        <f t="shared" si="1062"/>
        <v>0</v>
      </c>
      <c r="Y483" s="34">
        <f t="shared" si="1063"/>
        <v>639.36</v>
      </c>
      <c r="Z483" s="34">
        <f t="shared" si="1064"/>
        <v>2008.24</v>
      </c>
      <c r="AA483" s="58"/>
      <c r="AB483" s="12" t="s">
        <v>40</v>
      </c>
      <c r="AC483" s="11">
        <f t="shared" ref="AC483:AE483" si="1076">K483+R483</f>
        <v>68.76</v>
      </c>
      <c r="AD483" s="11">
        <f t="shared" si="1076"/>
        <v>916.8</v>
      </c>
      <c r="AE483" s="11">
        <f t="shared" si="1076"/>
        <v>566.48</v>
      </c>
      <c r="AF483" s="11">
        <f t="shared" si="1066"/>
        <v>38.2</v>
      </c>
      <c r="AG483" s="11">
        <f t="shared" ref="AG483:AI483" si="1077">O483+W483</f>
        <v>418</v>
      </c>
      <c r="AH483" s="11">
        <f t="shared" si="1077"/>
        <v>0</v>
      </c>
      <c r="AI483" s="11">
        <f t="shared" si="1077"/>
        <v>2008.24</v>
      </c>
      <c r="AJ483" s="12" t="s">
        <v>16</v>
      </c>
    </row>
    <row r="484" s="9" customFormat="1" ht="16" customHeight="1" spans="1:36">
      <c r="A484" s="33">
        <f t="shared" si="1049"/>
        <v>481</v>
      </c>
      <c r="B484" s="34" t="s">
        <v>472</v>
      </c>
      <c r="C484" s="42" t="s">
        <v>1044</v>
      </c>
      <c r="D484" s="178" t="s">
        <v>1045</v>
      </c>
      <c r="E484" s="87">
        <v>3473.25</v>
      </c>
      <c r="F484" s="87">
        <v>3245.5</v>
      </c>
      <c r="G484" s="154">
        <v>5664.75</v>
      </c>
      <c r="H484" s="87">
        <v>3473.25</v>
      </c>
      <c r="I484" s="37">
        <v>0</v>
      </c>
      <c r="J484" s="88"/>
      <c r="K484" s="47">
        <f t="shared" si="1050"/>
        <v>62.5185</v>
      </c>
      <c r="L484" s="48">
        <f t="shared" si="1051"/>
        <v>519.28</v>
      </c>
      <c r="M484" s="37">
        <f t="shared" si="1052"/>
        <v>453.18</v>
      </c>
      <c r="N484" s="34">
        <f t="shared" si="1053"/>
        <v>24.31275</v>
      </c>
      <c r="O484" s="37">
        <f t="shared" si="1054"/>
        <v>0</v>
      </c>
      <c r="P484" s="37">
        <f t="shared" si="1055"/>
        <v>0</v>
      </c>
      <c r="Q484" s="37">
        <f t="shared" si="1056"/>
        <v>1059.29125</v>
      </c>
      <c r="R484" s="34">
        <f t="shared" si="1057"/>
        <v>0</v>
      </c>
      <c r="S484" s="34">
        <f t="shared" si="1058"/>
        <v>259.64</v>
      </c>
      <c r="T484" s="37">
        <f t="shared" si="1059"/>
        <v>113.3</v>
      </c>
      <c r="U484" s="34">
        <f t="shared" si="1060"/>
        <v>10.42</v>
      </c>
      <c r="V484" s="34">
        <v>0</v>
      </c>
      <c r="W484" s="37">
        <f t="shared" si="1061"/>
        <v>0</v>
      </c>
      <c r="X484" s="37">
        <f t="shared" si="1062"/>
        <v>0</v>
      </c>
      <c r="Y484" s="34">
        <f t="shared" si="1063"/>
        <v>383.36</v>
      </c>
      <c r="Z484" s="34">
        <f t="shared" si="1064"/>
        <v>1442.65125</v>
      </c>
      <c r="AA484" s="34"/>
      <c r="AB484" s="12" t="s">
        <v>38</v>
      </c>
      <c r="AC484" s="11">
        <f t="shared" ref="AC484:AE484" si="1078">K484+R484</f>
        <v>62.5185</v>
      </c>
      <c r="AD484" s="11">
        <f t="shared" si="1078"/>
        <v>778.92</v>
      </c>
      <c r="AE484" s="11">
        <f t="shared" si="1078"/>
        <v>566.48</v>
      </c>
      <c r="AF484" s="11">
        <f t="shared" si="1066"/>
        <v>34.73275</v>
      </c>
      <c r="AG484" s="11">
        <f t="shared" ref="AG484:AI484" si="1079">O484+W484</f>
        <v>0</v>
      </c>
      <c r="AH484" s="11">
        <f t="shared" si="1079"/>
        <v>0</v>
      </c>
      <c r="AI484" s="11">
        <f t="shared" si="1079"/>
        <v>1442.65125</v>
      </c>
      <c r="AJ484" s="12" t="s">
        <v>14</v>
      </c>
    </row>
    <row r="485" s="9" customFormat="1" ht="16" customHeight="1" spans="1:36">
      <c r="A485" s="33">
        <f t="shared" si="1049"/>
        <v>482</v>
      </c>
      <c r="B485" s="34" t="s">
        <v>472</v>
      </c>
      <c r="C485" s="41" t="s">
        <v>1046</v>
      </c>
      <c r="D485" s="40" t="s">
        <v>1047</v>
      </c>
      <c r="E485" s="34">
        <v>3473.25</v>
      </c>
      <c r="F485" s="34">
        <f>VLOOKUP(C485,'[1]9月'!$B:$Q,16,0)</f>
        <v>3245.4</v>
      </c>
      <c r="G485" s="155">
        <v>5664.75</v>
      </c>
      <c r="H485" s="34">
        <v>3473.25</v>
      </c>
      <c r="I485" s="37">
        <v>1790</v>
      </c>
      <c r="J485" s="88"/>
      <c r="K485" s="47">
        <f t="shared" si="1050"/>
        <v>62.5185</v>
      </c>
      <c r="L485" s="48">
        <f t="shared" si="1051"/>
        <v>519.264</v>
      </c>
      <c r="M485" s="37">
        <f t="shared" si="1052"/>
        <v>453.18</v>
      </c>
      <c r="N485" s="34">
        <f t="shared" si="1053"/>
        <v>24.31275</v>
      </c>
      <c r="O485" s="37">
        <f t="shared" si="1054"/>
        <v>89.5</v>
      </c>
      <c r="P485" s="37">
        <f t="shared" si="1055"/>
        <v>0</v>
      </c>
      <c r="Q485" s="37">
        <f t="shared" si="1056"/>
        <v>1148.77525</v>
      </c>
      <c r="R485" s="34">
        <f t="shared" si="1057"/>
        <v>0</v>
      </c>
      <c r="S485" s="34">
        <f t="shared" si="1058"/>
        <v>259.63</v>
      </c>
      <c r="T485" s="37">
        <f t="shared" si="1059"/>
        <v>113.3</v>
      </c>
      <c r="U485" s="34">
        <f t="shared" si="1060"/>
        <v>10.42</v>
      </c>
      <c r="V485" s="34">
        <v>0</v>
      </c>
      <c r="W485" s="37">
        <f t="shared" si="1061"/>
        <v>89.5</v>
      </c>
      <c r="X485" s="37">
        <f t="shared" si="1062"/>
        <v>0</v>
      </c>
      <c r="Y485" s="34">
        <f t="shared" si="1063"/>
        <v>472.85</v>
      </c>
      <c r="Z485" s="34">
        <f t="shared" si="1064"/>
        <v>1621.62525</v>
      </c>
      <c r="AA485" s="34"/>
      <c r="AB485" s="12" t="s">
        <v>38</v>
      </c>
      <c r="AC485" s="11">
        <f t="shared" ref="AC485:AE485" si="1080">K485+R485</f>
        <v>62.5185</v>
      </c>
      <c r="AD485" s="11">
        <f t="shared" si="1080"/>
        <v>778.894</v>
      </c>
      <c r="AE485" s="11">
        <f t="shared" si="1080"/>
        <v>566.48</v>
      </c>
      <c r="AF485" s="11">
        <f t="shared" si="1066"/>
        <v>34.73275</v>
      </c>
      <c r="AG485" s="11">
        <f t="shared" ref="AG485:AI485" si="1081">O485+W485</f>
        <v>179</v>
      </c>
      <c r="AH485" s="11">
        <f t="shared" si="1081"/>
        <v>0</v>
      </c>
      <c r="AI485" s="11">
        <f t="shared" si="1081"/>
        <v>1621.62525</v>
      </c>
      <c r="AJ485" s="12" t="s">
        <v>14</v>
      </c>
    </row>
    <row r="486" s="9" customFormat="1" ht="16" customHeight="1" spans="1:36">
      <c r="A486" s="33">
        <f t="shared" si="1049"/>
        <v>483</v>
      </c>
      <c r="B486" s="42" t="s">
        <v>251</v>
      </c>
      <c r="C486" s="42" t="s">
        <v>1048</v>
      </c>
      <c r="D486" s="40" t="s">
        <v>1049</v>
      </c>
      <c r="E486" s="103">
        <v>3473.25</v>
      </c>
      <c r="F486" s="87">
        <v>3473.25</v>
      </c>
      <c r="G486" s="154">
        <v>5664.75</v>
      </c>
      <c r="H486" s="87">
        <v>3473.25</v>
      </c>
      <c r="I486" s="100"/>
      <c r="J486" s="100"/>
      <c r="K486" s="47">
        <f t="shared" si="1050"/>
        <v>62.5185</v>
      </c>
      <c r="L486" s="48">
        <f t="shared" si="1051"/>
        <v>555.72</v>
      </c>
      <c r="M486" s="37">
        <f t="shared" si="1052"/>
        <v>453.18</v>
      </c>
      <c r="N486" s="34">
        <f t="shared" si="1053"/>
        <v>24.31275</v>
      </c>
      <c r="O486" s="37">
        <f t="shared" si="1054"/>
        <v>0</v>
      </c>
      <c r="P486" s="37">
        <f t="shared" si="1055"/>
        <v>0</v>
      </c>
      <c r="Q486" s="37">
        <f t="shared" si="1056"/>
        <v>1095.73125</v>
      </c>
      <c r="R486" s="34">
        <f t="shared" si="1057"/>
        <v>0</v>
      </c>
      <c r="S486" s="34">
        <f t="shared" si="1058"/>
        <v>277.86</v>
      </c>
      <c r="T486" s="37">
        <f t="shared" si="1059"/>
        <v>113.3</v>
      </c>
      <c r="U486" s="34">
        <f t="shared" si="1060"/>
        <v>10.42</v>
      </c>
      <c r="V486" s="34">
        <v>0</v>
      </c>
      <c r="W486" s="37">
        <f t="shared" si="1061"/>
        <v>0</v>
      </c>
      <c r="X486" s="37">
        <f t="shared" si="1062"/>
        <v>0</v>
      </c>
      <c r="Y486" s="34">
        <f t="shared" si="1063"/>
        <v>401.58</v>
      </c>
      <c r="Z486" s="34">
        <f t="shared" si="1064"/>
        <v>1497.31125</v>
      </c>
      <c r="AA486" s="58"/>
      <c r="AB486" s="12" t="s">
        <v>30</v>
      </c>
      <c r="AC486" s="11">
        <f t="shared" ref="AC486:AE486" si="1082">K486+R486</f>
        <v>62.5185</v>
      </c>
      <c r="AD486" s="11">
        <f t="shared" si="1082"/>
        <v>833.58</v>
      </c>
      <c r="AE486" s="11">
        <f t="shared" si="1082"/>
        <v>566.48</v>
      </c>
      <c r="AF486" s="11">
        <f t="shared" si="1066"/>
        <v>34.73275</v>
      </c>
      <c r="AG486" s="11">
        <f t="shared" ref="AG486:AI486" si="1083">O486+W486</f>
        <v>0</v>
      </c>
      <c r="AH486" s="11">
        <f t="shared" si="1083"/>
        <v>0</v>
      </c>
      <c r="AI486" s="11">
        <f t="shared" si="1083"/>
        <v>1497.31125</v>
      </c>
      <c r="AJ486" s="12" t="s">
        <v>14</v>
      </c>
    </row>
    <row r="487" s="9" customFormat="1" ht="16" customHeight="1" spans="1:36">
      <c r="A487" s="33">
        <f t="shared" si="1049"/>
        <v>484</v>
      </c>
      <c r="B487" s="34" t="s">
        <v>472</v>
      </c>
      <c r="C487" s="42" t="s">
        <v>1050</v>
      </c>
      <c r="D487" s="57" t="s">
        <v>1051</v>
      </c>
      <c r="E487" s="87">
        <v>3473.25</v>
      </c>
      <c r="F487" s="87">
        <v>3245.5</v>
      </c>
      <c r="G487" s="154">
        <v>5664.75</v>
      </c>
      <c r="H487" s="87">
        <v>3473.25</v>
      </c>
      <c r="I487" s="37">
        <v>1790</v>
      </c>
      <c r="J487" s="88"/>
      <c r="K487" s="47">
        <f t="shared" si="1050"/>
        <v>62.5185</v>
      </c>
      <c r="L487" s="48">
        <f t="shared" si="1051"/>
        <v>519.28</v>
      </c>
      <c r="M487" s="37">
        <f t="shared" si="1052"/>
        <v>453.18</v>
      </c>
      <c r="N487" s="34">
        <f t="shared" si="1053"/>
        <v>24.31275</v>
      </c>
      <c r="O487" s="37">
        <f t="shared" si="1054"/>
        <v>89.5</v>
      </c>
      <c r="P487" s="37">
        <f t="shared" si="1055"/>
        <v>0</v>
      </c>
      <c r="Q487" s="37">
        <f t="shared" si="1056"/>
        <v>1148.79125</v>
      </c>
      <c r="R487" s="34">
        <f t="shared" si="1057"/>
        <v>0</v>
      </c>
      <c r="S487" s="34">
        <f t="shared" si="1058"/>
        <v>259.64</v>
      </c>
      <c r="T487" s="37">
        <f t="shared" si="1059"/>
        <v>113.3</v>
      </c>
      <c r="U487" s="34">
        <f t="shared" si="1060"/>
        <v>10.42</v>
      </c>
      <c r="V487" s="34">
        <v>0</v>
      </c>
      <c r="W487" s="37">
        <f t="shared" si="1061"/>
        <v>89.5</v>
      </c>
      <c r="X487" s="37">
        <f t="shared" si="1062"/>
        <v>0</v>
      </c>
      <c r="Y487" s="34">
        <f t="shared" si="1063"/>
        <v>472.86</v>
      </c>
      <c r="Z487" s="34">
        <f t="shared" si="1064"/>
        <v>1621.65125</v>
      </c>
      <c r="AA487" s="34"/>
      <c r="AB487" s="12" t="s">
        <v>38</v>
      </c>
      <c r="AC487" s="11">
        <f t="shared" ref="AC487:AE487" si="1084">K487+R487</f>
        <v>62.5185</v>
      </c>
      <c r="AD487" s="11">
        <f t="shared" si="1084"/>
        <v>778.92</v>
      </c>
      <c r="AE487" s="11">
        <f t="shared" si="1084"/>
        <v>566.48</v>
      </c>
      <c r="AF487" s="11">
        <f t="shared" si="1066"/>
        <v>34.73275</v>
      </c>
      <c r="AG487" s="11">
        <f t="shared" ref="AG487:AI487" si="1085">O487+W487</f>
        <v>179</v>
      </c>
      <c r="AH487" s="11">
        <f t="shared" si="1085"/>
        <v>0</v>
      </c>
      <c r="AI487" s="11">
        <f t="shared" si="1085"/>
        <v>1621.65125</v>
      </c>
      <c r="AJ487" s="12" t="s">
        <v>14</v>
      </c>
    </row>
    <row r="488" s="9" customFormat="1" ht="16" customHeight="1" spans="1:36">
      <c r="A488" s="33">
        <f t="shared" si="1049"/>
        <v>485</v>
      </c>
      <c r="B488" s="34" t="s">
        <v>472</v>
      </c>
      <c r="C488" s="92" t="s">
        <v>1052</v>
      </c>
      <c r="D488" s="40" t="s">
        <v>1053</v>
      </c>
      <c r="E488" s="87">
        <v>3473.25</v>
      </c>
      <c r="F488" s="87">
        <v>3473.25</v>
      </c>
      <c r="G488" s="154">
        <v>5664.75</v>
      </c>
      <c r="H488" s="87">
        <v>3473.25</v>
      </c>
      <c r="I488" s="100">
        <v>1790</v>
      </c>
      <c r="J488" s="100"/>
      <c r="K488" s="47">
        <f t="shared" si="1050"/>
        <v>62.5185</v>
      </c>
      <c r="L488" s="48">
        <f t="shared" si="1051"/>
        <v>555.72</v>
      </c>
      <c r="M488" s="37">
        <f t="shared" si="1052"/>
        <v>453.18</v>
      </c>
      <c r="N488" s="34">
        <f t="shared" si="1053"/>
        <v>24.31275</v>
      </c>
      <c r="O488" s="37">
        <f t="shared" si="1054"/>
        <v>89.5</v>
      </c>
      <c r="P488" s="37">
        <f t="shared" si="1055"/>
        <v>0</v>
      </c>
      <c r="Q488" s="37">
        <f t="shared" si="1056"/>
        <v>1185.23125</v>
      </c>
      <c r="R488" s="34">
        <f t="shared" si="1057"/>
        <v>0</v>
      </c>
      <c r="S488" s="34">
        <f t="shared" si="1058"/>
        <v>277.86</v>
      </c>
      <c r="T488" s="37">
        <f t="shared" si="1059"/>
        <v>113.3</v>
      </c>
      <c r="U488" s="34">
        <f t="shared" si="1060"/>
        <v>10.42</v>
      </c>
      <c r="V488" s="34">
        <v>0</v>
      </c>
      <c r="W488" s="37">
        <f t="shared" si="1061"/>
        <v>89.5</v>
      </c>
      <c r="X488" s="37">
        <f t="shared" si="1062"/>
        <v>0</v>
      </c>
      <c r="Y488" s="34">
        <f t="shared" si="1063"/>
        <v>491.08</v>
      </c>
      <c r="Z488" s="34">
        <f t="shared" si="1064"/>
        <v>1676.31125</v>
      </c>
      <c r="AA488" s="58"/>
      <c r="AB488" s="12" t="s">
        <v>38</v>
      </c>
      <c r="AC488" s="11">
        <f t="shared" ref="AC488:AE488" si="1086">K488+R488</f>
        <v>62.5185</v>
      </c>
      <c r="AD488" s="11">
        <f t="shared" si="1086"/>
        <v>833.58</v>
      </c>
      <c r="AE488" s="11">
        <f t="shared" si="1086"/>
        <v>566.48</v>
      </c>
      <c r="AF488" s="11">
        <f t="shared" si="1066"/>
        <v>34.73275</v>
      </c>
      <c r="AG488" s="11">
        <f t="shared" ref="AG488:AI488" si="1087">O488+W488</f>
        <v>179</v>
      </c>
      <c r="AH488" s="11">
        <f t="shared" si="1087"/>
        <v>0</v>
      </c>
      <c r="AI488" s="11">
        <f t="shared" si="1087"/>
        <v>1676.31125</v>
      </c>
      <c r="AJ488" s="12" t="s">
        <v>14</v>
      </c>
    </row>
    <row r="489" s="9" customFormat="1" ht="16" customHeight="1" spans="1:36">
      <c r="A489" s="33">
        <f t="shared" si="1049"/>
        <v>486</v>
      </c>
      <c r="B489" s="42" t="s">
        <v>89</v>
      </c>
      <c r="C489" s="42" t="s">
        <v>1054</v>
      </c>
      <c r="D489" s="40" t="s">
        <v>1055</v>
      </c>
      <c r="E489" s="103">
        <v>3473.25</v>
      </c>
      <c r="F489" s="87">
        <v>3473.25</v>
      </c>
      <c r="G489" s="154">
        <v>5664.75</v>
      </c>
      <c r="H489" s="87">
        <v>3473.25</v>
      </c>
      <c r="I489" s="100">
        <v>0</v>
      </c>
      <c r="J489" s="100"/>
      <c r="K489" s="47">
        <f t="shared" si="1050"/>
        <v>62.5185</v>
      </c>
      <c r="L489" s="48">
        <f t="shared" si="1051"/>
        <v>555.72</v>
      </c>
      <c r="M489" s="37">
        <f t="shared" si="1052"/>
        <v>453.18</v>
      </c>
      <c r="N489" s="34">
        <f t="shared" si="1053"/>
        <v>24.31275</v>
      </c>
      <c r="O489" s="37">
        <f t="shared" si="1054"/>
        <v>0</v>
      </c>
      <c r="P489" s="37">
        <f t="shared" si="1055"/>
        <v>0</v>
      </c>
      <c r="Q489" s="37">
        <f t="shared" si="1056"/>
        <v>1095.73125</v>
      </c>
      <c r="R489" s="34">
        <f t="shared" si="1057"/>
        <v>0</v>
      </c>
      <c r="S489" s="34">
        <f t="shared" si="1058"/>
        <v>277.86</v>
      </c>
      <c r="T489" s="37">
        <f t="shared" si="1059"/>
        <v>113.3</v>
      </c>
      <c r="U489" s="34">
        <f t="shared" si="1060"/>
        <v>10.42</v>
      </c>
      <c r="V489" s="34">
        <v>0</v>
      </c>
      <c r="W489" s="37">
        <f t="shared" si="1061"/>
        <v>0</v>
      </c>
      <c r="X489" s="37">
        <f t="shared" si="1062"/>
        <v>0</v>
      </c>
      <c r="Y489" s="34">
        <f t="shared" si="1063"/>
        <v>401.58</v>
      </c>
      <c r="Z489" s="34">
        <f t="shared" si="1064"/>
        <v>1497.31125</v>
      </c>
      <c r="AA489" s="58"/>
      <c r="AB489" s="12" t="s">
        <v>40</v>
      </c>
      <c r="AC489" s="11">
        <f t="shared" ref="AC489:AE489" si="1088">K489+R489</f>
        <v>62.5185</v>
      </c>
      <c r="AD489" s="11">
        <f t="shared" si="1088"/>
        <v>833.58</v>
      </c>
      <c r="AE489" s="11">
        <f t="shared" si="1088"/>
        <v>566.48</v>
      </c>
      <c r="AF489" s="11">
        <f t="shared" si="1066"/>
        <v>34.73275</v>
      </c>
      <c r="AG489" s="11">
        <f t="shared" ref="AG489:AI489" si="1089">O489+W489</f>
        <v>0</v>
      </c>
      <c r="AH489" s="11">
        <f t="shared" si="1089"/>
        <v>0</v>
      </c>
      <c r="AI489" s="11">
        <f t="shared" si="1089"/>
        <v>1497.31125</v>
      </c>
      <c r="AJ489" s="12" t="s">
        <v>16</v>
      </c>
    </row>
    <row r="490" s="20" customFormat="1" ht="16" customHeight="1" spans="1:36">
      <c r="A490" s="63">
        <f t="shared" si="1049"/>
        <v>487</v>
      </c>
      <c r="B490" s="64" t="s">
        <v>143</v>
      </c>
      <c r="C490" s="66" t="s">
        <v>698</v>
      </c>
      <c r="D490" s="105" t="s">
        <v>699</v>
      </c>
      <c r="E490" s="108">
        <v>0</v>
      </c>
      <c r="F490" s="108">
        <v>3245.5</v>
      </c>
      <c r="G490" s="147">
        <v>5664.75</v>
      </c>
      <c r="H490" s="108">
        <v>3473.25</v>
      </c>
      <c r="I490" s="67">
        <v>3180</v>
      </c>
      <c r="J490" s="146"/>
      <c r="K490" s="95">
        <f t="shared" si="1050"/>
        <v>0</v>
      </c>
      <c r="L490" s="96">
        <f t="shared" si="1051"/>
        <v>519.28</v>
      </c>
      <c r="M490" s="67">
        <f t="shared" si="1052"/>
        <v>453.18</v>
      </c>
      <c r="N490" s="64">
        <f t="shared" si="1053"/>
        <v>24.31275</v>
      </c>
      <c r="O490" s="67">
        <f t="shared" si="1054"/>
        <v>159</v>
      </c>
      <c r="P490" s="67">
        <f t="shared" si="1055"/>
        <v>0</v>
      </c>
      <c r="Q490" s="67">
        <f t="shared" si="1056"/>
        <v>1155.77275</v>
      </c>
      <c r="R490" s="64">
        <f t="shared" si="1057"/>
        <v>0</v>
      </c>
      <c r="S490" s="64">
        <f t="shared" si="1058"/>
        <v>259.64</v>
      </c>
      <c r="T490" s="67">
        <f t="shared" si="1059"/>
        <v>113.3</v>
      </c>
      <c r="U490" s="64">
        <f t="shared" si="1060"/>
        <v>10.42</v>
      </c>
      <c r="V490" s="64">
        <v>0</v>
      </c>
      <c r="W490" s="67">
        <f t="shared" si="1061"/>
        <v>159</v>
      </c>
      <c r="X490" s="67">
        <f t="shared" si="1062"/>
        <v>0</v>
      </c>
      <c r="Y490" s="64">
        <f t="shared" si="1063"/>
        <v>542.36</v>
      </c>
      <c r="Z490" s="64">
        <f t="shared" si="1064"/>
        <v>1698.13275</v>
      </c>
      <c r="AA490" s="64"/>
      <c r="AB490" s="16" t="s">
        <v>25</v>
      </c>
      <c r="AC490" s="15">
        <f t="shared" ref="AC490:AE490" si="1090">K490+R490</f>
        <v>0</v>
      </c>
      <c r="AD490" s="15">
        <f t="shared" si="1090"/>
        <v>778.92</v>
      </c>
      <c r="AE490" s="15">
        <f t="shared" si="1090"/>
        <v>566.48</v>
      </c>
      <c r="AF490" s="15">
        <f t="shared" si="1066"/>
        <v>34.73275</v>
      </c>
      <c r="AG490" s="15">
        <f t="shared" ref="AG490:AI490" si="1091">O490+W490</f>
        <v>318</v>
      </c>
      <c r="AH490" s="15">
        <f t="shared" si="1091"/>
        <v>0</v>
      </c>
      <c r="AI490" s="15">
        <f t="shared" si="1091"/>
        <v>1698.13275</v>
      </c>
      <c r="AJ490" s="16" t="s">
        <v>13</v>
      </c>
    </row>
    <row r="491" s="22" customFormat="1" ht="16" customHeight="1" spans="1:36">
      <c r="A491" s="144">
        <f t="shared" si="1049"/>
        <v>488</v>
      </c>
      <c r="B491" s="67" t="s">
        <v>584</v>
      </c>
      <c r="C491" s="66" t="s">
        <v>865</v>
      </c>
      <c r="D491" s="190" t="s">
        <v>866</v>
      </c>
      <c r="E491" s="146">
        <v>0</v>
      </c>
      <c r="F491" s="146">
        <v>3473.25</v>
      </c>
      <c r="G491" s="147">
        <v>5664.75</v>
      </c>
      <c r="H491" s="108">
        <v>3473.25</v>
      </c>
      <c r="I491" s="157">
        <v>1790</v>
      </c>
      <c r="J491" s="157"/>
      <c r="K491" s="158">
        <f t="shared" si="1050"/>
        <v>0</v>
      </c>
      <c r="L491" s="159">
        <f t="shared" si="1051"/>
        <v>555.72</v>
      </c>
      <c r="M491" s="67">
        <f t="shared" si="1052"/>
        <v>453.18</v>
      </c>
      <c r="N491" s="67">
        <f t="shared" si="1053"/>
        <v>24.31275</v>
      </c>
      <c r="O491" s="67">
        <f t="shared" si="1054"/>
        <v>89.5</v>
      </c>
      <c r="P491" s="67">
        <f t="shared" si="1055"/>
        <v>0</v>
      </c>
      <c r="Q491" s="67">
        <f t="shared" si="1056"/>
        <v>1122.71275</v>
      </c>
      <c r="R491" s="67">
        <f t="shared" si="1057"/>
        <v>0</v>
      </c>
      <c r="S491" s="67">
        <f t="shared" si="1058"/>
        <v>277.86</v>
      </c>
      <c r="T491" s="67">
        <f t="shared" si="1059"/>
        <v>113.3</v>
      </c>
      <c r="U491" s="67">
        <f t="shared" si="1060"/>
        <v>10.42</v>
      </c>
      <c r="V491" s="64">
        <v>0</v>
      </c>
      <c r="W491" s="67">
        <f t="shared" si="1061"/>
        <v>89.5</v>
      </c>
      <c r="X491" s="67">
        <f t="shared" si="1062"/>
        <v>0</v>
      </c>
      <c r="Y491" s="67">
        <f t="shared" si="1063"/>
        <v>491.08</v>
      </c>
      <c r="Z491" s="67">
        <f t="shared" si="1064"/>
        <v>1613.79275</v>
      </c>
      <c r="AA491" s="160"/>
      <c r="AB491" s="16" t="s">
        <v>36</v>
      </c>
      <c r="AC491" s="15">
        <f t="shared" ref="AC491:AE491" si="1092">K491+R491</f>
        <v>0</v>
      </c>
      <c r="AD491" s="161">
        <f t="shared" si="1092"/>
        <v>833.58</v>
      </c>
      <c r="AE491" s="161">
        <f t="shared" si="1092"/>
        <v>566.48</v>
      </c>
      <c r="AF491" s="15">
        <f t="shared" si="1066"/>
        <v>34.73275</v>
      </c>
      <c r="AG491" s="161">
        <f t="shared" ref="AG491:AI491" si="1093">O491+W491</f>
        <v>179</v>
      </c>
      <c r="AH491" s="161">
        <f t="shared" si="1093"/>
        <v>0</v>
      </c>
      <c r="AI491" s="161">
        <f t="shared" si="1093"/>
        <v>1613.79275</v>
      </c>
      <c r="AJ491" s="16" t="s">
        <v>14</v>
      </c>
    </row>
    <row r="492" s="20" customFormat="1" ht="16" customHeight="1" spans="1:36">
      <c r="A492" s="63">
        <f t="shared" si="1049"/>
        <v>489</v>
      </c>
      <c r="B492" s="104" t="s">
        <v>584</v>
      </c>
      <c r="C492" s="104" t="s">
        <v>964</v>
      </c>
      <c r="D492" s="105" t="s">
        <v>965</v>
      </c>
      <c r="E492" s="106">
        <v>0</v>
      </c>
      <c r="F492" s="108">
        <v>3473.25</v>
      </c>
      <c r="G492" s="147">
        <v>5664.75</v>
      </c>
      <c r="H492" s="108">
        <v>3473.25</v>
      </c>
      <c r="I492" s="107">
        <v>1790</v>
      </c>
      <c r="J492" s="107"/>
      <c r="K492" s="95">
        <f t="shared" si="1050"/>
        <v>0</v>
      </c>
      <c r="L492" s="96">
        <f t="shared" si="1051"/>
        <v>555.72</v>
      </c>
      <c r="M492" s="67">
        <f t="shared" si="1052"/>
        <v>453.18</v>
      </c>
      <c r="N492" s="64">
        <f t="shared" si="1053"/>
        <v>24.31275</v>
      </c>
      <c r="O492" s="67">
        <f t="shared" si="1054"/>
        <v>89.5</v>
      </c>
      <c r="P492" s="67">
        <f t="shared" si="1055"/>
        <v>0</v>
      </c>
      <c r="Q492" s="67">
        <f t="shared" si="1056"/>
        <v>1122.71275</v>
      </c>
      <c r="R492" s="64">
        <f t="shared" si="1057"/>
        <v>0</v>
      </c>
      <c r="S492" s="64">
        <f t="shared" si="1058"/>
        <v>277.86</v>
      </c>
      <c r="T492" s="67">
        <f t="shared" si="1059"/>
        <v>113.3</v>
      </c>
      <c r="U492" s="64">
        <f t="shared" si="1060"/>
        <v>10.42</v>
      </c>
      <c r="V492" s="64">
        <v>0</v>
      </c>
      <c r="W492" s="67">
        <f t="shared" si="1061"/>
        <v>89.5</v>
      </c>
      <c r="X492" s="67">
        <f t="shared" si="1062"/>
        <v>0</v>
      </c>
      <c r="Y492" s="64">
        <f t="shared" si="1063"/>
        <v>491.08</v>
      </c>
      <c r="Z492" s="64">
        <f t="shared" si="1064"/>
        <v>1613.79275</v>
      </c>
      <c r="AA492" s="129"/>
      <c r="AB492" s="16" t="s">
        <v>36</v>
      </c>
      <c r="AC492" s="15">
        <f t="shared" ref="AC492:AE492" si="1094">K492+R492</f>
        <v>0</v>
      </c>
      <c r="AD492" s="15">
        <f t="shared" si="1094"/>
        <v>833.58</v>
      </c>
      <c r="AE492" s="15">
        <f t="shared" si="1094"/>
        <v>566.48</v>
      </c>
      <c r="AF492" s="15">
        <f t="shared" si="1066"/>
        <v>34.73275</v>
      </c>
      <c r="AG492" s="15">
        <f t="shared" ref="AG492:AI492" si="1095">O492+W492</f>
        <v>179</v>
      </c>
      <c r="AH492" s="15">
        <f t="shared" si="1095"/>
        <v>0</v>
      </c>
      <c r="AI492" s="15">
        <f t="shared" si="1095"/>
        <v>1613.79275</v>
      </c>
      <c r="AJ492" s="16" t="s">
        <v>14</v>
      </c>
    </row>
    <row r="493" s="20" customFormat="1" ht="16" customHeight="1" spans="1:36">
      <c r="A493" s="63">
        <f t="shared" si="1049"/>
        <v>490</v>
      </c>
      <c r="B493" s="64" t="s">
        <v>554</v>
      </c>
      <c r="C493" s="104" t="s">
        <v>875</v>
      </c>
      <c r="D493" s="105" t="s">
        <v>876</v>
      </c>
      <c r="E493" s="108">
        <v>0</v>
      </c>
      <c r="F493" s="108">
        <v>0</v>
      </c>
      <c r="G493" s="147">
        <v>5664.75</v>
      </c>
      <c r="H493" s="108">
        <v>3473.25</v>
      </c>
      <c r="I493" s="107">
        <v>1790</v>
      </c>
      <c r="J493" s="107"/>
      <c r="K493" s="95">
        <f t="shared" si="1050"/>
        <v>0</v>
      </c>
      <c r="L493" s="96">
        <f t="shared" si="1051"/>
        <v>0</v>
      </c>
      <c r="M493" s="67">
        <f t="shared" si="1052"/>
        <v>453.18</v>
      </c>
      <c r="N493" s="64">
        <f t="shared" si="1053"/>
        <v>24.31275</v>
      </c>
      <c r="O493" s="67">
        <f t="shared" si="1054"/>
        <v>89.5</v>
      </c>
      <c r="P493" s="67">
        <f t="shared" si="1055"/>
        <v>0</v>
      </c>
      <c r="Q493" s="67">
        <f t="shared" si="1056"/>
        <v>566.99275</v>
      </c>
      <c r="R493" s="64">
        <f t="shared" si="1057"/>
        <v>0</v>
      </c>
      <c r="S493" s="64">
        <f t="shared" si="1058"/>
        <v>0</v>
      </c>
      <c r="T493" s="67">
        <f t="shared" si="1059"/>
        <v>113.3</v>
      </c>
      <c r="U493" s="64">
        <f t="shared" si="1060"/>
        <v>10.42</v>
      </c>
      <c r="V493" s="64">
        <v>0</v>
      </c>
      <c r="W493" s="67">
        <f t="shared" si="1061"/>
        <v>89.5</v>
      </c>
      <c r="X493" s="67">
        <f t="shared" si="1062"/>
        <v>0</v>
      </c>
      <c r="Y493" s="64">
        <f t="shared" si="1063"/>
        <v>213.22</v>
      </c>
      <c r="Z493" s="64">
        <f t="shared" si="1064"/>
        <v>780.21275</v>
      </c>
      <c r="AA493" s="129"/>
      <c r="AB493" s="16" t="s">
        <v>24</v>
      </c>
      <c r="AC493" s="15">
        <f t="shared" ref="AC493:AE493" si="1096">K493+R493</f>
        <v>0</v>
      </c>
      <c r="AD493" s="15">
        <f t="shared" si="1096"/>
        <v>0</v>
      </c>
      <c r="AE493" s="15">
        <f t="shared" si="1096"/>
        <v>566.48</v>
      </c>
      <c r="AF493" s="15">
        <f t="shared" si="1066"/>
        <v>34.73275</v>
      </c>
      <c r="AG493" s="15">
        <f t="shared" ref="AG493:AI493" si="1097">O493+W493</f>
        <v>179</v>
      </c>
      <c r="AH493" s="15">
        <f t="shared" si="1097"/>
        <v>0</v>
      </c>
      <c r="AI493" s="15">
        <f t="shared" si="1097"/>
        <v>780.21275</v>
      </c>
      <c r="AJ493" s="16" t="s">
        <v>13</v>
      </c>
    </row>
  </sheetData>
  <sheetProtection sort="0" autoFilter="0" pivotTables="0"/>
  <autoFilter ref="A3:AJ458">
    <extLst/>
  </autoFilter>
  <mergeCells count="31">
    <mergeCell ref="A1:Y1"/>
    <mergeCell ref="E2:J2"/>
    <mergeCell ref="K2:Q2"/>
    <mergeCell ref="R2:Y2"/>
    <mergeCell ref="AC2:AI2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2:A3"/>
    <mergeCell ref="B2:B3"/>
    <mergeCell ref="C2:C3"/>
    <mergeCell ref="D2:D3"/>
    <mergeCell ref="A468:AG472"/>
    <mergeCell ref="A476:C477"/>
  </mergeCells>
  <conditionalFormatting sqref="C351">
    <cfRule type="duplicateValues" dxfId="44" priority="387"/>
    <cfRule type="duplicateValues" dxfId="44" priority="388"/>
    <cfRule type="duplicateValues" dxfId="44" priority="389"/>
    <cfRule type="duplicateValues" dxfId="44" priority="390"/>
    <cfRule type="duplicateValues" dxfId="44" priority="391"/>
    <cfRule type="duplicateValues" dxfId="44" priority="392"/>
    <cfRule type="duplicateValues" dxfId="44" priority="393"/>
    <cfRule type="duplicateValues" dxfId="44" priority="394"/>
    <cfRule type="duplicateValues" dxfId="44" priority="395"/>
    <cfRule type="duplicateValues" dxfId="45" priority="396"/>
  </conditionalFormatting>
  <conditionalFormatting sqref="C361">
    <cfRule type="duplicateValues" dxfId="45" priority="385"/>
  </conditionalFormatting>
  <conditionalFormatting sqref="C364">
    <cfRule type="duplicateValues" dxfId="45" priority="374"/>
  </conditionalFormatting>
  <conditionalFormatting sqref="C365">
    <cfRule type="duplicateValues" dxfId="45" priority="376"/>
  </conditionalFormatting>
  <conditionalFormatting sqref="C366">
    <cfRule type="duplicateValues" dxfId="44" priority="355"/>
    <cfRule type="duplicateValues" dxfId="44" priority="356"/>
    <cfRule type="duplicateValues" dxfId="44" priority="357"/>
    <cfRule type="duplicateValues" dxfId="44" priority="358"/>
    <cfRule type="duplicateValues" dxfId="44" priority="359"/>
    <cfRule type="duplicateValues" dxfId="44" priority="360"/>
    <cfRule type="duplicateValues" dxfId="44" priority="361"/>
    <cfRule type="duplicateValues" dxfId="44" priority="362"/>
    <cfRule type="duplicateValues" dxfId="44" priority="363"/>
    <cfRule type="duplicateValues" dxfId="45" priority="364"/>
  </conditionalFormatting>
  <conditionalFormatting sqref="C367">
    <cfRule type="duplicateValues" dxfId="45" priority="373"/>
  </conditionalFormatting>
  <conditionalFormatting sqref="C374">
    <cfRule type="duplicateValues" dxfId="44" priority="338"/>
    <cfRule type="duplicateValues" dxfId="44" priority="339"/>
    <cfRule type="duplicateValues" dxfId="44" priority="340"/>
    <cfRule type="duplicateValues" dxfId="44" priority="341"/>
    <cfRule type="duplicateValues" dxfId="44" priority="342"/>
    <cfRule type="duplicateValues" dxfId="44" priority="343"/>
    <cfRule type="duplicateValues" dxfId="44" priority="344"/>
    <cfRule type="duplicateValues" dxfId="44" priority="345"/>
    <cfRule type="duplicateValues" dxfId="44" priority="346"/>
    <cfRule type="duplicateValues" dxfId="44" priority="347"/>
    <cfRule type="duplicateValues" dxfId="44" priority="348"/>
    <cfRule type="duplicateValues" dxfId="44" priority="349"/>
    <cfRule type="duplicateValues" dxfId="45" priority="350"/>
  </conditionalFormatting>
  <conditionalFormatting sqref="C382">
    <cfRule type="duplicateValues" dxfId="44" priority="255"/>
    <cfRule type="duplicateValues" dxfId="44" priority="257"/>
    <cfRule type="duplicateValues" dxfId="44" priority="258"/>
    <cfRule type="duplicateValues" dxfId="44" priority="259"/>
    <cfRule type="duplicateValues" dxfId="44" priority="260"/>
    <cfRule type="duplicateValues" dxfId="44" priority="261"/>
  </conditionalFormatting>
  <conditionalFormatting sqref="D382">
    <cfRule type="duplicateValues" dxfId="44" priority="256"/>
    <cfRule type="duplicateValues" dxfId="44" priority="262"/>
  </conditionalFormatting>
  <conditionalFormatting sqref="C384">
    <cfRule type="duplicateValues" dxfId="44" priority="327"/>
    <cfRule type="duplicateValues" dxfId="44" priority="328"/>
    <cfRule type="duplicateValues" dxfId="44" priority="329"/>
    <cfRule type="duplicateValues" dxfId="44" priority="330"/>
    <cfRule type="duplicateValues" dxfId="44" priority="331"/>
    <cfRule type="duplicateValues" dxfId="44" priority="332"/>
    <cfRule type="duplicateValues" dxfId="44" priority="333"/>
    <cfRule type="duplicateValues" dxfId="44" priority="334"/>
    <cfRule type="duplicateValues" dxfId="44" priority="335"/>
    <cfRule type="duplicateValues" dxfId="44" priority="336"/>
    <cfRule type="duplicateValues" dxfId="44" priority="337"/>
  </conditionalFormatting>
  <conditionalFormatting sqref="C390">
    <cfRule type="duplicateValues" dxfId="44" priority="317"/>
    <cfRule type="duplicateValues" dxfId="44" priority="318"/>
    <cfRule type="duplicateValues" dxfId="44" priority="319"/>
    <cfRule type="duplicateValues" dxfId="44" priority="320"/>
    <cfRule type="duplicateValues" dxfId="44" priority="321"/>
    <cfRule type="duplicateValues" dxfId="44" priority="322"/>
    <cfRule type="duplicateValues" dxfId="44" priority="323"/>
  </conditionalFormatting>
  <conditionalFormatting sqref="C397">
    <cfRule type="duplicateValues" dxfId="44" priority="309"/>
    <cfRule type="duplicateValues" dxfId="44" priority="310"/>
    <cfRule type="duplicateValues" dxfId="44" priority="311"/>
    <cfRule type="duplicateValues" dxfId="44" priority="312"/>
    <cfRule type="duplicateValues" dxfId="44" priority="313"/>
    <cfRule type="duplicateValues" dxfId="44" priority="314"/>
    <cfRule type="duplicateValues" dxfId="44" priority="315"/>
  </conditionalFormatting>
  <conditionalFormatting sqref="C401">
    <cfRule type="duplicateValues" dxfId="44" priority="298"/>
  </conditionalFormatting>
  <conditionalFormatting sqref="D401">
    <cfRule type="duplicateValues" dxfId="44" priority="280"/>
  </conditionalFormatting>
  <conditionalFormatting sqref="C402">
    <cfRule type="duplicateValues" dxfId="44" priority="297"/>
  </conditionalFormatting>
  <conditionalFormatting sqref="D402">
    <cfRule type="duplicateValues" dxfId="44" priority="279"/>
  </conditionalFormatting>
  <conditionalFormatting sqref="D403">
    <cfRule type="duplicateValues" dxfId="44" priority="276"/>
    <cfRule type="duplicateValues" dxfId="44" priority="277"/>
    <cfRule type="duplicateValues" dxfId="44" priority="278"/>
  </conditionalFormatting>
  <conditionalFormatting sqref="C404">
    <cfRule type="duplicateValues" dxfId="44" priority="295"/>
  </conditionalFormatting>
  <conditionalFormatting sqref="D404">
    <cfRule type="duplicateValues" dxfId="44" priority="274"/>
  </conditionalFormatting>
  <conditionalFormatting sqref="C410">
    <cfRule type="duplicateValues" dxfId="44" priority="292"/>
  </conditionalFormatting>
  <conditionalFormatting sqref="D410">
    <cfRule type="duplicateValues" dxfId="44" priority="271"/>
  </conditionalFormatting>
  <conditionalFormatting sqref="C411">
    <cfRule type="duplicateValues" dxfId="44" priority="291"/>
  </conditionalFormatting>
  <conditionalFormatting sqref="D411">
    <cfRule type="duplicateValues" dxfId="44" priority="270"/>
  </conditionalFormatting>
  <conditionalFormatting sqref="C412">
    <cfRule type="duplicateValues" dxfId="44" priority="28"/>
    <cfRule type="duplicateValues" dxfId="44" priority="26"/>
    <cfRule type="duplicateValues" dxfId="44" priority="25"/>
    <cfRule type="duplicateValues" dxfId="44" priority="24"/>
    <cfRule type="duplicateValues" dxfId="44" priority="23"/>
    <cfRule type="duplicateValues" dxfId="44" priority="22"/>
    <cfRule type="duplicateValues" dxfId="44" priority="21"/>
    <cfRule type="duplicateValues" dxfId="44" priority="20"/>
    <cfRule type="duplicateValues" dxfId="44" priority="19"/>
  </conditionalFormatting>
  <conditionalFormatting sqref="D412">
    <cfRule type="duplicateValues" dxfId="44" priority="27"/>
  </conditionalFormatting>
  <conditionalFormatting sqref="C413">
    <cfRule type="duplicateValues" dxfId="44" priority="290"/>
  </conditionalFormatting>
  <conditionalFormatting sqref="D413">
    <cfRule type="duplicateValues" dxfId="44" priority="269"/>
  </conditionalFormatting>
  <conditionalFormatting sqref="C414">
    <cfRule type="duplicateValues" dxfId="44" priority="289"/>
  </conditionalFormatting>
  <conditionalFormatting sqref="D414">
    <cfRule type="duplicateValues" dxfId="44" priority="268"/>
  </conditionalFormatting>
  <conditionalFormatting sqref="C415">
    <cfRule type="duplicateValues" dxfId="44" priority="287"/>
  </conditionalFormatting>
  <conditionalFormatting sqref="D415">
    <cfRule type="duplicateValues" dxfId="44" priority="266"/>
  </conditionalFormatting>
  <conditionalFormatting sqref="C416">
    <cfRule type="duplicateValues" dxfId="44" priority="286"/>
  </conditionalFormatting>
  <conditionalFormatting sqref="D416">
    <cfRule type="duplicateValues" dxfId="44" priority="265"/>
  </conditionalFormatting>
  <conditionalFormatting sqref="C417">
    <cfRule type="duplicateValues" dxfId="44" priority="285"/>
  </conditionalFormatting>
  <conditionalFormatting sqref="D417">
    <cfRule type="duplicateValues" dxfId="44" priority="264"/>
  </conditionalFormatting>
  <conditionalFormatting sqref="C418">
    <cfRule type="duplicateValues" dxfId="44" priority="242"/>
    <cfRule type="duplicateValues" dxfId="44" priority="243"/>
    <cfRule type="duplicateValues" dxfId="44" priority="244"/>
    <cfRule type="duplicateValues" dxfId="44" priority="246"/>
    <cfRule type="duplicateValues" dxfId="44" priority="247"/>
    <cfRule type="duplicateValues" dxfId="44" priority="248"/>
    <cfRule type="duplicateValues" dxfId="44" priority="249"/>
    <cfRule type="duplicateValues" dxfId="44" priority="250"/>
  </conditionalFormatting>
  <conditionalFormatting sqref="D418">
    <cfRule type="duplicateValues" dxfId="44" priority="245"/>
    <cfRule type="duplicateValues" dxfId="44" priority="251"/>
  </conditionalFormatting>
  <conditionalFormatting sqref="D427">
    <cfRule type="duplicateValues" dxfId="44" priority="236"/>
  </conditionalFormatting>
  <conditionalFormatting sqref="D428">
    <cfRule type="duplicateValues" dxfId="44" priority="235"/>
  </conditionalFormatting>
  <conditionalFormatting sqref="D429">
    <cfRule type="duplicateValues" dxfId="44" priority="231"/>
  </conditionalFormatting>
  <conditionalFormatting sqref="D430">
    <cfRule type="duplicateValues" dxfId="44" priority="230"/>
  </conditionalFormatting>
  <conditionalFormatting sqref="D431">
    <cfRule type="duplicateValues" dxfId="44" priority="229"/>
  </conditionalFormatting>
  <conditionalFormatting sqref="C443">
    <cfRule type="duplicateValues" dxfId="44" priority="222"/>
    <cfRule type="duplicateValues" dxfId="44" priority="223"/>
    <cfRule type="duplicateValues" dxfId="44" priority="224"/>
    <cfRule type="duplicateValues" dxfId="44" priority="225"/>
    <cfRule type="duplicateValues" dxfId="44" priority="226"/>
  </conditionalFormatting>
  <conditionalFormatting sqref="C455">
    <cfRule type="duplicateValues" dxfId="44" priority="184"/>
    <cfRule type="duplicateValues" dxfId="44" priority="185"/>
    <cfRule type="duplicateValues" dxfId="44" priority="186"/>
    <cfRule type="duplicateValues" dxfId="44" priority="187"/>
    <cfRule type="duplicateValues" dxfId="44" priority="188"/>
    <cfRule type="duplicateValues" dxfId="44" priority="189"/>
    <cfRule type="duplicateValues" dxfId="44" priority="190"/>
    <cfRule type="duplicateValues" dxfId="44" priority="191"/>
    <cfRule type="duplicateValues" dxfId="44" priority="192"/>
    <cfRule type="duplicateValues" dxfId="44" priority="193"/>
    <cfRule type="duplicateValues" dxfId="44" priority="194"/>
    <cfRule type="duplicateValues" dxfId="44" priority="195"/>
    <cfRule type="duplicateValues" dxfId="44" priority="196"/>
    <cfRule type="duplicateValues" dxfId="44" priority="197"/>
    <cfRule type="duplicateValues" dxfId="44" priority="198"/>
    <cfRule type="duplicateValues" dxfId="44" priority="199"/>
    <cfRule type="duplicateValues" dxfId="44" priority="200"/>
    <cfRule type="duplicateValues" dxfId="44" priority="201"/>
    <cfRule type="duplicateValues" dxfId="44" priority="202"/>
    <cfRule type="duplicateValues" dxfId="44" priority="203"/>
    <cfRule type="duplicateValues" dxfId="44" priority="204"/>
    <cfRule type="duplicateValues" dxfId="44" priority="205"/>
    <cfRule type="duplicateValues" dxfId="44" priority="206"/>
    <cfRule type="duplicateValues" dxfId="44" priority="207"/>
    <cfRule type="duplicateValues" dxfId="44" priority="208"/>
    <cfRule type="duplicateValues" dxfId="44" priority="209"/>
    <cfRule type="duplicateValues" dxfId="44" priority="210"/>
    <cfRule type="duplicateValues" dxfId="44" priority="211"/>
    <cfRule type="duplicateValues" dxfId="44" priority="212"/>
    <cfRule type="duplicateValues" dxfId="44" priority="213"/>
    <cfRule type="duplicateValues" dxfId="44" priority="214"/>
    <cfRule type="duplicateValues" dxfId="44" priority="215"/>
  </conditionalFormatting>
  <conditionalFormatting sqref="C456">
    <cfRule type="duplicateValues" dxfId="44" priority="148"/>
    <cfRule type="duplicateValues" dxfId="44" priority="149"/>
    <cfRule type="duplicateValues" dxfId="44" priority="150"/>
    <cfRule type="duplicateValues" dxfId="44" priority="151"/>
    <cfRule type="duplicateValues" dxfId="44" priority="152"/>
    <cfRule type="duplicateValues" dxfId="44" priority="153"/>
    <cfRule type="duplicateValues" dxfId="44" priority="154"/>
    <cfRule type="duplicateValues" dxfId="44" priority="155"/>
    <cfRule type="duplicateValues" dxfId="44" priority="156"/>
    <cfRule type="duplicateValues" dxfId="44" priority="157"/>
    <cfRule type="duplicateValues" dxfId="44" priority="158"/>
    <cfRule type="duplicateValues" dxfId="44" priority="159"/>
    <cfRule type="duplicateValues" dxfId="44" priority="160"/>
    <cfRule type="duplicateValues" dxfId="44" priority="161"/>
    <cfRule type="duplicateValues" dxfId="44" priority="162"/>
    <cfRule type="duplicateValues" dxfId="44" priority="163"/>
    <cfRule type="duplicateValues" dxfId="44" priority="164"/>
    <cfRule type="duplicateValues" dxfId="44" priority="165"/>
    <cfRule type="duplicateValues" dxfId="44" priority="166"/>
    <cfRule type="duplicateValues" dxfId="44" priority="167"/>
    <cfRule type="duplicateValues" dxfId="44" priority="168"/>
    <cfRule type="duplicateValues" dxfId="44" priority="169"/>
    <cfRule type="duplicateValues" dxfId="44" priority="170"/>
    <cfRule type="duplicateValues" dxfId="44" priority="171"/>
    <cfRule type="duplicateValues" dxfId="44" priority="172"/>
    <cfRule type="duplicateValues" dxfId="44" priority="173"/>
    <cfRule type="duplicateValues" dxfId="44" priority="174"/>
    <cfRule type="duplicateValues" dxfId="44" priority="175"/>
    <cfRule type="duplicateValues" dxfId="44" priority="176"/>
    <cfRule type="duplicateValues" dxfId="44" priority="177"/>
    <cfRule type="duplicateValues" dxfId="44" priority="178"/>
    <cfRule type="duplicateValues" dxfId="44" priority="179"/>
    <cfRule type="duplicateValues" dxfId="44" priority="180"/>
    <cfRule type="duplicateValues" dxfId="44" priority="181"/>
    <cfRule type="duplicateValues" dxfId="44" priority="182"/>
    <cfRule type="duplicateValues" dxfId="44" priority="183"/>
  </conditionalFormatting>
  <conditionalFormatting sqref="C457">
    <cfRule type="duplicateValues" dxfId="44" priority="118"/>
    <cfRule type="duplicateValues" dxfId="44" priority="119"/>
    <cfRule type="duplicateValues" dxfId="44" priority="120"/>
    <cfRule type="duplicateValues" dxfId="44" priority="121"/>
    <cfRule type="duplicateValues" dxfId="44" priority="122"/>
    <cfRule type="duplicateValues" dxfId="44" priority="123"/>
    <cfRule type="duplicateValues" dxfId="44" priority="124"/>
    <cfRule type="duplicateValues" dxfId="44" priority="125"/>
    <cfRule type="duplicateValues" dxfId="44" priority="126"/>
    <cfRule type="duplicateValues" dxfId="44" priority="127"/>
    <cfRule type="duplicateValues" dxfId="44" priority="128"/>
    <cfRule type="duplicateValues" dxfId="44" priority="129"/>
    <cfRule type="duplicateValues" dxfId="44" priority="130"/>
    <cfRule type="duplicateValues" dxfId="44" priority="131"/>
    <cfRule type="duplicateValues" dxfId="44" priority="132"/>
    <cfRule type="duplicateValues" dxfId="44" priority="133"/>
    <cfRule type="duplicateValues" dxfId="44" priority="134"/>
    <cfRule type="duplicateValues" dxfId="44" priority="135"/>
    <cfRule type="duplicateValues" dxfId="44" priority="136"/>
    <cfRule type="duplicateValues" dxfId="44" priority="137"/>
    <cfRule type="duplicateValues" dxfId="44" priority="138"/>
    <cfRule type="duplicateValues" dxfId="44" priority="139"/>
    <cfRule type="duplicateValues" dxfId="44" priority="140"/>
    <cfRule type="duplicateValues" dxfId="44" priority="141"/>
    <cfRule type="duplicateValues" dxfId="44" priority="142"/>
    <cfRule type="duplicateValues" dxfId="44" priority="143"/>
    <cfRule type="duplicateValues" dxfId="44" priority="144"/>
    <cfRule type="duplicateValues" dxfId="44" priority="145"/>
    <cfRule type="duplicateValues" dxfId="44" priority="146"/>
    <cfRule type="duplicateValues" dxfId="44" priority="147"/>
  </conditionalFormatting>
  <conditionalFormatting sqref="D479">
    <cfRule type="duplicateValues" dxfId="44" priority="233"/>
  </conditionalFormatting>
  <conditionalFormatting sqref="C480">
    <cfRule type="duplicateValues" dxfId="44" priority="108"/>
    <cfRule type="duplicateValues" dxfId="44" priority="109"/>
    <cfRule type="duplicateValues" dxfId="44" priority="110"/>
    <cfRule type="duplicateValues" dxfId="44" priority="111"/>
    <cfRule type="duplicateValues" dxfId="44" priority="112"/>
    <cfRule type="duplicateValues" dxfId="44" priority="113"/>
    <cfRule type="duplicateValues" dxfId="44" priority="114"/>
    <cfRule type="duplicateValues" dxfId="44" priority="116"/>
  </conditionalFormatting>
  <conditionalFormatting sqref="D480">
    <cfRule type="duplicateValues" dxfId="44" priority="115"/>
  </conditionalFormatting>
  <conditionalFormatting sqref="D483">
    <cfRule type="duplicateValues" dxfId="44" priority="228"/>
  </conditionalFormatting>
  <conditionalFormatting sqref="D486">
    <cfRule type="duplicateValues" dxfId="44" priority="237"/>
  </conditionalFormatting>
  <conditionalFormatting sqref="C490">
    <cfRule type="duplicateValues" dxfId="45" priority="91"/>
    <cfRule type="duplicateValues" dxfId="44" priority="90"/>
    <cfRule type="duplicateValues" dxfId="46" priority="89"/>
    <cfRule type="duplicateValues" dxfId="44" priority="88"/>
    <cfRule type="duplicateValues" dxfId="44" priority="87"/>
    <cfRule type="duplicateValues" dxfId="44" priority="86"/>
    <cfRule type="duplicateValues" dxfId="44" priority="85"/>
    <cfRule type="duplicateValues" dxfId="44" priority="84"/>
    <cfRule type="duplicateValues" dxfId="44" priority="83"/>
    <cfRule type="duplicateValues" dxfId="44" priority="82"/>
    <cfRule type="duplicateValues" dxfId="44" priority="81"/>
    <cfRule type="duplicateValues" dxfId="44" priority="80"/>
    <cfRule type="duplicateValues" dxfId="44" priority="79"/>
    <cfRule type="duplicateValues" dxfId="44" priority="78"/>
    <cfRule type="duplicateValues" dxfId="44" priority="77"/>
    <cfRule type="duplicateValues" dxfId="44" priority="76"/>
    <cfRule type="duplicateValues" dxfId="44" priority="74"/>
    <cfRule type="duplicateValues" dxfId="44" priority="73"/>
    <cfRule type="duplicateValues" dxfId="44" priority="72"/>
    <cfRule type="duplicateValues" dxfId="44" priority="71"/>
    <cfRule type="duplicateValues" dxfId="44" priority="70"/>
    <cfRule type="duplicateValues" dxfId="44" priority="69"/>
    <cfRule type="duplicateValues" dxfId="44" priority="68"/>
    <cfRule type="duplicateValues" dxfId="44" priority="67"/>
  </conditionalFormatting>
  <conditionalFormatting sqref="D490">
    <cfRule type="duplicateValues" dxfId="44" priority="75"/>
  </conditionalFormatting>
  <conditionalFormatting sqref="C491">
    <cfRule type="duplicateValues" dxfId="44" priority="39"/>
    <cfRule type="duplicateValues" dxfId="44" priority="40"/>
    <cfRule type="duplicateValues" dxfId="44" priority="41"/>
    <cfRule type="duplicateValues" dxfId="44" priority="42"/>
    <cfRule type="duplicateValues" dxfId="44" priority="43"/>
    <cfRule type="duplicateValues" dxfId="44" priority="44"/>
    <cfRule type="duplicateValues" dxfId="44" priority="45"/>
    <cfRule type="duplicateValues" dxfId="44" priority="46"/>
    <cfRule type="duplicateValues" dxfId="44" priority="48"/>
    <cfRule type="duplicateValues" dxfId="44" priority="49"/>
    <cfRule type="duplicateValues" dxfId="44" priority="50"/>
    <cfRule type="duplicateValues" dxfId="44" priority="51"/>
    <cfRule type="duplicateValues" dxfId="44" priority="52"/>
  </conditionalFormatting>
  <conditionalFormatting sqref="D491">
    <cfRule type="duplicateValues" dxfId="44" priority="47"/>
    <cfRule type="duplicateValues" dxfId="44" priority="53"/>
  </conditionalFormatting>
  <conditionalFormatting sqref="C492">
    <cfRule type="duplicateValues" dxfId="44" priority="17"/>
    <cfRule type="duplicateValues" dxfId="44" priority="16"/>
    <cfRule type="duplicateValues" dxfId="44" priority="15"/>
    <cfRule type="duplicateValues" dxfId="44" priority="14"/>
  </conditionalFormatting>
  <conditionalFormatting sqref="D492">
    <cfRule type="duplicateValues" dxfId="44" priority="18"/>
  </conditionalFormatting>
  <conditionalFormatting sqref="C493">
    <cfRule type="duplicateValues" dxfId="44" priority="13"/>
    <cfRule type="duplicateValues" dxfId="44" priority="12"/>
    <cfRule type="duplicateValues" dxfId="44" priority="11"/>
    <cfRule type="duplicateValues" dxfId="44" priority="10"/>
    <cfRule type="duplicateValues" dxfId="44" priority="9"/>
    <cfRule type="duplicateValues" dxfId="44" priority="8"/>
    <cfRule type="duplicateValues" dxfId="44" priority="7"/>
    <cfRule type="duplicateValues" dxfId="44" priority="6"/>
    <cfRule type="duplicateValues" dxfId="44" priority="5"/>
    <cfRule type="duplicateValues" dxfId="44" priority="4"/>
    <cfRule type="duplicateValues" dxfId="44" priority="3"/>
    <cfRule type="duplicateValues" dxfId="44" priority="2"/>
    <cfRule type="duplicateValues" dxfId="44" priority="1"/>
  </conditionalFormatting>
  <conditionalFormatting sqref="C228:C232">
    <cfRule type="duplicateValues" dxfId="45" priority="413"/>
  </conditionalFormatting>
  <conditionalFormatting sqref="C298:C300">
    <cfRule type="duplicateValues" dxfId="45" priority="409"/>
  </conditionalFormatting>
  <conditionalFormatting sqref="C332:C339">
    <cfRule type="duplicateValues" dxfId="45" priority="403"/>
  </conditionalFormatting>
  <conditionalFormatting sqref="C340:C341">
    <cfRule type="duplicateValues" dxfId="45" priority="401"/>
  </conditionalFormatting>
  <conditionalFormatting sqref="C342:C343">
    <cfRule type="duplicateValues" dxfId="45" priority="402"/>
  </conditionalFormatting>
  <conditionalFormatting sqref="C344:C349">
    <cfRule type="duplicateValues" dxfId="45" priority="400"/>
  </conditionalFormatting>
  <conditionalFormatting sqref="C350:C369">
    <cfRule type="duplicateValues" dxfId="44" priority="354"/>
  </conditionalFormatting>
  <conditionalFormatting sqref="C361:C363">
    <cfRule type="duplicateValues" dxfId="44" priority="377"/>
    <cfRule type="duplicateValues" dxfId="44" priority="378"/>
    <cfRule type="duplicateValues" dxfId="44" priority="379"/>
    <cfRule type="duplicateValues" dxfId="44" priority="380"/>
    <cfRule type="duplicateValues" dxfId="44" priority="381"/>
    <cfRule type="duplicateValues" dxfId="44" priority="382"/>
    <cfRule type="duplicateValues" dxfId="44" priority="383"/>
    <cfRule type="duplicateValues" dxfId="44" priority="384"/>
  </conditionalFormatting>
  <conditionalFormatting sqref="C362:C363">
    <cfRule type="duplicateValues" dxfId="45" priority="386"/>
  </conditionalFormatting>
  <conditionalFormatting sqref="C368:C369">
    <cfRule type="duplicateValues" dxfId="45" priority="375"/>
  </conditionalFormatting>
  <conditionalFormatting sqref="C387:C397">
    <cfRule type="duplicateValues" dxfId="44" priority="302"/>
  </conditionalFormatting>
  <conditionalFormatting sqref="C396:C397">
    <cfRule type="duplicateValues" dxfId="44" priority="308"/>
  </conditionalFormatting>
  <conditionalFormatting sqref="D388:D395">
    <cfRule type="duplicateValues" dxfId="44" priority="316"/>
  </conditionalFormatting>
  <conditionalFormatting sqref="D396:D397">
    <cfRule type="duplicateValues" dxfId="44" priority="307"/>
  </conditionalFormatting>
  <conditionalFormatting sqref="D419:D420">
    <cfRule type="duplicateValues" dxfId="44" priority="239"/>
    <cfRule type="duplicateValues" dxfId="44" priority="240"/>
    <cfRule type="duplicateValues" dxfId="44" priority="241"/>
  </conditionalFormatting>
  <conditionalFormatting sqref="D419:D426">
    <cfRule type="duplicateValues" dxfId="44" priority="238"/>
  </conditionalFormatting>
  <conditionalFormatting sqref="C1:C411 C413:C489">
    <cfRule type="duplicateValues" dxfId="44" priority="92"/>
  </conditionalFormatting>
  <conditionalFormatting sqref="C2:C60 C62:C80 C82:C86 C92:C207 C88:C90 C209:C216 C221:C222 C218:C219 C224:C254 C256:C288 C295 C386 C485 C458:C465 C473:C475">
    <cfRule type="duplicateValues" dxfId="44" priority="412"/>
  </conditionalFormatting>
  <conditionalFormatting sqref="C2:C60 C62:C80 C82:C86 C92:C207 C88:C90 C209:C216 C224:C254 C218:C219 C221:C222 C256:C288 C295 C386 C485 C458:C465 C473:C477">
    <cfRule type="duplicateValues" dxfId="44" priority="411"/>
  </conditionalFormatting>
  <conditionalFormatting sqref="C2:C60 C62:C80 C88:C90 C82:C86 C92:C207 C209:C216 C224:C254 C218:C219 C256:C322 C221:C222 C386 C484:C485 C473:C477 C458:C467">
    <cfRule type="duplicateValues" dxfId="46" priority="406"/>
    <cfRule type="duplicateValues" dxfId="44" priority="407"/>
  </conditionalFormatting>
  <conditionalFormatting sqref="C2:C349 C386 C473:C477 C458:C467 C487 C484:C485">
    <cfRule type="duplicateValues" dxfId="44" priority="397"/>
    <cfRule type="duplicateValues" dxfId="44" priority="398"/>
    <cfRule type="duplicateValues" dxfId="44" priority="399"/>
  </conditionalFormatting>
  <conditionalFormatting sqref="C2:C373 C386 C458:C467 C473:C477 C487 C484:C485">
    <cfRule type="duplicateValues" dxfId="44" priority="351"/>
    <cfRule type="duplicateValues" dxfId="44" priority="353"/>
  </conditionalFormatting>
  <conditionalFormatting sqref="C2:C381 C383:C386 C458:C467 C473:C477 C487 C484:C485">
    <cfRule type="duplicateValues" dxfId="44" priority="326"/>
  </conditionalFormatting>
  <conditionalFormatting sqref="C2:C381 C383:C397 C458:C477 C487 C484:C485">
    <cfRule type="duplicateValues" dxfId="44" priority="305"/>
  </conditionalFormatting>
  <conditionalFormatting sqref="C4:C60 C82:C86 C62:C80 C88:C90 C92:C207 C209:C216 C256:C322 C218:C219 C224:C254 C221:C222 C386 C484:C485">
    <cfRule type="duplicateValues" dxfId="44" priority="405"/>
  </conditionalFormatting>
  <conditionalFormatting sqref="C4:C373 C386 C487 C484:C485">
    <cfRule type="duplicateValues" dxfId="44" priority="352"/>
  </conditionalFormatting>
  <conditionalFormatting sqref="C4:C381 C383:C386 C487 C484:C485">
    <cfRule type="duplicateValues" dxfId="44" priority="324"/>
  </conditionalFormatting>
  <conditionalFormatting sqref="C4:C381 C383:C397 C487 C484:C485">
    <cfRule type="duplicateValues" dxfId="44" priority="303"/>
    <cfRule type="duplicateValues" dxfId="44" priority="304"/>
    <cfRule type="duplicateValues" dxfId="44" priority="306"/>
  </conditionalFormatting>
  <conditionalFormatting sqref="C4:C411 C413:C417 C487:C488 C484:C485">
    <cfRule type="duplicateValues" dxfId="44" priority="252"/>
    <cfRule type="duplicateValues" dxfId="44" priority="253"/>
    <cfRule type="duplicateValues" dxfId="44" priority="254"/>
  </conditionalFormatting>
  <conditionalFormatting sqref="C4:C381 C383:C411 C413:C417 C487:C488 C484:C485">
    <cfRule type="duplicateValues" dxfId="44" priority="263"/>
  </conditionalFormatting>
  <conditionalFormatting sqref="C4:C411 C413:C442 C482:C489 C479">
    <cfRule type="duplicateValues" dxfId="44" priority="227"/>
  </conditionalFormatting>
  <conditionalFormatting sqref="C4:C411 C413:C454 C481:C489 C478:C479">
    <cfRule type="duplicateValues" dxfId="44" priority="217"/>
  </conditionalFormatting>
  <conditionalFormatting sqref="D4:D381 D383:D385 D388:D397 D487 D484">
    <cfRule type="duplicateValues" dxfId="44" priority="301"/>
  </conditionalFormatting>
  <conditionalFormatting sqref="C37:C411 C413:C457 C481:C489 C478:C479">
    <cfRule type="duplicateValues" dxfId="44" priority="117"/>
  </conditionalFormatting>
  <conditionalFormatting sqref="C291:C294 C296:C297">
    <cfRule type="duplicateValues" dxfId="45" priority="410"/>
  </conditionalFormatting>
  <conditionalFormatting sqref="C301:C322 C484">
    <cfRule type="duplicateValues" dxfId="45" priority="408"/>
  </conditionalFormatting>
  <conditionalFormatting sqref="C306:C381 C383:C385 C487 C484">
    <cfRule type="duplicateValues" dxfId="44" priority="325"/>
  </conditionalFormatting>
  <conditionalFormatting sqref="C323:C331 C487">
    <cfRule type="duplicateValues" dxfId="45" priority="404"/>
  </conditionalFormatting>
  <conditionalFormatting sqref="C364:C365 C367:C369">
    <cfRule type="duplicateValues" dxfId="44" priority="365"/>
    <cfRule type="duplicateValues" dxfId="44" priority="366"/>
    <cfRule type="duplicateValues" dxfId="44" priority="367"/>
    <cfRule type="duplicateValues" dxfId="44" priority="368"/>
    <cfRule type="duplicateValues" dxfId="44" priority="369"/>
    <cfRule type="duplicateValues" dxfId="44" priority="370"/>
    <cfRule type="duplicateValues" dxfId="44" priority="371"/>
    <cfRule type="duplicateValues" dxfId="44" priority="372"/>
  </conditionalFormatting>
  <conditionalFormatting sqref="C386 C485">
    <cfRule type="duplicateValues" dxfId="44" priority="300"/>
  </conditionalFormatting>
  <conditionalFormatting sqref="C398:C400 C488">
    <cfRule type="duplicateValues" dxfId="44" priority="299"/>
  </conditionalFormatting>
  <conditionalFormatting sqref="D398:D400 D488">
    <cfRule type="duplicateValues" dxfId="44" priority="281"/>
  </conditionalFormatting>
  <conditionalFormatting sqref="D400 D488">
    <cfRule type="duplicateValues" dxfId="44" priority="282"/>
    <cfRule type="duplicateValues" dxfId="44" priority="283"/>
    <cfRule type="duplicateValues" dxfId="44" priority="284"/>
  </conditionalFormatting>
  <conditionalFormatting sqref="C403 C405:C409">
    <cfRule type="duplicateValues" dxfId="44" priority="296"/>
  </conditionalFormatting>
  <conditionalFormatting sqref="D403 D405:D409">
    <cfRule type="duplicateValues" dxfId="44" priority="275"/>
  </conditionalFormatting>
  <conditionalFormatting sqref="C444:C454 C481 C478">
    <cfRule type="duplicateValues" dxfId="44" priority="216"/>
    <cfRule type="duplicateValues" dxfId="44" priority="220"/>
    <cfRule type="duplicateValues" dxfId="44" priority="221"/>
  </conditionalFormatting>
  <dataValidations count="1">
    <dataValidation type="custom" allowBlank="1" showInputMessage="1" showErrorMessage="1" sqref="D400 D403 D416 D456 D488">
      <formula1>COUNTIF(D:D,D400&amp;"*")=1</formula1>
    </dataValidation>
  </dataValidations>
  <pageMargins left="0.156944444444444" right="0.118055555555556" top="0.156944444444444" bottom="0.0388888888888889" header="0.156944444444444" footer="0.118055555555556"/>
  <pageSetup paperSize="9" scale="47" fitToHeight="0" orientation="landscape" horizontalDpi="600"/>
  <headerFooter/>
  <rowBreaks count="10" manualBreakCount="10">
    <brk id="152" max="26" man="1"/>
    <brk id="227" max="26" man="1"/>
    <brk id="302" max="26" man="1"/>
    <brk id="375" max="26" man="1"/>
    <brk id="442" max="26" man="1"/>
    <brk id="475" max="16383" man="1"/>
    <brk id="475" max="16383" man="1"/>
    <brk id="475" max="16383" man="1"/>
    <brk id="475" max="16383" man="1"/>
    <brk id="47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494"/>
  <sheetViews>
    <sheetView tabSelected="1" workbookViewId="0">
      <pane ySplit="3" topLeftCell="A432" activePane="bottomLeft" state="frozen"/>
      <selection/>
      <selection pane="bottomLeft" activeCell="M451" sqref="M451"/>
    </sheetView>
  </sheetViews>
  <sheetFormatPr defaultColWidth="9" defaultRowHeight="13.5"/>
  <cols>
    <col min="1" max="1" width="6.375" style="23" customWidth="1"/>
    <col min="2" max="2" width="23.125" style="23" customWidth="1"/>
    <col min="3" max="3" width="13.125" style="24" customWidth="1"/>
    <col min="4" max="4" width="17.875" style="25" customWidth="1"/>
    <col min="5" max="5" width="11.5" style="23" customWidth="1"/>
    <col min="6" max="6" width="11.875" style="23" customWidth="1"/>
    <col min="7" max="8" width="12.625" style="23" customWidth="1"/>
    <col min="9" max="9" width="11.5" style="23" customWidth="1"/>
    <col min="10" max="10" width="9.375" style="23" customWidth="1"/>
    <col min="11" max="11" width="10.375" style="23" customWidth="1"/>
    <col min="12" max="12" width="11.5" style="23" customWidth="1"/>
    <col min="13" max="14" width="10.375" style="23" customWidth="1"/>
    <col min="15" max="16" width="11.5" style="23" customWidth="1"/>
    <col min="17" max="17" width="10.375" style="23" customWidth="1"/>
    <col min="18" max="18" width="11.5" style="23" customWidth="1"/>
    <col min="19" max="21" width="10.375" style="23" customWidth="1"/>
    <col min="22" max="24" width="11.5" style="23" customWidth="1"/>
    <col min="25" max="25" width="12" style="9" customWidth="1"/>
    <col min="26" max="26" width="10.375" style="9" customWidth="1"/>
    <col min="27" max="27" width="6.375" style="9" customWidth="1"/>
    <col min="28" max="28" width="13.875" style="9" customWidth="1"/>
    <col min="29" max="29" width="10.375" style="9" customWidth="1"/>
    <col min="30" max="33" width="11.5" style="9" customWidth="1"/>
    <col min="34" max="35" width="11.5" style="9"/>
    <col min="36" max="36" width="9" style="9"/>
    <col min="37" max="16384" width="4.75" customWidth="1"/>
  </cols>
  <sheetData>
    <row r="1" s="9" customFormat="1" ht="18.75" spans="1:25">
      <c r="A1" s="26" t="s">
        <v>1056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="9" customFormat="1" spans="1:36">
      <c r="A2" s="27" t="s">
        <v>51</v>
      </c>
      <c r="B2" s="27" t="s">
        <v>52</v>
      </c>
      <c r="C2" s="28" t="s">
        <v>53</v>
      </c>
      <c r="D2" s="29" t="s">
        <v>54</v>
      </c>
      <c r="E2" s="30" t="s">
        <v>55</v>
      </c>
      <c r="F2" s="30"/>
      <c r="G2" s="30"/>
      <c r="H2" s="30"/>
      <c r="I2" s="30"/>
      <c r="J2" s="30"/>
      <c r="K2" s="5" t="s">
        <v>56</v>
      </c>
      <c r="L2" s="5"/>
      <c r="M2" s="5"/>
      <c r="N2" s="5"/>
      <c r="O2" s="5"/>
      <c r="P2" s="5"/>
      <c r="Q2" s="5"/>
      <c r="R2" s="49" t="s">
        <v>57</v>
      </c>
      <c r="S2" s="50"/>
      <c r="T2" s="50"/>
      <c r="U2" s="50"/>
      <c r="V2" s="50"/>
      <c r="W2" s="50"/>
      <c r="X2" s="50"/>
      <c r="Y2" s="50"/>
      <c r="Z2" s="51"/>
      <c r="AA2" s="52"/>
      <c r="AB2" s="51"/>
      <c r="AC2" s="5" t="s">
        <v>58</v>
      </c>
      <c r="AD2" s="5"/>
      <c r="AE2" s="5"/>
      <c r="AF2" s="5"/>
      <c r="AG2" s="5"/>
      <c r="AH2" s="5"/>
      <c r="AI2" s="5"/>
      <c r="AJ2" s="10"/>
    </row>
    <row r="3" s="9" customFormat="1" ht="24" spans="1:36">
      <c r="A3" s="5"/>
      <c r="B3" s="5"/>
      <c r="C3" s="31"/>
      <c r="D3" s="32"/>
      <c r="E3" s="5" t="s">
        <v>59</v>
      </c>
      <c r="F3" s="5" t="s">
        <v>60</v>
      </c>
      <c r="G3" s="5" t="s">
        <v>61</v>
      </c>
      <c r="H3" s="5" t="s">
        <v>62</v>
      </c>
      <c r="I3" s="5" t="s">
        <v>63</v>
      </c>
      <c r="J3" s="5" t="s">
        <v>64</v>
      </c>
      <c r="K3" s="27" t="s">
        <v>65</v>
      </c>
      <c r="L3" s="46" t="s">
        <v>66</v>
      </c>
      <c r="M3" s="27" t="s">
        <v>67</v>
      </c>
      <c r="N3" s="27" t="s">
        <v>68</v>
      </c>
      <c r="O3" s="27" t="s">
        <v>69</v>
      </c>
      <c r="P3" s="27" t="s">
        <v>64</v>
      </c>
      <c r="Q3" s="27" t="s">
        <v>70</v>
      </c>
      <c r="R3" s="5" t="s">
        <v>71</v>
      </c>
      <c r="S3" s="5" t="s">
        <v>72</v>
      </c>
      <c r="T3" s="5" t="s">
        <v>73</v>
      </c>
      <c r="U3" s="5" t="s">
        <v>74</v>
      </c>
      <c r="V3" s="5" t="s">
        <v>75</v>
      </c>
      <c r="W3" s="5" t="s">
        <v>69</v>
      </c>
      <c r="X3" s="5" t="s">
        <v>64</v>
      </c>
      <c r="Y3" s="5" t="s">
        <v>70</v>
      </c>
      <c r="Z3" s="53" t="s">
        <v>76</v>
      </c>
      <c r="AA3" s="53" t="s">
        <v>77</v>
      </c>
      <c r="AB3" s="10" t="s">
        <v>4</v>
      </c>
      <c r="AC3" s="27" t="s">
        <v>78</v>
      </c>
      <c r="AD3" s="27" t="s">
        <v>79</v>
      </c>
      <c r="AE3" s="27" t="s">
        <v>80</v>
      </c>
      <c r="AF3" s="27" t="s">
        <v>81</v>
      </c>
      <c r="AG3" s="27" t="s">
        <v>82</v>
      </c>
      <c r="AH3" s="27" t="s">
        <v>64</v>
      </c>
      <c r="AI3" s="27" t="s">
        <v>70</v>
      </c>
      <c r="AJ3" s="10" t="s">
        <v>4</v>
      </c>
    </row>
    <row r="4" s="9" customFormat="1" ht="16" customHeight="1" spans="1:36">
      <c r="A4" s="33">
        <f t="shared" ref="A4:A67" si="0">ROW()-3</f>
        <v>1</v>
      </c>
      <c r="B4" s="34" t="s">
        <v>83</v>
      </c>
      <c r="C4" s="35" t="s">
        <v>84</v>
      </c>
      <c r="D4" s="36" t="s">
        <v>85</v>
      </c>
      <c r="E4" s="34">
        <v>3473.25</v>
      </c>
      <c r="F4" s="34">
        <f>VLOOKUP(C4,'[1]9月'!$B:$Q,16,0)</f>
        <v>3245.4</v>
      </c>
      <c r="G4" s="37">
        <v>5664.75</v>
      </c>
      <c r="H4" s="34">
        <v>3473.25</v>
      </c>
      <c r="I4" s="37">
        <v>3180</v>
      </c>
      <c r="J4" s="37">
        <v>108</v>
      </c>
      <c r="K4" s="47">
        <f t="shared" ref="K4:K67" si="1">E4*0.018</f>
        <v>62.5185</v>
      </c>
      <c r="L4" s="48">
        <f t="shared" ref="L4:L67" si="2">F4*0.16</f>
        <v>519.264</v>
      </c>
      <c r="M4" s="37">
        <f t="shared" ref="M4:M67" si="3">ROUND(G4*0.08,2)</f>
        <v>453.18</v>
      </c>
      <c r="N4" s="34">
        <f t="shared" ref="N4:N67" si="4">H4*0.007</f>
        <v>24.31275</v>
      </c>
      <c r="O4" s="37">
        <f t="shared" ref="O4:O67" si="5">I4*5%</f>
        <v>159</v>
      </c>
      <c r="P4" s="37">
        <f t="shared" ref="P4:P67" si="6">J4*50%</f>
        <v>54</v>
      </c>
      <c r="Q4" s="37">
        <f t="shared" ref="Q4:Q67" si="7">SUM(K4:P4)</f>
        <v>1272.27525</v>
      </c>
      <c r="R4" s="34">
        <f t="shared" ref="R4:R67" si="8">E4*0</f>
        <v>0</v>
      </c>
      <c r="S4" s="34">
        <f t="shared" ref="S4:S67" si="9">ROUND(F4*0.08,2)</f>
        <v>259.63</v>
      </c>
      <c r="T4" s="37">
        <f t="shared" ref="T4:T67" si="10">ROUND(G4*0.02,2)</f>
        <v>113.3</v>
      </c>
      <c r="U4" s="34">
        <f t="shared" ref="U4:U67" si="11">ROUND(H4*0.003,2)</f>
        <v>10.42</v>
      </c>
      <c r="V4" s="34">
        <v>0</v>
      </c>
      <c r="W4" s="37">
        <f t="shared" ref="W4:W67" si="12">I4*5%</f>
        <v>159</v>
      </c>
      <c r="X4" s="37">
        <f t="shared" ref="X4:X67" si="13">J4*50%</f>
        <v>54</v>
      </c>
      <c r="Y4" s="34">
        <f t="shared" ref="Y4:Y67" si="14">SUM(R4:X4)</f>
        <v>596.35</v>
      </c>
      <c r="Z4" s="34">
        <f t="shared" ref="Z4:Z67" si="15">Q4+Y4</f>
        <v>1868.62525</v>
      </c>
      <c r="AA4" s="34"/>
      <c r="AB4" s="12" t="s">
        <v>27</v>
      </c>
      <c r="AC4" s="11">
        <f t="shared" ref="AC4:AE4" si="16">K4+R4</f>
        <v>62.5185</v>
      </c>
      <c r="AD4" s="11">
        <f t="shared" si="16"/>
        <v>778.894</v>
      </c>
      <c r="AE4" s="11">
        <f t="shared" si="16"/>
        <v>566.48</v>
      </c>
      <c r="AF4" s="11">
        <f t="shared" ref="AF4:AF67" si="17">N4+U4+V4</f>
        <v>34.73275</v>
      </c>
      <c r="AG4" s="11">
        <f t="shared" ref="AG4:AI4" si="18">O4+W4</f>
        <v>318</v>
      </c>
      <c r="AH4" s="11">
        <f t="shared" si="18"/>
        <v>108</v>
      </c>
      <c r="AI4" s="11">
        <f t="shared" si="18"/>
        <v>1868.62525</v>
      </c>
      <c r="AJ4" s="12" t="s">
        <v>13</v>
      </c>
    </row>
    <row r="5" s="9" customFormat="1" ht="16" customHeight="1" spans="1:36">
      <c r="A5" s="33">
        <f t="shared" si="0"/>
        <v>2</v>
      </c>
      <c r="B5" s="34" t="s">
        <v>86</v>
      </c>
      <c r="C5" s="35" t="s">
        <v>87</v>
      </c>
      <c r="D5" s="34" t="s">
        <v>88</v>
      </c>
      <c r="E5" s="34">
        <v>3473.25</v>
      </c>
      <c r="F5" s="34">
        <f>VLOOKUP(C5,'[1]9月'!$B:$Q,16,0)</f>
        <v>3245.4</v>
      </c>
      <c r="G5" s="37">
        <v>5664.75</v>
      </c>
      <c r="H5" s="34">
        <v>3473.25</v>
      </c>
      <c r="I5" s="37">
        <v>3180</v>
      </c>
      <c r="J5" s="37">
        <v>108</v>
      </c>
      <c r="K5" s="47">
        <f t="shared" si="1"/>
        <v>62.5185</v>
      </c>
      <c r="L5" s="48">
        <f t="shared" si="2"/>
        <v>519.264</v>
      </c>
      <c r="M5" s="37">
        <f t="shared" si="3"/>
        <v>453.18</v>
      </c>
      <c r="N5" s="34">
        <f t="shared" si="4"/>
        <v>24.31275</v>
      </c>
      <c r="O5" s="37">
        <f t="shared" si="5"/>
        <v>159</v>
      </c>
      <c r="P5" s="37">
        <f t="shared" si="6"/>
        <v>54</v>
      </c>
      <c r="Q5" s="37">
        <f t="shared" si="7"/>
        <v>1272.27525</v>
      </c>
      <c r="R5" s="34">
        <f t="shared" si="8"/>
        <v>0</v>
      </c>
      <c r="S5" s="34">
        <f t="shared" si="9"/>
        <v>259.63</v>
      </c>
      <c r="T5" s="37">
        <f t="shared" si="10"/>
        <v>113.3</v>
      </c>
      <c r="U5" s="34">
        <f t="shared" si="11"/>
        <v>10.42</v>
      </c>
      <c r="V5" s="34">
        <v>0</v>
      </c>
      <c r="W5" s="37">
        <f t="shared" si="12"/>
        <v>159</v>
      </c>
      <c r="X5" s="37">
        <f t="shared" si="13"/>
        <v>54</v>
      </c>
      <c r="Y5" s="34">
        <f t="shared" si="14"/>
        <v>596.35</v>
      </c>
      <c r="Z5" s="34">
        <f t="shared" si="15"/>
        <v>1868.62525</v>
      </c>
      <c r="AA5" s="34"/>
      <c r="AB5" s="12" t="s">
        <v>40</v>
      </c>
      <c r="AC5" s="11">
        <f t="shared" ref="AC5:AE5" si="19">K5+R5</f>
        <v>62.5185</v>
      </c>
      <c r="AD5" s="11">
        <f t="shared" si="19"/>
        <v>778.894</v>
      </c>
      <c r="AE5" s="11">
        <f t="shared" si="19"/>
        <v>566.48</v>
      </c>
      <c r="AF5" s="11">
        <f t="shared" si="17"/>
        <v>34.73275</v>
      </c>
      <c r="AG5" s="11">
        <f t="shared" ref="AG5:AI5" si="20">O5+W5</f>
        <v>318</v>
      </c>
      <c r="AH5" s="11">
        <f t="shared" si="20"/>
        <v>108</v>
      </c>
      <c r="AI5" s="11">
        <f t="shared" si="20"/>
        <v>1868.62525</v>
      </c>
      <c r="AJ5" s="12" t="s">
        <v>16</v>
      </c>
    </row>
    <row r="6" s="9" customFormat="1" ht="16" customHeight="1" spans="1:36">
      <c r="A6" s="33">
        <f t="shared" si="0"/>
        <v>3</v>
      </c>
      <c r="B6" s="34" t="s">
        <v>89</v>
      </c>
      <c r="C6" s="35" t="s">
        <v>90</v>
      </c>
      <c r="D6" s="34" t="s">
        <v>91</v>
      </c>
      <c r="E6" s="34">
        <v>3473.25</v>
      </c>
      <c r="F6" s="34">
        <f>VLOOKUP(C6,'[1]9月'!$B:$Q,16,0)</f>
        <v>3245.4</v>
      </c>
      <c r="G6" s="37">
        <v>5664.75</v>
      </c>
      <c r="H6" s="34">
        <v>3473.25</v>
      </c>
      <c r="I6" s="37">
        <v>3180</v>
      </c>
      <c r="J6" s="37">
        <v>108</v>
      </c>
      <c r="K6" s="47">
        <f t="shared" si="1"/>
        <v>62.5185</v>
      </c>
      <c r="L6" s="48">
        <f t="shared" si="2"/>
        <v>519.264</v>
      </c>
      <c r="M6" s="37">
        <f t="shared" si="3"/>
        <v>453.18</v>
      </c>
      <c r="N6" s="34">
        <f t="shared" si="4"/>
        <v>24.31275</v>
      </c>
      <c r="O6" s="37">
        <f t="shared" si="5"/>
        <v>159</v>
      </c>
      <c r="P6" s="37">
        <f t="shared" si="6"/>
        <v>54</v>
      </c>
      <c r="Q6" s="37">
        <f t="shared" si="7"/>
        <v>1272.27525</v>
      </c>
      <c r="R6" s="34">
        <f t="shared" si="8"/>
        <v>0</v>
      </c>
      <c r="S6" s="34">
        <f t="shared" si="9"/>
        <v>259.63</v>
      </c>
      <c r="T6" s="37">
        <f t="shared" si="10"/>
        <v>113.3</v>
      </c>
      <c r="U6" s="34">
        <f t="shared" si="11"/>
        <v>10.42</v>
      </c>
      <c r="V6" s="34">
        <v>0</v>
      </c>
      <c r="W6" s="37">
        <f t="shared" si="12"/>
        <v>159</v>
      </c>
      <c r="X6" s="37">
        <f t="shared" si="13"/>
        <v>54</v>
      </c>
      <c r="Y6" s="34">
        <f t="shared" si="14"/>
        <v>596.35</v>
      </c>
      <c r="Z6" s="34">
        <f t="shared" si="15"/>
        <v>1868.62525</v>
      </c>
      <c r="AA6" s="34"/>
      <c r="AB6" s="12" t="s">
        <v>40</v>
      </c>
      <c r="AC6" s="11">
        <f t="shared" ref="AC6:AE6" si="21">K6+R6</f>
        <v>62.5185</v>
      </c>
      <c r="AD6" s="11">
        <f t="shared" si="21"/>
        <v>778.894</v>
      </c>
      <c r="AE6" s="11">
        <f t="shared" si="21"/>
        <v>566.48</v>
      </c>
      <c r="AF6" s="11">
        <f t="shared" si="17"/>
        <v>34.73275</v>
      </c>
      <c r="AG6" s="11">
        <f t="shared" ref="AG6:AI6" si="22">O6+W6</f>
        <v>318</v>
      </c>
      <c r="AH6" s="11">
        <f t="shared" si="22"/>
        <v>108</v>
      </c>
      <c r="AI6" s="11">
        <f t="shared" si="22"/>
        <v>1868.62525</v>
      </c>
      <c r="AJ6" s="12" t="s">
        <v>16</v>
      </c>
    </row>
    <row r="7" s="9" customFormat="1" ht="16" customHeight="1" spans="1:36">
      <c r="A7" s="33">
        <f t="shared" si="0"/>
        <v>4</v>
      </c>
      <c r="B7" s="34" t="s">
        <v>86</v>
      </c>
      <c r="C7" s="35" t="s">
        <v>92</v>
      </c>
      <c r="D7" s="34" t="s">
        <v>93</v>
      </c>
      <c r="E7" s="34">
        <v>3473.25</v>
      </c>
      <c r="F7" s="34">
        <f>VLOOKUP(C7,'[1]9月'!$B:$Q,16,0)</f>
        <v>3245.4</v>
      </c>
      <c r="G7" s="37">
        <v>5664.75</v>
      </c>
      <c r="H7" s="34">
        <v>3473.25</v>
      </c>
      <c r="I7" s="37">
        <v>3180</v>
      </c>
      <c r="J7" s="37">
        <v>108</v>
      </c>
      <c r="K7" s="47">
        <f t="shared" si="1"/>
        <v>62.5185</v>
      </c>
      <c r="L7" s="48">
        <f t="shared" si="2"/>
        <v>519.264</v>
      </c>
      <c r="M7" s="37">
        <f t="shared" si="3"/>
        <v>453.18</v>
      </c>
      <c r="N7" s="34">
        <f t="shared" si="4"/>
        <v>24.31275</v>
      </c>
      <c r="O7" s="37">
        <f t="shared" si="5"/>
        <v>159</v>
      </c>
      <c r="P7" s="37">
        <f t="shared" si="6"/>
        <v>54</v>
      </c>
      <c r="Q7" s="37">
        <f t="shared" si="7"/>
        <v>1272.27525</v>
      </c>
      <c r="R7" s="34">
        <f t="shared" si="8"/>
        <v>0</v>
      </c>
      <c r="S7" s="34">
        <f t="shared" si="9"/>
        <v>259.63</v>
      </c>
      <c r="T7" s="37">
        <f t="shared" si="10"/>
        <v>113.3</v>
      </c>
      <c r="U7" s="34">
        <f t="shared" si="11"/>
        <v>10.42</v>
      </c>
      <c r="V7" s="34">
        <v>0</v>
      </c>
      <c r="W7" s="37">
        <f t="shared" si="12"/>
        <v>159</v>
      </c>
      <c r="X7" s="37">
        <f t="shared" si="13"/>
        <v>54</v>
      </c>
      <c r="Y7" s="34">
        <f t="shared" si="14"/>
        <v>596.35</v>
      </c>
      <c r="Z7" s="34">
        <f t="shared" si="15"/>
        <v>1868.62525</v>
      </c>
      <c r="AA7" s="34"/>
      <c r="AB7" s="12" t="s">
        <v>40</v>
      </c>
      <c r="AC7" s="11">
        <f t="shared" ref="AC7:AE7" si="23">K7+R7</f>
        <v>62.5185</v>
      </c>
      <c r="AD7" s="11">
        <f t="shared" si="23"/>
        <v>778.894</v>
      </c>
      <c r="AE7" s="11">
        <f t="shared" si="23"/>
        <v>566.48</v>
      </c>
      <c r="AF7" s="11">
        <f t="shared" si="17"/>
        <v>34.73275</v>
      </c>
      <c r="AG7" s="11">
        <f t="shared" ref="AG7:AI7" si="24">O7+W7</f>
        <v>318</v>
      </c>
      <c r="AH7" s="11">
        <f t="shared" si="24"/>
        <v>108</v>
      </c>
      <c r="AI7" s="11">
        <f t="shared" si="24"/>
        <v>1868.62525</v>
      </c>
      <c r="AJ7" s="12" t="s">
        <v>16</v>
      </c>
    </row>
    <row r="8" s="9" customFormat="1" ht="16" customHeight="1" spans="1:36">
      <c r="A8" s="33">
        <f t="shared" si="0"/>
        <v>5</v>
      </c>
      <c r="B8" s="34" t="s">
        <v>86</v>
      </c>
      <c r="C8" s="35" t="s">
        <v>94</v>
      </c>
      <c r="D8" s="34" t="s">
        <v>95</v>
      </c>
      <c r="E8" s="34">
        <v>3473.25</v>
      </c>
      <c r="F8" s="34">
        <f>VLOOKUP(C8,'[1]9月'!$B:$Q,16,0)</f>
        <v>3245.4</v>
      </c>
      <c r="G8" s="37">
        <v>5664.75</v>
      </c>
      <c r="H8" s="34">
        <v>3473.25</v>
      </c>
      <c r="I8" s="37">
        <v>4180</v>
      </c>
      <c r="J8" s="37">
        <v>108</v>
      </c>
      <c r="K8" s="47">
        <f t="shared" si="1"/>
        <v>62.5185</v>
      </c>
      <c r="L8" s="48">
        <f t="shared" si="2"/>
        <v>519.264</v>
      </c>
      <c r="M8" s="37">
        <f t="shared" si="3"/>
        <v>453.18</v>
      </c>
      <c r="N8" s="34">
        <f t="shared" si="4"/>
        <v>24.31275</v>
      </c>
      <c r="O8" s="37">
        <f t="shared" si="5"/>
        <v>209</v>
      </c>
      <c r="P8" s="37">
        <f t="shared" si="6"/>
        <v>54</v>
      </c>
      <c r="Q8" s="37">
        <f t="shared" si="7"/>
        <v>1322.27525</v>
      </c>
      <c r="R8" s="34">
        <f t="shared" si="8"/>
        <v>0</v>
      </c>
      <c r="S8" s="34">
        <f t="shared" si="9"/>
        <v>259.63</v>
      </c>
      <c r="T8" s="37">
        <f t="shared" si="10"/>
        <v>113.3</v>
      </c>
      <c r="U8" s="34">
        <f t="shared" si="11"/>
        <v>10.42</v>
      </c>
      <c r="V8" s="34">
        <v>0</v>
      </c>
      <c r="W8" s="37">
        <f t="shared" si="12"/>
        <v>209</v>
      </c>
      <c r="X8" s="37">
        <f t="shared" si="13"/>
        <v>54</v>
      </c>
      <c r="Y8" s="34">
        <f t="shared" si="14"/>
        <v>646.35</v>
      </c>
      <c r="Z8" s="34">
        <f t="shared" si="15"/>
        <v>1968.62525</v>
      </c>
      <c r="AA8" s="34"/>
      <c r="AB8" s="12" t="s">
        <v>40</v>
      </c>
      <c r="AC8" s="11">
        <f t="shared" ref="AC8:AE8" si="25">K8+R8</f>
        <v>62.5185</v>
      </c>
      <c r="AD8" s="11">
        <f t="shared" si="25"/>
        <v>778.894</v>
      </c>
      <c r="AE8" s="11">
        <f t="shared" si="25"/>
        <v>566.48</v>
      </c>
      <c r="AF8" s="11">
        <f t="shared" si="17"/>
        <v>34.73275</v>
      </c>
      <c r="AG8" s="11">
        <f t="shared" ref="AG8:AI8" si="26">O8+W8</f>
        <v>418</v>
      </c>
      <c r="AH8" s="11">
        <f t="shared" si="26"/>
        <v>108</v>
      </c>
      <c r="AI8" s="11">
        <f t="shared" si="26"/>
        <v>1968.62525</v>
      </c>
      <c r="AJ8" s="12" t="s">
        <v>16</v>
      </c>
    </row>
    <row r="9" s="9" customFormat="1" ht="16" customHeight="1" spans="1:36">
      <c r="A9" s="33">
        <f t="shared" si="0"/>
        <v>6</v>
      </c>
      <c r="B9" s="34" t="s">
        <v>86</v>
      </c>
      <c r="C9" s="35" t="s">
        <v>96</v>
      </c>
      <c r="D9" s="34" t="s">
        <v>97</v>
      </c>
      <c r="E9" s="34">
        <v>3473.25</v>
      </c>
      <c r="F9" s="34">
        <f>VLOOKUP(C9,'[1]9月'!$B:$Q,16,0)</f>
        <v>3245.4</v>
      </c>
      <c r="G9" s="37">
        <v>5664.75</v>
      </c>
      <c r="H9" s="34">
        <v>3473.25</v>
      </c>
      <c r="I9" s="37">
        <v>3180</v>
      </c>
      <c r="J9" s="37">
        <v>108</v>
      </c>
      <c r="K9" s="47">
        <f t="shared" si="1"/>
        <v>62.5185</v>
      </c>
      <c r="L9" s="48">
        <f t="shared" si="2"/>
        <v>519.264</v>
      </c>
      <c r="M9" s="37">
        <f t="shared" si="3"/>
        <v>453.18</v>
      </c>
      <c r="N9" s="34">
        <f t="shared" si="4"/>
        <v>24.31275</v>
      </c>
      <c r="O9" s="37">
        <f t="shared" si="5"/>
        <v>159</v>
      </c>
      <c r="P9" s="37">
        <f t="shared" si="6"/>
        <v>54</v>
      </c>
      <c r="Q9" s="37">
        <f t="shared" si="7"/>
        <v>1272.27525</v>
      </c>
      <c r="R9" s="34">
        <f t="shared" si="8"/>
        <v>0</v>
      </c>
      <c r="S9" s="34">
        <f t="shared" si="9"/>
        <v>259.63</v>
      </c>
      <c r="T9" s="37">
        <f t="shared" si="10"/>
        <v>113.3</v>
      </c>
      <c r="U9" s="34">
        <f t="shared" si="11"/>
        <v>10.42</v>
      </c>
      <c r="V9" s="34">
        <v>0</v>
      </c>
      <c r="W9" s="37">
        <f t="shared" si="12"/>
        <v>159</v>
      </c>
      <c r="X9" s="37">
        <f t="shared" si="13"/>
        <v>54</v>
      </c>
      <c r="Y9" s="34">
        <f t="shared" si="14"/>
        <v>596.35</v>
      </c>
      <c r="Z9" s="34">
        <f t="shared" si="15"/>
        <v>1868.62525</v>
      </c>
      <c r="AA9" s="34"/>
      <c r="AB9" s="12" t="s">
        <v>40</v>
      </c>
      <c r="AC9" s="11">
        <f t="shared" ref="AC9:AE9" si="27">K9+R9</f>
        <v>62.5185</v>
      </c>
      <c r="AD9" s="11">
        <f t="shared" si="27"/>
        <v>778.894</v>
      </c>
      <c r="AE9" s="11">
        <f t="shared" si="27"/>
        <v>566.48</v>
      </c>
      <c r="AF9" s="11">
        <f t="shared" si="17"/>
        <v>34.73275</v>
      </c>
      <c r="AG9" s="11">
        <f t="shared" ref="AG9:AI9" si="28">O9+W9</f>
        <v>318</v>
      </c>
      <c r="AH9" s="11">
        <f t="shared" si="28"/>
        <v>108</v>
      </c>
      <c r="AI9" s="11">
        <f t="shared" si="28"/>
        <v>1868.62525</v>
      </c>
      <c r="AJ9" s="12" t="s">
        <v>16</v>
      </c>
    </row>
    <row r="10" s="9" customFormat="1" ht="16" customHeight="1" spans="1:36">
      <c r="A10" s="33">
        <f t="shared" si="0"/>
        <v>7</v>
      </c>
      <c r="B10" s="34" t="s">
        <v>86</v>
      </c>
      <c r="C10" s="35" t="s">
        <v>98</v>
      </c>
      <c r="D10" s="34" t="s">
        <v>99</v>
      </c>
      <c r="E10" s="34">
        <v>3473.25</v>
      </c>
      <c r="F10" s="34">
        <f>VLOOKUP(C10,'[1]9月'!$B:$Q,16,0)</f>
        <v>3245.4</v>
      </c>
      <c r="G10" s="37">
        <v>5664.75</v>
      </c>
      <c r="H10" s="34">
        <v>3473.25</v>
      </c>
      <c r="I10" s="37">
        <v>4180</v>
      </c>
      <c r="J10" s="37">
        <v>108</v>
      </c>
      <c r="K10" s="47">
        <f t="shared" si="1"/>
        <v>62.5185</v>
      </c>
      <c r="L10" s="48">
        <f t="shared" si="2"/>
        <v>519.264</v>
      </c>
      <c r="M10" s="37">
        <f t="shared" si="3"/>
        <v>453.18</v>
      </c>
      <c r="N10" s="34">
        <f t="shared" si="4"/>
        <v>24.31275</v>
      </c>
      <c r="O10" s="37">
        <f t="shared" si="5"/>
        <v>209</v>
      </c>
      <c r="P10" s="37">
        <f t="shared" si="6"/>
        <v>54</v>
      </c>
      <c r="Q10" s="37">
        <f t="shared" si="7"/>
        <v>1322.27525</v>
      </c>
      <c r="R10" s="34">
        <f t="shared" si="8"/>
        <v>0</v>
      </c>
      <c r="S10" s="34">
        <f t="shared" si="9"/>
        <v>259.63</v>
      </c>
      <c r="T10" s="37">
        <f t="shared" si="10"/>
        <v>113.3</v>
      </c>
      <c r="U10" s="34">
        <f t="shared" si="11"/>
        <v>10.42</v>
      </c>
      <c r="V10" s="34">
        <v>0</v>
      </c>
      <c r="W10" s="37">
        <f t="shared" si="12"/>
        <v>209</v>
      </c>
      <c r="X10" s="37">
        <f t="shared" si="13"/>
        <v>54</v>
      </c>
      <c r="Y10" s="34">
        <f t="shared" si="14"/>
        <v>646.35</v>
      </c>
      <c r="Z10" s="34">
        <f t="shared" si="15"/>
        <v>1968.62525</v>
      </c>
      <c r="AA10" s="34"/>
      <c r="AB10" s="12" t="s">
        <v>40</v>
      </c>
      <c r="AC10" s="11">
        <f t="shared" ref="AC10:AE10" si="29">K10+R10</f>
        <v>62.5185</v>
      </c>
      <c r="AD10" s="11">
        <f t="shared" si="29"/>
        <v>778.894</v>
      </c>
      <c r="AE10" s="11">
        <f t="shared" si="29"/>
        <v>566.48</v>
      </c>
      <c r="AF10" s="11">
        <f t="shared" si="17"/>
        <v>34.73275</v>
      </c>
      <c r="AG10" s="11">
        <f t="shared" ref="AG10:AI10" si="30">O10+W10</f>
        <v>418</v>
      </c>
      <c r="AH10" s="11">
        <f t="shared" si="30"/>
        <v>108</v>
      </c>
      <c r="AI10" s="11">
        <f t="shared" si="30"/>
        <v>1968.62525</v>
      </c>
      <c r="AJ10" s="12" t="s">
        <v>16</v>
      </c>
    </row>
    <row r="11" s="9" customFormat="1" ht="16" customHeight="1" spans="1:36">
      <c r="A11" s="33">
        <f t="shared" si="0"/>
        <v>8</v>
      </c>
      <c r="B11" s="38" t="e">
        <v>#N/A</v>
      </c>
      <c r="C11" s="39" t="s">
        <v>100</v>
      </c>
      <c r="D11" s="34" t="s">
        <v>101</v>
      </c>
      <c r="E11" s="34">
        <v>3820</v>
      </c>
      <c r="F11" s="34">
        <f>VLOOKUP(C11,'[1]9月'!$B:$Q,16,0)</f>
        <v>3820</v>
      </c>
      <c r="G11" s="37">
        <v>5664.75</v>
      </c>
      <c r="H11" s="34">
        <v>3820</v>
      </c>
      <c r="I11" s="37">
        <v>4180</v>
      </c>
      <c r="J11" s="37">
        <v>108</v>
      </c>
      <c r="K11" s="47">
        <f t="shared" si="1"/>
        <v>68.76</v>
      </c>
      <c r="L11" s="48">
        <f t="shared" si="2"/>
        <v>611.2</v>
      </c>
      <c r="M11" s="37">
        <f t="shared" si="3"/>
        <v>453.18</v>
      </c>
      <c r="N11" s="34">
        <f t="shared" si="4"/>
        <v>26.74</v>
      </c>
      <c r="O11" s="37">
        <f t="shared" si="5"/>
        <v>209</v>
      </c>
      <c r="P11" s="37">
        <f t="shared" si="6"/>
        <v>54</v>
      </c>
      <c r="Q11" s="37">
        <f t="shared" si="7"/>
        <v>1422.88</v>
      </c>
      <c r="R11" s="34">
        <f t="shared" si="8"/>
        <v>0</v>
      </c>
      <c r="S11" s="34">
        <f t="shared" si="9"/>
        <v>305.6</v>
      </c>
      <c r="T11" s="37">
        <f t="shared" si="10"/>
        <v>113.3</v>
      </c>
      <c r="U11" s="34">
        <f t="shared" si="11"/>
        <v>11.46</v>
      </c>
      <c r="V11" s="34">
        <v>0</v>
      </c>
      <c r="W11" s="37">
        <f t="shared" si="12"/>
        <v>209</v>
      </c>
      <c r="X11" s="37">
        <f t="shared" si="13"/>
        <v>54</v>
      </c>
      <c r="Y11" s="34">
        <f t="shared" si="14"/>
        <v>693.36</v>
      </c>
      <c r="Z11" s="34">
        <f t="shared" si="15"/>
        <v>2116.24</v>
      </c>
      <c r="AA11" s="34"/>
      <c r="AB11" s="12" t="s">
        <v>40</v>
      </c>
      <c r="AC11" s="11">
        <f t="shared" ref="AC11:AE11" si="31">K11+R11</f>
        <v>68.76</v>
      </c>
      <c r="AD11" s="11">
        <f t="shared" si="31"/>
        <v>916.8</v>
      </c>
      <c r="AE11" s="11">
        <f t="shared" si="31"/>
        <v>566.48</v>
      </c>
      <c r="AF11" s="11">
        <f t="shared" si="17"/>
        <v>38.2</v>
      </c>
      <c r="AG11" s="11">
        <f t="shared" ref="AG11:AI11" si="32">O11+W11</f>
        <v>418</v>
      </c>
      <c r="AH11" s="11">
        <f t="shared" si="32"/>
        <v>108</v>
      </c>
      <c r="AI11" s="11">
        <f t="shared" si="32"/>
        <v>2116.24</v>
      </c>
      <c r="AJ11" s="12" t="s">
        <v>16</v>
      </c>
    </row>
    <row r="12" s="9" customFormat="1" ht="16" customHeight="1" spans="1:36">
      <c r="A12" s="33">
        <f t="shared" si="0"/>
        <v>9</v>
      </c>
      <c r="B12" s="34" t="s">
        <v>86</v>
      </c>
      <c r="C12" s="35" t="s">
        <v>102</v>
      </c>
      <c r="D12" s="40" t="s">
        <v>103</v>
      </c>
      <c r="E12" s="34">
        <v>3473.25</v>
      </c>
      <c r="F12" s="34">
        <f>VLOOKUP(C12,'[1]9月'!$B:$Q,16,0)</f>
        <v>3245.4</v>
      </c>
      <c r="G12" s="37">
        <v>5664.75</v>
      </c>
      <c r="H12" s="34">
        <v>3473.25</v>
      </c>
      <c r="I12" s="37">
        <v>3180</v>
      </c>
      <c r="J12" s="37">
        <v>108</v>
      </c>
      <c r="K12" s="47">
        <f t="shared" si="1"/>
        <v>62.5185</v>
      </c>
      <c r="L12" s="48">
        <f t="shared" si="2"/>
        <v>519.264</v>
      </c>
      <c r="M12" s="37">
        <f t="shared" si="3"/>
        <v>453.18</v>
      </c>
      <c r="N12" s="34">
        <f t="shared" si="4"/>
        <v>24.31275</v>
      </c>
      <c r="O12" s="37">
        <f t="shared" si="5"/>
        <v>159</v>
      </c>
      <c r="P12" s="37">
        <f t="shared" si="6"/>
        <v>54</v>
      </c>
      <c r="Q12" s="37">
        <f t="shared" si="7"/>
        <v>1272.27525</v>
      </c>
      <c r="R12" s="34">
        <f t="shared" si="8"/>
        <v>0</v>
      </c>
      <c r="S12" s="34">
        <f t="shared" si="9"/>
        <v>259.63</v>
      </c>
      <c r="T12" s="37">
        <f t="shared" si="10"/>
        <v>113.3</v>
      </c>
      <c r="U12" s="34">
        <f t="shared" si="11"/>
        <v>10.42</v>
      </c>
      <c r="V12" s="34">
        <v>0</v>
      </c>
      <c r="W12" s="37">
        <f t="shared" si="12"/>
        <v>159</v>
      </c>
      <c r="X12" s="37">
        <f t="shared" si="13"/>
        <v>54</v>
      </c>
      <c r="Y12" s="34">
        <f t="shared" si="14"/>
        <v>596.35</v>
      </c>
      <c r="Z12" s="34">
        <f t="shared" si="15"/>
        <v>1868.62525</v>
      </c>
      <c r="AA12" s="34"/>
      <c r="AB12" s="12" t="s">
        <v>40</v>
      </c>
      <c r="AC12" s="11">
        <f t="shared" ref="AC12:AE12" si="33">K12+R12</f>
        <v>62.5185</v>
      </c>
      <c r="AD12" s="11">
        <f t="shared" si="33"/>
        <v>778.894</v>
      </c>
      <c r="AE12" s="11">
        <f t="shared" si="33"/>
        <v>566.48</v>
      </c>
      <c r="AF12" s="11">
        <f t="shared" si="17"/>
        <v>34.73275</v>
      </c>
      <c r="AG12" s="11">
        <f t="shared" ref="AG12:AI12" si="34">O12+W12</f>
        <v>318</v>
      </c>
      <c r="AH12" s="11">
        <f t="shared" si="34"/>
        <v>108</v>
      </c>
      <c r="AI12" s="11">
        <f t="shared" si="34"/>
        <v>1868.62525</v>
      </c>
      <c r="AJ12" s="12" t="s">
        <v>16</v>
      </c>
    </row>
    <row r="13" s="9" customFormat="1" ht="16" customHeight="1" spans="1:36">
      <c r="A13" s="33">
        <f t="shared" si="0"/>
        <v>10</v>
      </c>
      <c r="B13" s="34" t="s">
        <v>86</v>
      </c>
      <c r="C13" s="35" t="s">
        <v>104</v>
      </c>
      <c r="D13" s="40" t="s">
        <v>105</v>
      </c>
      <c r="E13" s="34">
        <v>3473.25</v>
      </c>
      <c r="F13" s="34">
        <v>3245.4</v>
      </c>
      <c r="G13" s="37">
        <v>5664.75</v>
      </c>
      <c r="H13" s="34">
        <v>3473.25</v>
      </c>
      <c r="I13" s="37">
        <v>3180</v>
      </c>
      <c r="J13" s="37">
        <v>108</v>
      </c>
      <c r="K13" s="47">
        <f t="shared" si="1"/>
        <v>62.5185</v>
      </c>
      <c r="L13" s="48">
        <f t="shared" si="2"/>
        <v>519.264</v>
      </c>
      <c r="M13" s="37">
        <f t="shared" si="3"/>
        <v>453.18</v>
      </c>
      <c r="N13" s="34">
        <f t="shared" si="4"/>
        <v>24.31275</v>
      </c>
      <c r="O13" s="37">
        <f t="shared" si="5"/>
        <v>159</v>
      </c>
      <c r="P13" s="37">
        <f t="shared" si="6"/>
        <v>54</v>
      </c>
      <c r="Q13" s="37">
        <f t="shared" si="7"/>
        <v>1272.27525</v>
      </c>
      <c r="R13" s="34">
        <f t="shared" si="8"/>
        <v>0</v>
      </c>
      <c r="S13" s="34">
        <f t="shared" si="9"/>
        <v>259.63</v>
      </c>
      <c r="T13" s="37">
        <f t="shared" si="10"/>
        <v>113.3</v>
      </c>
      <c r="U13" s="34">
        <f t="shared" si="11"/>
        <v>10.42</v>
      </c>
      <c r="V13" s="34">
        <v>0</v>
      </c>
      <c r="W13" s="37">
        <f t="shared" si="12"/>
        <v>159</v>
      </c>
      <c r="X13" s="37">
        <f t="shared" si="13"/>
        <v>54</v>
      </c>
      <c r="Y13" s="34">
        <f t="shared" si="14"/>
        <v>596.35</v>
      </c>
      <c r="Z13" s="34">
        <f t="shared" si="15"/>
        <v>1868.62525</v>
      </c>
      <c r="AA13" s="34"/>
      <c r="AB13" s="12" t="s">
        <v>40</v>
      </c>
      <c r="AC13" s="11">
        <f t="shared" ref="AC13:AE13" si="35">K13+R13</f>
        <v>62.5185</v>
      </c>
      <c r="AD13" s="11">
        <f t="shared" si="35"/>
        <v>778.894</v>
      </c>
      <c r="AE13" s="11">
        <f t="shared" si="35"/>
        <v>566.48</v>
      </c>
      <c r="AF13" s="11">
        <f t="shared" si="17"/>
        <v>34.73275</v>
      </c>
      <c r="AG13" s="11">
        <f t="shared" ref="AG13:AI13" si="36">O13+W13</f>
        <v>318</v>
      </c>
      <c r="AH13" s="11">
        <f t="shared" si="36"/>
        <v>108</v>
      </c>
      <c r="AI13" s="11">
        <f t="shared" si="36"/>
        <v>1868.62525</v>
      </c>
      <c r="AJ13" s="12" t="s">
        <v>16</v>
      </c>
    </row>
    <row r="14" s="9" customFormat="1" ht="16" customHeight="1" spans="1:36">
      <c r="A14" s="33">
        <f t="shared" si="0"/>
        <v>11</v>
      </c>
      <c r="B14" s="34" t="s">
        <v>106</v>
      </c>
      <c r="C14" s="35" t="s">
        <v>107</v>
      </c>
      <c r="D14" s="34" t="s">
        <v>108</v>
      </c>
      <c r="E14" s="34">
        <v>3473.25</v>
      </c>
      <c r="F14" s="34">
        <f>VLOOKUP(C14,'[1]9月'!$B:$Q,16,0)</f>
        <v>3245.4</v>
      </c>
      <c r="G14" s="37">
        <v>5664.75</v>
      </c>
      <c r="H14" s="34">
        <v>3473.25</v>
      </c>
      <c r="I14" s="37">
        <v>1790</v>
      </c>
      <c r="J14" s="37">
        <v>108</v>
      </c>
      <c r="K14" s="47">
        <f t="shared" si="1"/>
        <v>62.5185</v>
      </c>
      <c r="L14" s="48">
        <f t="shared" si="2"/>
        <v>519.264</v>
      </c>
      <c r="M14" s="37">
        <f t="shared" si="3"/>
        <v>453.18</v>
      </c>
      <c r="N14" s="34">
        <f t="shared" si="4"/>
        <v>24.31275</v>
      </c>
      <c r="O14" s="37">
        <f t="shared" si="5"/>
        <v>89.5</v>
      </c>
      <c r="P14" s="37">
        <f t="shared" si="6"/>
        <v>54</v>
      </c>
      <c r="Q14" s="37">
        <f t="shared" si="7"/>
        <v>1202.77525</v>
      </c>
      <c r="R14" s="34">
        <f t="shared" si="8"/>
        <v>0</v>
      </c>
      <c r="S14" s="34">
        <f t="shared" si="9"/>
        <v>259.63</v>
      </c>
      <c r="T14" s="37">
        <f t="shared" si="10"/>
        <v>113.3</v>
      </c>
      <c r="U14" s="34">
        <f t="shared" si="11"/>
        <v>10.42</v>
      </c>
      <c r="V14" s="34">
        <v>0</v>
      </c>
      <c r="W14" s="37">
        <f t="shared" si="12"/>
        <v>89.5</v>
      </c>
      <c r="X14" s="37">
        <f t="shared" si="13"/>
        <v>54</v>
      </c>
      <c r="Y14" s="34">
        <f t="shared" si="14"/>
        <v>526.85</v>
      </c>
      <c r="Z14" s="34">
        <f t="shared" si="15"/>
        <v>1729.62525</v>
      </c>
      <c r="AA14" s="34"/>
      <c r="AB14" s="12" t="s">
        <v>40</v>
      </c>
      <c r="AC14" s="11">
        <f t="shared" ref="AC14:AE14" si="37">K14+R14</f>
        <v>62.5185</v>
      </c>
      <c r="AD14" s="11">
        <f t="shared" si="37"/>
        <v>778.894</v>
      </c>
      <c r="AE14" s="11">
        <f t="shared" si="37"/>
        <v>566.48</v>
      </c>
      <c r="AF14" s="11">
        <f t="shared" si="17"/>
        <v>34.73275</v>
      </c>
      <c r="AG14" s="11">
        <f t="shared" ref="AG14:AI14" si="38">O14+W14</f>
        <v>179</v>
      </c>
      <c r="AH14" s="11">
        <f t="shared" si="38"/>
        <v>108</v>
      </c>
      <c r="AI14" s="11">
        <f t="shared" si="38"/>
        <v>1729.62525</v>
      </c>
      <c r="AJ14" s="12" t="s">
        <v>16</v>
      </c>
    </row>
    <row r="15" s="9" customFormat="1" ht="16" customHeight="1" spans="1:36">
      <c r="A15" s="33">
        <f t="shared" si="0"/>
        <v>12</v>
      </c>
      <c r="B15" s="34" t="s">
        <v>106</v>
      </c>
      <c r="C15" s="35" t="s">
        <v>109</v>
      </c>
      <c r="D15" s="34" t="s">
        <v>110</v>
      </c>
      <c r="E15" s="34">
        <v>3473.25</v>
      </c>
      <c r="F15" s="34">
        <f>VLOOKUP(C15,'[1]9月'!$B:$Q,16,0)</f>
        <v>3245.4</v>
      </c>
      <c r="G15" s="37">
        <v>5664.75</v>
      </c>
      <c r="H15" s="34">
        <v>3473.25</v>
      </c>
      <c r="I15" s="37">
        <v>1790</v>
      </c>
      <c r="J15" s="37">
        <v>108</v>
      </c>
      <c r="K15" s="47">
        <f t="shared" si="1"/>
        <v>62.5185</v>
      </c>
      <c r="L15" s="48">
        <f t="shared" si="2"/>
        <v>519.264</v>
      </c>
      <c r="M15" s="37">
        <f t="shared" si="3"/>
        <v>453.18</v>
      </c>
      <c r="N15" s="34">
        <f t="shared" si="4"/>
        <v>24.31275</v>
      </c>
      <c r="O15" s="37">
        <f t="shared" si="5"/>
        <v>89.5</v>
      </c>
      <c r="P15" s="37">
        <f t="shared" si="6"/>
        <v>54</v>
      </c>
      <c r="Q15" s="37">
        <f t="shared" si="7"/>
        <v>1202.77525</v>
      </c>
      <c r="R15" s="34">
        <f t="shared" si="8"/>
        <v>0</v>
      </c>
      <c r="S15" s="34">
        <f t="shared" si="9"/>
        <v>259.63</v>
      </c>
      <c r="T15" s="37">
        <f t="shared" si="10"/>
        <v>113.3</v>
      </c>
      <c r="U15" s="34">
        <f t="shared" si="11"/>
        <v>10.42</v>
      </c>
      <c r="V15" s="34">
        <v>0</v>
      </c>
      <c r="W15" s="37">
        <f t="shared" si="12"/>
        <v>89.5</v>
      </c>
      <c r="X15" s="37">
        <f t="shared" si="13"/>
        <v>54</v>
      </c>
      <c r="Y15" s="34">
        <f t="shared" si="14"/>
        <v>526.85</v>
      </c>
      <c r="Z15" s="34">
        <f t="shared" si="15"/>
        <v>1729.62525</v>
      </c>
      <c r="AA15" s="34"/>
      <c r="AB15" s="12" t="s">
        <v>40</v>
      </c>
      <c r="AC15" s="11">
        <f t="shared" ref="AC15:AE15" si="39">K15+R15</f>
        <v>62.5185</v>
      </c>
      <c r="AD15" s="11">
        <f t="shared" si="39"/>
        <v>778.894</v>
      </c>
      <c r="AE15" s="11">
        <f t="shared" si="39"/>
        <v>566.48</v>
      </c>
      <c r="AF15" s="11">
        <f t="shared" si="17"/>
        <v>34.73275</v>
      </c>
      <c r="AG15" s="11">
        <f t="shared" ref="AG15:AI15" si="40">O15+W15</f>
        <v>179</v>
      </c>
      <c r="AH15" s="11">
        <f t="shared" si="40"/>
        <v>108</v>
      </c>
      <c r="AI15" s="11">
        <f t="shared" si="40"/>
        <v>1729.62525</v>
      </c>
      <c r="AJ15" s="12" t="s">
        <v>16</v>
      </c>
    </row>
    <row r="16" s="9" customFormat="1" ht="16" customHeight="1" spans="1:36">
      <c r="A16" s="33">
        <f t="shared" si="0"/>
        <v>13</v>
      </c>
      <c r="B16" s="34" t="s">
        <v>106</v>
      </c>
      <c r="C16" s="35" t="s">
        <v>111</v>
      </c>
      <c r="D16" s="34" t="s">
        <v>112</v>
      </c>
      <c r="E16" s="34">
        <v>3473.25</v>
      </c>
      <c r="F16" s="34">
        <f>VLOOKUP(C16,'[1]9月'!$B:$Q,16,0)</f>
        <v>3245.4</v>
      </c>
      <c r="G16" s="37">
        <v>5664.75</v>
      </c>
      <c r="H16" s="34">
        <v>3473.25</v>
      </c>
      <c r="I16" s="37">
        <v>1790</v>
      </c>
      <c r="J16" s="37">
        <v>108</v>
      </c>
      <c r="K16" s="47">
        <f t="shared" si="1"/>
        <v>62.5185</v>
      </c>
      <c r="L16" s="48">
        <f t="shared" si="2"/>
        <v>519.264</v>
      </c>
      <c r="M16" s="37">
        <f t="shared" si="3"/>
        <v>453.18</v>
      </c>
      <c r="N16" s="34">
        <f t="shared" si="4"/>
        <v>24.31275</v>
      </c>
      <c r="O16" s="37">
        <f t="shared" si="5"/>
        <v>89.5</v>
      </c>
      <c r="P16" s="37">
        <f t="shared" si="6"/>
        <v>54</v>
      </c>
      <c r="Q16" s="37">
        <f t="shared" si="7"/>
        <v>1202.77525</v>
      </c>
      <c r="R16" s="34">
        <f t="shared" si="8"/>
        <v>0</v>
      </c>
      <c r="S16" s="34">
        <f t="shared" si="9"/>
        <v>259.63</v>
      </c>
      <c r="T16" s="37">
        <f t="shared" si="10"/>
        <v>113.3</v>
      </c>
      <c r="U16" s="34">
        <f t="shared" si="11"/>
        <v>10.42</v>
      </c>
      <c r="V16" s="34">
        <v>0</v>
      </c>
      <c r="W16" s="37">
        <f t="shared" si="12"/>
        <v>89.5</v>
      </c>
      <c r="X16" s="37">
        <f t="shared" si="13"/>
        <v>54</v>
      </c>
      <c r="Y16" s="34">
        <f t="shared" si="14"/>
        <v>526.85</v>
      </c>
      <c r="Z16" s="34">
        <f t="shared" si="15"/>
        <v>1729.62525</v>
      </c>
      <c r="AA16" s="34"/>
      <c r="AB16" s="12" t="s">
        <v>40</v>
      </c>
      <c r="AC16" s="11">
        <f t="shared" ref="AC16:AE16" si="41">K16+R16</f>
        <v>62.5185</v>
      </c>
      <c r="AD16" s="11">
        <f t="shared" si="41"/>
        <v>778.894</v>
      </c>
      <c r="AE16" s="11">
        <f t="shared" si="41"/>
        <v>566.48</v>
      </c>
      <c r="AF16" s="11">
        <f t="shared" si="17"/>
        <v>34.73275</v>
      </c>
      <c r="AG16" s="11">
        <f t="shared" ref="AG16:AI16" si="42">O16+W16</f>
        <v>179</v>
      </c>
      <c r="AH16" s="11">
        <f t="shared" si="42"/>
        <v>108</v>
      </c>
      <c r="AI16" s="11">
        <f t="shared" si="42"/>
        <v>1729.62525</v>
      </c>
      <c r="AJ16" s="12" t="s">
        <v>16</v>
      </c>
    </row>
    <row r="17" s="9" customFormat="1" ht="16" customHeight="1" spans="1:36">
      <c r="A17" s="33">
        <f t="shared" si="0"/>
        <v>14</v>
      </c>
      <c r="B17" s="34" t="s">
        <v>106</v>
      </c>
      <c r="C17" s="35" t="s">
        <v>113</v>
      </c>
      <c r="D17" s="34" t="s">
        <v>114</v>
      </c>
      <c r="E17" s="34">
        <v>3473.25</v>
      </c>
      <c r="F17" s="34">
        <f>VLOOKUP(C17,'[1]9月'!$B:$Q,16,0)</f>
        <v>3245.4</v>
      </c>
      <c r="G17" s="37">
        <v>5664.75</v>
      </c>
      <c r="H17" s="34">
        <v>3473.25</v>
      </c>
      <c r="I17" s="37">
        <v>1790</v>
      </c>
      <c r="J17" s="37">
        <v>108</v>
      </c>
      <c r="K17" s="47">
        <f t="shared" si="1"/>
        <v>62.5185</v>
      </c>
      <c r="L17" s="48">
        <f t="shared" si="2"/>
        <v>519.264</v>
      </c>
      <c r="M17" s="37">
        <f t="shared" si="3"/>
        <v>453.18</v>
      </c>
      <c r="N17" s="34">
        <f t="shared" si="4"/>
        <v>24.31275</v>
      </c>
      <c r="O17" s="37">
        <f t="shared" si="5"/>
        <v>89.5</v>
      </c>
      <c r="P17" s="37">
        <f t="shared" si="6"/>
        <v>54</v>
      </c>
      <c r="Q17" s="37">
        <f t="shared" si="7"/>
        <v>1202.77525</v>
      </c>
      <c r="R17" s="34">
        <f t="shared" si="8"/>
        <v>0</v>
      </c>
      <c r="S17" s="34">
        <f t="shared" si="9"/>
        <v>259.63</v>
      </c>
      <c r="T17" s="37">
        <f t="shared" si="10"/>
        <v>113.3</v>
      </c>
      <c r="U17" s="34">
        <f t="shared" si="11"/>
        <v>10.42</v>
      </c>
      <c r="V17" s="34">
        <v>0</v>
      </c>
      <c r="W17" s="37">
        <f t="shared" si="12"/>
        <v>89.5</v>
      </c>
      <c r="X17" s="37">
        <f t="shared" si="13"/>
        <v>54</v>
      </c>
      <c r="Y17" s="34">
        <f t="shared" si="14"/>
        <v>526.85</v>
      </c>
      <c r="Z17" s="34">
        <f t="shared" si="15"/>
        <v>1729.62525</v>
      </c>
      <c r="AA17" s="34"/>
      <c r="AB17" s="12" t="s">
        <v>40</v>
      </c>
      <c r="AC17" s="11">
        <f t="shared" ref="AC17:AE17" si="43">K17+R17</f>
        <v>62.5185</v>
      </c>
      <c r="AD17" s="11">
        <f t="shared" si="43"/>
        <v>778.894</v>
      </c>
      <c r="AE17" s="11">
        <f t="shared" si="43"/>
        <v>566.48</v>
      </c>
      <c r="AF17" s="11">
        <f t="shared" si="17"/>
        <v>34.73275</v>
      </c>
      <c r="AG17" s="11">
        <f t="shared" ref="AG17:AI17" si="44">O17+W17</f>
        <v>179</v>
      </c>
      <c r="AH17" s="11">
        <f t="shared" si="44"/>
        <v>108</v>
      </c>
      <c r="AI17" s="11">
        <f t="shared" si="44"/>
        <v>1729.62525</v>
      </c>
      <c r="AJ17" s="12" t="s">
        <v>16</v>
      </c>
    </row>
    <row r="18" s="9" customFormat="1" ht="16" customHeight="1" spans="1:36">
      <c r="A18" s="33">
        <f t="shared" si="0"/>
        <v>15</v>
      </c>
      <c r="B18" s="34" t="s">
        <v>106</v>
      </c>
      <c r="C18" s="35" t="s">
        <v>115</v>
      </c>
      <c r="D18" s="34" t="s">
        <v>116</v>
      </c>
      <c r="E18" s="34">
        <v>3473.25</v>
      </c>
      <c r="F18" s="34">
        <f>VLOOKUP(C18,'[1]9月'!$B:$Q,16,0)</f>
        <v>3245.4</v>
      </c>
      <c r="G18" s="37">
        <v>5664.75</v>
      </c>
      <c r="H18" s="34">
        <v>3473.25</v>
      </c>
      <c r="I18" s="37">
        <v>4180</v>
      </c>
      <c r="J18" s="37">
        <v>108</v>
      </c>
      <c r="K18" s="47">
        <f t="shared" si="1"/>
        <v>62.5185</v>
      </c>
      <c r="L18" s="48">
        <f t="shared" si="2"/>
        <v>519.264</v>
      </c>
      <c r="M18" s="37">
        <f t="shared" si="3"/>
        <v>453.18</v>
      </c>
      <c r="N18" s="34">
        <f t="shared" si="4"/>
        <v>24.31275</v>
      </c>
      <c r="O18" s="37">
        <f t="shared" si="5"/>
        <v>209</v>
      </c>
      <c r="P18" s="37">
        <f t="shared" si="6"/>
        <v>54</v>
      </c>
      <c r="Q18" s="37">
        <f t="shared" si="7"/>
        <v>1322.27525</v>
      </c>
      <c r="R18" s="34">
        <f t="shared" si="8"/>
        <v>0</v>
      </c>
      <c r="S18" s="34">
        <f t="shared" si="9"/>
        <v>259.63</v>
      </c>
      <c r="T18" s="37">
        <f t="shared" si="10"/>
        <v>113.3</v>
      </c>
      <c r="U18" s="34">
        <f t="shared" si="11"/>
        <v>10.42</v>
      </c>
      <c r="V18" s="34">
        <v>0</v>
      </c>
      <c r="W18" s="37">
        <f t="shared" si="12"/>
        <v>209</v>
      </c>
      <c r="X18" s="37">
        <f t="shared" si="13"/>
        <v>54</v>
      </c>
      <c r="Y18" s="34">
        <f t="shared" si="14"/>
        <v>646.35</v>
      </c>
      <c r="Z18" s="34">
        <f t="shared" si="15"/>
        <v>1968.62525</v>
      </c>
      <c r="AA18" s="34"/>
      <c r="AB18" s="12" t="s">
        <v>40</v>
      </c>
      <c r="AC18" s="11">
        <f t="shared" ref="AC18:AE18" si="45">K18+R18</f>
        <v>62.5185</v>
      </c>
      <c r="AD18" s="11">
        <f t="shared" si="45"/>
        <v>778.894</v>
      </c>
      <c r="AE18" s="11">
        <f t="shared" si="45"/>
        <v>566.48</v>
      </c>
      <c r="AF18" s="11">
        <f t="shared" si="17"/>
        <v>34.73275</v>
      </c>
      <c r="AG18" s="11">
        <f t="shared" ref="AG18:AI18" si="46">O18+W18</f>
        <v>418</v>
      </c>
      <c r="AH18" s="11">
        <f t="shared" si="46"/>
        <v>108</v>
      </c>
      <c r="AI18" s="11">
        <f t="shared" si="46"/>
        <v>1968.62525</v>
      </c>
      <c r="AJ18" s="12" t="s">
        <v>16</v>
      </c>
    </row>
    <row r="19" s="9" customFormat="1" ht="16" customHeight="1" spans="1:36">
      <c r="A19" s="33">
        <f t="shared" si="0"/>
        <v>16</v>
      </c>
      <c r="B19" s="34" t="s">
        <v>106</v>
      </c>
      <c r="C19" s="35" t="s">
        <v>117</v>
      </c>
      <c r="D19" s="34" t="s">
        <v>118</v>
      </c>
      <c r="E19" s="34">
        <v>3473.25</v>
      </c>
      <c r="F19" s="34">
        <f>VLOOKUP(C19,'[1]9月'!$B:$Q,16,0)</f>
        <v>3245.4</v>
      </c>
      <c r="G19" s="37">
        <v>5664.75</v>
      </c>
      <c r="H19" s="34">
        <v>3473.25</v>
      </c>
      <c r="I19" s="37">
        <v>3180</v>
      </c>
      <c r="J19" s="37">
        <v>108</v>
      </c>
      <c r="K19" s="47">
        <f t="shared" si="1"/>
        <v>62.5185</v>
      </c>
      <c r="L19" s="48">
        <f t="shared" si="2"/>
        <v>519.264</v>
      </c>
      <c r="M19" s="37">
        <f t="shared" si="3"/>
        <v>453.18</v>
      </c>
      <c r="N19" s="34">
        <f t="shared" si="4"/>
        <v>24.31275</v>
      </c>
      <c r="O19" s="37">
        <f t="shared" si="5"/>
        <v>159</v>
      </c>
      <c r="P19" s="37">
        <f t="shared" si="6"/>
        <v>54</v>
      </c>
      <c r="Q19" s="37">
        <f t="shared" si="7"/>
        <v>1272.27525</v>
      </c>
      <c r="R19" s="34">
        <f t="shared" si="8"/>
        <v>0</v>
      </c>
      <c r="S19" s="34">
        <f t="shared" si="9"/>
        <v>259.63</v>
      </c>
      <c r="T19" s="37">
        <f t="shared" si="10"/>
        <v>113.3</v>
      </c>
      <c r="U19" s="34">
        <f t="shared" si="11"/>
        <v>10.42</v>
      </c>
      <c r="V19" s="34">
        <v>0</v>
      </c>
      <c r="W19" s="37">
        <f t="shared" si="12"/>
        <v>159</v>
      </c>
      <c r="X19" s="37">
        <f t="shared" si="13"/>
        <v>54</v>
      </c>
      <c r="Y19" s="34">
        <f t="shared" si="14"/>
        <v>596.35</v>
      </c>
      <c r="Z19" s="34">
        <f t="shared" si="15"/>
        <v>1868.62525</v>
      </c>
      <c r="AA19" s="34"/>
      <c r="AB19" s="12" t="s">
        <v>40</v>
      </c>
      <c r="AC19" s="11">
        <f t="shared" ref="AC19:AE19" si="47">K19+R19</f>
        <v>62.5185</v>
      </c>
      <c r="AD19" s="11">
        <f t="shared" si="47"/>
        <v>778.894</v>
      </c>
      <c r="AE19" s="11">
        <f t="shared" si="47"/>
        <v>566.48</v>
      </c>
      <c r="AF19" s="11">
        <f t="shared" si="17"/>
        <v>34.73275</v>
      </c>
      <c r="AG19" s="11">
        <f t="shared" ref="AG19:AI19" si="48">O19+W19</f>
        <v>318</v>
      </c>
      <c r="AH19" s="11">
        <f t="shared" si="48"/>
        <v>108</v>
      </c>
      <c r="AI19" s="11">
        <f t="shared" si="48"/>
        <v>1868.62525</v>
      </c>
      <c r="AJ19" s="12" t="s">
        <v>16</v>
      </c>
    </row>
    <row r="20" s="9" customFormat="1" ht="16" customHeight="1" spans="1:36">
      <c r="A20" s="33">
        <f t="shared" si="0"/>
        <v>17</v>
      </c>
      <c r="B20" s="34" t="s">
        <v>106</v>
      </c>
      <c r="C20" s="35" t="s">
        <v>119</v>
      </c>
      <c r="D20" s="177" t="s">
        <v>120</v>
      </c>
      <c r="E20" s="34">
        <v>3473.25</v>
      </c>
      <c r="F20" s="34">
        <f>VLOOKUP(C20,'[1]9月'!$B:$Q,16,0)</f>
        <v>3245.4</v>
      </c>
      <c r="G20" s="37">
        <v>5664.75</v>
      </c>
      <c r="H20" s="34">
        <v>3473.25</v>
      </c>
      <c r="I20" s="37">
        <v>3180</v>
      </c>
      <c r="J20" s="37">
        <v>108</v>
      </c>
      <c r="K20" s="47">
        <f t="shared" si="1"/>
        <v>62.5185</v>
      </c>
      <c r="L20" s="48">
        <f t="shared" si="2"/>
        <v>519.264</v>
      </c>
      <c r="M20" s="37">
        <f t="shared" si="3"/>
        <v>453.18</v>
      </c>
      <c r="N20" s="34">
        <f t="shared" si="4"/>
        <v>24.31275</v>
      </c>
      <c r="O20" s="37">
        <f t="shared" si="5"/>
        <v>159</v>
      </c>
      <c r="P20" s="37">
        <f t="shared" si="6"/>
        <v>54</v>
      </c>
      <c r="Q20" s="37">
        <f t="shared" si="7"/>
        <v>1272.27525</v>
      </c>
      <c r="R20" s="34">
        <f t="shared" si="8"/>
        <v>0</v>
      </c>
      <c r="S20" s="34">
        <f t="shared" si="9"/>
        <v>259.63</v>
      </c>
      <c r="T20" s="37">
        <f t="shared" si="10"/>
        <v>113.3</v>
      </c>
      <c r="U20" s="34">
        <f t="shared" si="11"/>
        <v>10.42</v>
      </c>
      <c r="V20" s="34">
        <v>0</v>
      </c>
      <c r="W20" s="37">
        <f t="shared" si="12"/>
        <v>159</v>
      </c>
      <c r="X20" s="37">
        <f t="shared" si="13"/>
        <v>54</v>
      </c>
      <c r="Y20" s="34">
        <f t="shared" si="14"/>
        <v>596.35</v>
      </c>
      <c r="Z20" s="34">
        <f t="shared" si="15"/>
        <v>1868.62525</v>
      </c>
      <c r="AA20" s="34"/>
      <c r="AB20" s="12" t="s">
        <v>40</v>
      </c>
      <c r="AC20" s="11">
        <f t="shared" ref="AC20:AE20" si="49">K20+R20</f>
        <v>62.5185</v>
      </c>
      <c r="AD20" s="11">
        <f t="shared" si="49"/>
        <v>778.894</v>
      </c>
      <c r="AE20" s="11">
        <f t="shared" si="49"/>
        <v>566.48</v>
      </c>
      <c r="AF20" s="11">
        <f t="shared" si="17"/>
        <v>34.73275</v>
      </c>
      <c r="AG20" s="11">
        <f t="shared" ref="AG20:AI20" si="50">O20+W20</f>
        <v>318</v>
      </c>
      <c r="AH20" s="11">
        <f t="shared" si="50"/>
        <v>108</v>
      </c>
      <c r="AI20" s="11">
        <f t="shared" si="50"/>
        <v>1868.62525</v>
      </c>
      <c r="AJ20" s="12" t="s">
        <v>16</v>
      </c>
    </row>
    <row r="21" s="9" customFormat="1" ht="16" customHeight="1" spans="1:36">
      <c r="A21" s="33">
        <f t="shared" si="0"/>
        <v>18</v>
      </c>
      <c r="B21" s="34" t="s">
        <v>106</v>
      </c>
      <c r="C21" s="35" t="s">
        <v>121</v>
      </c>
      <c r="D21" s="34" t="s">
        <v>122</v>
      </c>
      <c r="E21" s="34">
        <v>3473.25</v>
      </c>
      <c r="F21" s="34">
        <f>VLOOKUP(C21,'[1]9月'!$B:$Q,16,0)</f>
        <v>3245.4</v>
      </c>
      <c r="G21" s="37">
        <v>5664.75</v>
      </c>
      <c r="H21" s="34">
        <v>3473.25</v>
      </c>
      <c r="I21" s="37">
        <v>3180</v>
      </c>
      <c r="J21" s="37">
        <v>108</v>
      </c>
      <c r="K21" s="47">
        <f t="shared" si="1"/>
        <v>62.5185</v>
      </c>
      <c r="L21" s="48">
        <f t="shared" si="2"/>
        <v>519.264</v>
      </c>
      <c r="M21" s="37">
        <f t="shared" si="3"/>
        <v>453.18</v>
      </c>
      <c r="N21" s="34">
        <f t="shared" si="4"/>
        <v>24.31275</v>
      </c>
      <c r="O21" s="37">
        <f t="shared" si="5"/>
        <v>159</v>
      </c>
      <c r="P21" s="37">
        <f t="shared" si="6"/>
        <v>54</v>
      </c>
      <c r="Q21" s="37">
        <f t="shared" si="7"/>
        <v>1272.27525</v>
      </c>
      <c r="R21" s="34">
        <f t="shared" si="8"/>
        <v>0</v>
      </c>
      <c r="S21" s="34">
        <f t="shared" si="9"/>
        <v>259.63</v>
      </c>
      <c r="T21" s="37">
        <f t="shared" si="10"/>
        <v>113.3</v>
      </c>
      <c r="U21" s="34">
        <f t="shared" si="11"/>
        <v>10.42</v>
      </c>
      <c r="V21" s="34">
        <v>0</v>
      </c>
      <c r="W21" s="37">
        <f t="shared" si="12"/>
        <v>159</v>
      </c>
      <c r="X21" s="37">
        <f t="shared" si="13"/>
        <v>54</v>
      </c>
      <c r="Y21" s="34">
        <f t="shared" si="14"/>
        <v>596.35</v>
      </c>
      <c r="Z21" s="34">
        <f t="shared" si="15"/>
        <v>1868.62525</v>
      </c>
      <c r="AA21" s="34"/>
      <c r="AB21" s="12" t="s">
        <v>40</v>
      </c>
      <c r="AC21" s="11">
        <f t="shared" ref="AC21:AE21" si="51">K21+R21</f>
        <v>62.5185</v>
      </c>
      <c r="AD21" s="11">
        <f t="shared" si="51"/>
        <v>778.894</v>
      </c>
      <c r="AE21" s="11">
        <f t="shared" si="51"/>
        <v>566.48</v>
      </c>
      <c r="AF21" s="11">
        <f t="shared" si="17"/>
        <v>34.73275</v>
      </c>
      <c r="AG21" s="11">
        <f t="shared" ref="AG21:AI21" si="52">O21+W21</f>
        <v>318</v>
      </c>
      <c r="AH21" s="11">
        <f t="shared" si="52"/>
        <v>108</v>
      </c>
      <c r="AI21" s="11">
        <f t="shared" si="52"/>
        <v>1868.62525</v>
      </c>
      <c r="AJ21" s="12" t="s">
        <v>16</v>
      </c>
    </row>
    <row r="22" s="9" customFormat="1" ht="16" customHeight="1" spans="1:36">
      <c r="A22" s="33">
        <f t="shared" si="0"/>
        <v>19</v>
      </c>
      <c r="B22" s="34" t="s">
        <v>123</v>
      </c>
      <c r="C22" s="35" t="s">
        <v>124</v>
      </c>
      <c r="D22" s="34" t="s">
        <v>125</v>
      </c>
      <c r="E22" s="34">
        <v>3820</v>
      </c>
      <c r="F22" s="34">
        <f>VLOOKUP(C22,'[1]9月'!$B:$Q,16,0)</f>
        <v>3820</v>
      </c>
      <c r="G22" s="37">
        <v>5664.75</v>
      </c>
      <c r="H22" s="34">
        <v>3820</v>
      </c>
      <c r="I22" s="37">
        <v>4180</v>
      </c>
      <c r="J22" s="37">
        <v>108</v>
      </c>
      <c r="K22" s="47">
        <f t="shared" si="1"/>
        <v>68.76</v>
      </c>
      <c r="L22" s="48">
        <f t="shared" si="2"/>
        <v>611.2</v>
      </c>
      <c r="M22" s="37">
        <f t="shared" si="3"/>
        <v>453.18</v>
      </c>
      <c r="N22" s="34">
        <f t="shared" si="4"/>
        <v>26.74</v>
      </c>
      <c r="O22" s="37">
        <f t="shared" si="5"/>
        <v>209</v>
      </c>
      <c r="P22" s="37">
        <f t="shared" si="6"/>
        <v>54</v>
      </c>
      <c r="Q22" s="37">
        <f t="shared" si="7"/>
        <v>1422.88</v>
      </c>
      <c r="R22" s="34">
        <f t="shared" si="8"/>
        <v>0</v>
      </c>
      <c r="S22" s="34">
        <f t="shared" si="9"/>
        <v>305.6</v>
      </c>
      <c r="T22" s="37">
        <f t="shared" si="10"/>
        <v>113.3</v>
      </c>
      <c r="U22" s="34">
        <f t="shared" si="11"/>
        <v>11.46</v>
      </c>
      <c r="V22" s="34">
        <v>0</v>
      </c>
      <c r="W22" s="37">
        <f t="shared" si="12"/>
        <v>209</v>
      </c>
      <c r="X22" s="37">
        <f t="shared" si="13"/>
        <v>54</v>
      </c>
      <c r="Y22" s="34">
        <f t="shared" si="14"/>
        <v>693.36</v>
      </c>
      <c r="Z22" s="34">
        <f t="shared" si="15"/>
        <v>2116.24</v>
      </c>
      <c r="AA22" s="34"/>
      <c r="AB22" s="12" t="s">
        <v>26</v>
      </c>
      <c r="AC22" s="11">
        <f t="shared" ref="AC22:AE22" si="53">K22+R22</f>
        <v>68.76</v>
      </c>
      <c r="AD22" s="11">
        <f t="shared" si="53"/>
        <v>916.8</v>
      </c>
      <c r="AE22" s="11">
        <f t="shared" si="53"/>
        <v>566.48</v>
      </c>
      <c r="AF22" s="11">
        <f t="shared" si="17"/>
        <v>38.2</v>
      </c>
      <c r="AG22" s="11">
        <f t="shared" ref="AG22:AI22" si="54">O22+W22</f>
        <v>418</v>
      </c>
      <c r="AH22" s="11">
        <f t="shared" si="54"/>
        <v>108</v>
      </c>
      <c r="AI22" s="11">
        <f t="shared" si="54"/>
        <v>2116.24</v>
      </c>
      <c r="AJ22" s="12" t="s">
        <v>13</v>
      </c>
    </row>
    <row r="23" s="9" customFormat="1" ht="16" customHeight="1" spans="1:36">
      <c r="A23" s="33">
        <f t="shared" si="0"/>
        <v>20</v>
      </c>
      <c r="B23" s="34" t="s">
        <v>123</v>
      </c>
      <c r="C23" s="35" t="s">
        <v>126</v>
      </c>
      <c r="D23" s="34" t="s">
        <v>127</v>
      </c>
      <c r="E23" s="34">
        <v>3473.25</v>
      </c>
      <c r="F23" s="34">
        <f>VLOOKUP(C23,'[1]9月'!$B:$Q,16,0)</f>
        <v>3245.4</v>
      </c>
      <c r="G23" s="37">
        <v>5664.75</v>
      </c>
      <c r="H23" s="34">
        <v>3473.25</v>
      </c>
      <c r="I23" s="37">
        <v>4180</v>
      </c>
      <c r="J23" s="37">
        <v>108</v>
      </c>
      <c r="K23" s="47">
        <f t="shared" si="1"/>
        <v>62.5185</v>
      </c>
      <c r="L23" s="48">
        <f t="shared" si="2"/>
        <v>519.264</v>
      </c>
      <c r="M23" s="37">
        <f t="shared" si="3"/>
        <v>453.18</v>
      </c>
      <c r="N23" s="34">
        <f t="shared" si="4"/>
        <v>24.31275</v>
      </c>
      <c r="O23" s="37">
        <f t="shared" si="5"/>
        <v>209</v>
      </c>
      <c r="P23" s="37">
        <f t="shared" si="6"/>
        <v>54</v>
      </c>
      <c r="Q23" s="37">
        <f t="shared" si="7"/>
        <v>1322.27525</v>
      </c>
      <c r="R23" s="34">
        <f t="shared" si="8"/>
        <v>0</v>
      </c>
      <c r="S23" s="34">
        <f t="shared" si="9"/>
        <v>259.63</v>
      </c>
      <c r="T23" s="37">
        <f t="shared" si="10"/>
        <v>113.3</v>
      </c>
      <c r="U23" s="34">
        <f t="shared" si="11"/>
        <v>10.42</v>
      </c>
      <c r="V23" s="34">
        <v>0</v>
      </c>
      <c r="W23" s="37">
        <f t="shared" si="12"/>
        <v>209</v>
      </c>
      <c r="X23" s="37">
        <f t="shared" si="13"/>
        <v>54</v>
      </c>
      <c r="Y23" s="34">
        <f t="shared" si="14"/>
        <v>646.35</v>
      </c>
      <c r="Z23" s="34">
        <f t="shared" si="15"/>
        <v>1968.62525</v>
      </c>
      <c r="AA23" s="34"/>
      <c r="AB23" s="12" t="s">
        <v>26</v>
      </c>
      <c r="AC23" s="11">
        <f t="shared" ref="AC23:AE23" si="55">K23+R23</f>
        <v>62.5185</v>
      </c>
      <c r="AD23" s="11">
        <f t="shared" si="55"/>
        <v>778.894</v>
      </c>
      <c r="AE23" s="11">
        <f t="shared" si="55"/>
        <v>566.48</v>
      </c>
      <c r="AF23" s="11">
        <f t="shared" si="17"/>
        <v>34.73275</v>
      </c>
      <c r="AG23" s="11">
        <f t="shared" ref="AG23:AI23" si="56">O23+W23</f>
        <v>418</v>
      </c>
      <c r="AH23" s="11">
        <f t="shared" si="56"/>
        <v>108</v>
      </c>
      <c r="AI23" s="11">
        <f t="shared" si="56"/>
        <v>1968.62525</v>
      </c>
      <c r="AJ23" s="12" t="s">
        <v>13</v>
      </c>
    </row>
    <row r="24" s="9" customFormat="1" ht="16" customHeight="1" spans="1:36">
      <c r="A24" s="33">
        <f t="shared" si="0"/>
        <v>21</v>
      </c>
      <c r="B24" s="34" t="s">
        <v>123</v>
      </c>
      <c r="C24" s="35" t="s">
        <v>128</v>
      </c>
      <c r="D24" s="34" t="s">
        <v>129</v>
      </c>
      <c r="E24" s="34">
        <v>3473.25</v>
      </c>
      <c r="F24" s="34">
        <f>VLOOKUP(C24,'[1]9月'!$B:$Q,16,0)</f>
        <v>3245.4</v>
      </c>
      <c r="G24" s="37">
        <v>5664.75</v>
      </c>
      <c r="H24" s="34">
        <v>3473.25</v>
      </c>
      <c r="I24" s="37">
        <v>3180</v>
      </c>
      <c r="J24" s="37">
        <v>108</v>
      </c>
      <c r="K24" s="47">
        <f t="shared" si="1"/>
        <v>62.5185</v>
      </c>
      <c r="L24" s="48">
        <f t="shared" si="2"/>
        <v>519.264</v>
      </c>
      <c r="M24" s="37">
        <f t="shared" si="3"/>
        <v>453.18</v>
      </c>
      <c r="N24" s="34">
        <f t="shared" si="4"/>
        <v>24.31275</v>
      </c>
      <c r="O24" s="37">
        <f t="shared" si="5"/>
        <v>159</v>
      </c>
      <c r="P24" s="37">
        <f t="shared" si="6"/>
        <v>54</v>
      </c>
      <c r="Q24" s="37">
        <f t="shared" si="7"/>
        <v>1272.27525</v>
      </c>
      <c r="R24" s="34">
        <f t="shared" si="8"/>
        <v>0</v>
      </c>
      <c r="S24" s="34">
        <f t="shared" si="9"/>
        <v>259.63</v>
      </c>
      <c r="T24" s="37">
        <f t="shared" si="10"/>
        <v>113.3</v>
      </c>
      <c r="U24" s="34">
        <f t="shared" si="11"/>
        <v>10.42</v>
      </c>
      <c r="V24" s="34">
        <v>0</v>
      </c>
      <c r="W24" s="37">
        <f t="shared" si="12"/>
        <v>159</v>
      </c>
      <c r="X24" s="37">
        <f t="shared" si="13"/>
        <v>54</v>
      </c>
      <c r="Y24" s="34">
        <f t="shared" si="14"/>
        <v>596.35</v>
      </c>
      <c r="Z24" s="34">
        <f t="shared" si="15"/>
        <v>1868.62525</v>
      </c>
      <c r="AA24" s="34"/>
      <c r="AB24" s="12" t="s">
        <v>26</v>
      </c>
      <c r="AC24" s="11">
        <f t="shared" ref="AC24:AE24" si="57">K24+R24</f>
        <v>62.5185</v>
      </c>
      <c r="AD24" s="11">
        <f t="shared" si="57"/>
        <v>778.894</v>
      </c>
      <c r="AE24" s="11">
        <f t="shared" si="57"/>
        <v>566.48</v>
      </c>
      <c r="AF24" s="11">
        <f t="shared" si="17"/>
        <v>34.73275</v>
      </c>
      <c r="AG24" s="11">
        <f t="shared" ref="AG24:AI24" si="58">O24+W24</f>
        <v>318</v>
      </c>
      <c r="AH24" s="11">
        <f t="shared" si="58"/>
        <v>108</v>
      </c>
      <c r="AI24" s="11">
        <f t="shared" si="58"/>
        <v>1868.62525</v>
      </c>
      <c r="AJ24" s="12" t="s">
        <v>13</v>
      </c>
    </row>
    <row r="25" s="9" customFormat="1" ht="16" customHeight="1" spans="1:36">
      <c r="A25" s="33">
        <f t="shared" si="0"/>
        <v>22</v>
      </c>
      <c r="B25" s="34" t="s">
        <v>123</v>
      </c>
      <c r="C25" s="35" t="s">
        <v>130</v>
      </c>
      <c r="D25" s="34" t="s">
        <v>131</v>
      </c>
      <c r="E25" s="34">
        <v>3473.25</v>
      </c>
      <c r="F25" s="34">
        <f>VLOOKUP(C25,'[1]9月'!$B:$Q,16,0)</f>
        <v>3245.4</v>
      </c>
      <c r="G25" s="37">
        <v>5664.75</v>
      </c>
      <c r="H25" s="34">
        <v>3473.25</v>
      </c>
      <c r="I25" s="37">
        <v>4180</v>
      </c>
      <c r="J25" s="37">
        <v>108</v>
      </c>
      <c r="K25" s="47">
        <f t="shared" si="1"/>
        <v>62.5185</v>
      </c>
      <c r="L25" s="48">
        <f t="shared" si="2"/>
        <v>519.264</v>
      </c>
      <c r="M25" s="37">
        <f t="shared" si="3"/>
        <v>453.18</v>
      </c>
      <c r="N25" s="34">
        <f t="shared" si="4"/>
        <v>24.31275</v>
      </c>
      <c r="O25" s="37">
        <f t="shared" si="5"/>
        <v>209</v>
      </c>
      <c r="P25" s="37">
        <f t="shared" si="6"/>
        <v>54</v>
      </c>
      <c r="Q25" s="37">
        <f t="shared" si="7"/>
        <v>1322.27525</v>
      </c>
      <c r="R25" s="34">
        <f t="shared" si="8"/>
        <v>0</v>
      </c>
      <c r="S25" s="34">
        <f t="shared" si="9"/>
        <v>259.63</v>
      </c>
      <c r="T25" s="37">
        <f t="shared" si="10"/>
        <v>113.3</v>
      </c>
      <c r="U25" s="34">
        <f t="shared" si="11"/>
        <v>10.42</v>
      </c>
      <c r="V25" s="34">
        <v>0</v>
      </c>
      <c r="W25" s="37">
        <f t="shared" si="12"/>
        <v>209</v>
      </c>
      <c r="X25" s="37">
        <f t="shared" si="13"/>
        <v>54</v>
      </c>
      <c r="Y25" s="34">
        <f t="shared" si="14"/>
        <v>646.35</v>
      </c>
      <c r="Z25" s="34">
        <f t="shared" si="15"/>
        <v>1968.62525</v>
      </c>
      <c r="AA25" s="34"/>
      <c r="AB25" s="12" t="s">
        <v>26</v>
      </c>
      <c r="AC25" s="11">
        <f t="shared" ref="AC25:AE25" si="59">K25+R25</f>
        <v>62.5185</v>
      </c>
      <c r="AD25" s="11">
        <f t="shared" si="59"/>
        <v>778.894</v>
      </c>
      <c r="AE25" s="11">
        <f t="shared" si="59"/>
        <v>566.48</v>
      </c>
      <c r="AF25" s="11">
        <f t="shared" si="17"/>
        <v>34.73275</v>
      </c>
      <c r="AG25" s="11">
        <f t="shared" ref="AG25:AI25" si="60">O25+W25</f>
        <v>418</v>
      </c>
      <c r="AH25" s="11">
        <f t="shared" si="60"/>
        <v>108</v>
      </c>
      <c r="AI25" s="11">
        <f t="shared" si="60"/>
        <v>1968.62525</v>
      </c>
      <c r="AJ25" s="12" t="s">
        <v>13</v>
      </c>
    </row>
    <row r="26" s="9" customFormat="1" ht="16" customHeight="1" spans="1:36">
      <c r="A26" s="33">
        <f t="shared" si="0"/>
        <v>23</v>
      </c>
      <c r="B26" s="34" t="s">
        <v>123</v>
      </c>
      <c r="C26" s="35" t="s">
        <v>132</v>
      </c>
      <c r="D26" s="34" t="s">
        <v>133</v>
      </c>
      <c r="E26" s="34">
        <v>3473.25</v>
      </c>
      <c r="F26" s="34">
        <f>VLOOKUP(C26,'[1]9月'!$B:$Q,16,0)</f>
        <v>3245.4</v>
      </c>
      <c r="G26" s="37">
        <v>5664.75</v>
      </c>
      <c r="H26" s="34">
        <v>3473.25</v>
      </c>
      <c r="I26" s="37">
        <v>3180</v>
      </c>
      <c r="J26" s="37">
        <v>108</v>
      </c>
      <c r="K26" s="47">
        <f t="shared" si="1"/>
        <v>62.5185</v>
      </c>
      <c r="L26" s="48">
        <f t="shared" si="2"/>
        <v>519.264</v>
      </c>
      <c r="M26" s="37">
        <f t="shared" si="3"/>
        <v>453.18</v>
      </c>
      <c r="N26" s="34">
        <f t="shared" si="4"/>
        <v>24.31275</v>
      </c>
      <c r="O26" s="37">
        <f t="shared" si="5"/>
        <v>159</v>
      </c>
      <c r="P26" s="37">
        <f t="shared" si="6"/>
        <v>54</v>
      </c>
      <c r="Q26" s="37">
        <f t="shared" si="7"/>
        <v>1272.27525</v>
      </c>
      <c r="R26" s="34">
        <f t="shared" si="8"/>
        <v>0</v>
      </c>
      <c r="S26" s="34">
        <f t="shared" si="9"/>
        <v>259.63</v>
      </c>
      <c r="T26" s="37">
        <f t="shared" si="10"/>
        <v>113.3</v>
      </c>
      <c r="U26" s="34">
        <f t="shared" si="11"/>
        <v>10.42</v>
      </c>
      <c r="V26" s="34">
        <v>0</v>
      </c>
      <c r="W26" s="37">
        <f t="shared" si="12"/>
        <v>159</v>
      </c>
      <c r="X26" s="37">
        <f t="shared" si="13"/>
        <v>54</v>
      </c>
      <c r="Y26" s="34">
        <f t="shared" si="14"/>
        <v>596.35</v>
      </c>
      <c r="Z26" s="34">
        <f t="shared" si="15"/>
        <v>1868.62525</v>
      </c>
      <c r="AA26" s="34"/>
      <c r="AB26" s="12" t="s">
        <v>21</v>
      </c>
      <c r="AC26" s="11">
        <f t="shared" ref="AC26:AE26" si="61">K26+R26</f>
        <v>62.5185</v>
      </c>
      <c r="AD26" s="11">
        <f t="shared" si="61"/>
        <v>778.894</v>
      </c>
      <c r="AE26" s="11">
        <f t="shared" si="61"/>
        <v>566.48</v>
      </c>
      <c r="AF26" s="11">
        <f t="shared" si="17"/>
        <v>34.73275</v>
      </c>
      <c r="AG26" s="11">
        <f t="shared" ref="AG26:AI26" si="62">O26+W26</f>
        <v>318</v>
      </c>
      <c r="AH26" s="11">
        <f t="shared" si="62"/>
        <v>108</v>
      </c>
      <c r="AI26" s="11">
        <f t="shared" si="62"/>
        <v>1868.62525</v>
      </c>
      <c r="AJ26" s="12" t="s">
        <v>12</v>
      </c>
    </row>
    <row r="27" s="9" customFormat="1" ht="16" customHeight="1" spans="1:36">
      <c r="A27" s="33">
        <f t="shared" si="0"/>
        <v>24</v>
      </c>
      <c r="B27" s="34" t="s">
        <v>123</v>
      </c>
      <c r="C27" s="35" t="s">
        <v>134</v>
      </c>
      <c r="D27" s="177" t="s">
        <v>135</v>
      </c>
      <c r="E27" s="34">
        <v>3473.25</v>
      </c>
      <c r="F27" s="34">
        <f>VLOOKUP(C27,'[1]9月'!$B:$Q,16,0)</f>
        <v>3245.4</v>
      </c>
      <c r="G27" s="37">
        <v>5664.75</v>
      </c>
      <c r="H27" s="34">
        <v>3473.25</v>
      </c>
      <c r="I27" s="37">
        <v>3180</v>
      </c>
      <c r="J27" s="37">
        <v>108</v>
      </c>
      <c r="K27" s="47">
        <f t="shared" si="1"/>
        <v>62.5185</v>
      </c>
      <c r="L27" s="48">
        <f t="shared" si="2"/>
        <v>519.264</v>
      </c>
      <c r="M27" s="37">
        <f t="shared" si="3"/>
        <v>453.18</v>
      </c>
      <c r="N27" s="34">
        <f t="shared" si="4"/>
        <v>24.31275</v>
      </c>
      <c r="O27" s="37">
        <f t="shared" si="5"/>
        <v>159</v>
      </c>
      <c r="P27" s="37">
        <f t="shared" si="6"/>
        <v>54</v>
      </c>
      <c r="Q27" s="37">
        <f t="shared" si="7"/>
        <v>1272.27525</v>
      </c>
      <c r="R27" s="34">
        <f t="shared" si="8"/>
        <v>0</v>
      </c>
      <c r="S27" s="34">
        <f t="shared" si="9"/>
        <v>259.63</v>
      </c>
      <c r="T27" s="37">
        <f t="shared" si="10"/>
        <v>113.3</v>
      </c>
      <c r="U27" s="34">
        <f t="shared" si="11"/>
        <v>10.42</v>
      </c>
      <c r="V27" s="34">
        <v>0</v>
      </c>
      <c r="W27" s="37">
        <f t="shared" si="12"/>
        <v>159</v>
      </c>
      <c r="X27" s="37">
        <f t="shared" si="13"/>
        <v>54</v>
      </c>
      <c r="Y27" s="34">
        <f t="shared" si="14"/>
        <v>596.35</v>
      </c>
      <c r="Z27" s="34">
        <f t="shared" si="15"/>
        <v>1868.62525</v>
      </c>
      <c r="AA27" s="34"/>
      <c r="AB27" s="12" t="s">
        <v>26</v>
      </c>
      <c r="AC27" s="11">
        <f t="shared" ref="AC27:AE27" si="63">K27+R27</f>
        <v>62.5185</v>
      </c>
      <c r="AD27" s="11">
        <f t="shared" si="63"/>
        <v>778.894</v>
      </c>
      <c r="AE27" s="11">
        <f t="shared" si="63"/>
        <v>566.48</v>
      </c>
      <c r="AF27" s="11">
        <f t="shared" si="17"/>
        <v>34.73275</v>
      </c>
      <c r="AG27" s="11">
        <f t="shared" ref="AG27:AI27" si="64">O27+W27</f>
        <v>318</v>
      </c>
      <c r="AH27" s="11">
        <f t="shared" si="64"/>
        <v>108</v>
      </c>
      <c r="AI27" s="11">
        <f t="shared" si="64"/>
        <v>1868.62525</v>
      </c>
      <c r="AJ27" s="12" t="s">
        <v>13</v>
      </c>
    </row>
    <row r="28" s="9" customFormat="1" ht="16" customHeight="1" spans="1:36">
      <c r="A28" s="33">
        <f t="shared" si="0"/>
        <v>25</v>
      </c>
      <c r="B28" s="34" t="s">
        <v>123</v>
      </c>
      <c r="C28" s="41" t="s">
        <v>136</v>
      </c>
      <c r="D28" s="42" t="s">
        <v>137</v>
      </c>
      <c r="E28" s="34">
        <v>3473.25</v>
      </c>
      <c r="F28" s="34">
        <f>VLOOKUP(C28,'[1]9月'!$B:$Q,16,0)</f>
        <v>3245.4</v>
      </c>
      <c r="G28" s="37">
        <v>5664.75</v>
      </c>
      <c r="H28" s="34">
        <v>3473.25</v>
      </c>
      <c r="I28" s="37">
        <v>3180</v>
      </c>
      <c r="J28" s="37">
        <v>108</v>
      </c>
      <c r="K28" s="47">
        <f t="shared" si="1"/>
        <v>62.5185</v>
      </c>
      <c r="L28" s="48">
        <f t="shared" si="2"/>
        <v>519.264</v>
      </c>
      <c r="M28" s="37">
        <f t="shared" si="3"/>
        <v>453.18</v>
      </c>
      <c r="N28" s="34">
        <f t="shared" si="4"/>
        <v>24.31275</v>
      </c>
      <c r="O28" s="37">
        <f t="shared" si="5"/>
        <v>159</v>
      </c>
      <c r="P28" s="37">
        <f t="shared" si="6"/>
        <v>54</v>
      </c>
      <c r="Q28" s="37">
        <f t="shared" si="7"/>
        <v>1272.27525</v>
      </c>
      <c r="R28" s="34">
        <f t="shared" si="8"/>
        <v>0</v>
      </c>
      <c r="S28" s="34">
        <f t="shared" si="9"/>
        <v>259.63</v>
      </c>
      <c r="T28" s="37">
        <f t="shared" si="10"/>
        <v>113.3</v>
      </c>
      <c r="U28" s="34">
        <f t="shared" si="11"/>
        <v>10.42</v>
      </c>
      <c r="V28" s="34">
        <v>0</v>
      </c>
      <c r="W28" s="37">
        <f t="shared" si="12"/>
        <v>159</v>
      </c>
      <c r="X28" s="37">
        <f t="shared" si="13"/>
        <v>54</v>
      </c>
      <c r="Y28" s="34">
        <f t="shared" si="14"/>
        <v>596.35</v>
      </c>
      <c r="Z28" s="34">
        <f t="shared" si="15"/>
        <v>1868.62525</v>
      </c>
      <c r="AA28" s="34"/>
      <c r="AB28" s="12" t="s">
        <v>21</v>
      </c>
      <c r="AC28" s="11">
        <f t="shared" ref="AC28:AE28" si="65">K28+R28</f>
        <v>62.5185</v>
      </c>
      <c r="AD28" s="11">
        <f t="shared" si="65"/>
        <v>778.894</v>
      </c>
      <c r="AE28" s="11">
        <f t="shared" si="65"/>
        <v>566.48</v>
      </c>
      <c r="AF28" s="11">
        <f t="shared" si="17"/>
        <v>34.73275</v>
      </c>
      <c r="AG28" s="11">
        <f t="shared" ref="AG28:AI28" si="66">O28+W28</f>
        <v>318</v>
      </c>
      <c r="AH28" s="11">
        <f t="shared" si="66"/>
        <v>108</v>
      </c>
      <c r="AI28" s="11">
        <f t="shared" si="66"/>
        <v>1868.62525</v>
      </c>
      <c r="AJ28" s="12" t="s">
        <v>12</v>
      </c>
    </row>
    <row r="29" s="9" customFormat="1" ht="16" customHeight="1" spans="1:36">
      <c r="A29" s="33">
        <f t="shared" si="0"/>
        <v>26</v>
      </c>
      <c r="B29" s="34" t="s">
        <v>123</v>
      </c>
      <c r="C29" s="41" t="s">
        <v>138</v>
      </c>
      <c r="D29" s="42" t="s">
        <v>139</v>
      </c>
      <c r="E29" s="34">
        <v>3473.25</v>
      </c>
      <c r="F29" s="34">
        <f>VLOOKUP(C29,'[1]9月'!$B:$Q,16,0)</f>
        <v>3245.4</v>
      </c>
      <c r="G29" s="37">
        <v>5664.75</v>
      </c>
      <c r="H29" s="34">
        <v>3473.25</v>
      </c>
      <c r="I29" s="37">
        <v>3180</v>
      </c>
      <c r="J29" s="37">
        <v>108</v>
      </c>
      <c r="K29" s="47">
        <f t="shared" si="1"/>
        <v>62.5185</v>
      </c>
      <c r="L29" s="48">
        <f t="shared" si="2"/>
        <v>519.264</v>
      </c>
      <c r="M29" s="37">
        <f t="shared" si="3"/>
        <v>453.18</v>
      </c>
      <c r="N29" s="34">
        <f t="shared" si="4"/>
        <v>24.31275</v>
      </c>
      <c r="O29" s="37">
        <f t="shared" si="5"/>
        <v>159</v>
      </c>
      <c r="P29" s="37">
        <f t="shared" si="6"/>
        <v>54</v>
      </c>
      <c r="Q29" s="37">
        <f t="shared" si="7"/>
        <v>1272.27525</v>
      </c>
      <c r="R29" s="34">
        <f t="shared" si="8"/>
        <v>0</v>
      </c>
      <c r="S29" s="34">
        <f t="shared" si="9"/>
        <v>259.63</v>
      </c>
      <c r="T29" s="37">
        <f t="shared" si="10"/>
        <v>113.3</v>
      </c>
      <c r="U29" s="34">
        <f t="shared" si="11"/>
        <v>10.42</v>
      </c>
      <c r="V29" s="34">
        <v>0</v>
      </c>
      <c r="W29" s="37">
        <f t="shared" si="12"/>
        <v>159</v>
      </c>
      <c r="X29" s="37">
        <f t="shared" si="13"/>
        <v>54</v>
      </c>
      <c r="Y29" s="34">
        <f t="shared" si="14"/>
        <v>596.35</v>
      </c>
      <c r="Z29" s="34">
        <f t="shared" si="15"/>
        <v>1868.62525</v>
      </c>
      <c r="AA29" s="34"/>
      <c r="AB29" s="12" t="s">
        <v>26</v>
      </c>
      <c r="AC29" s="11">
        <f t="shared" ref="AC29:AE29" si="67">K29+R29</f>
        <v>62.5185</v>
      </c>
      <c r="AD29" s="11">
        <f t="shared" si="67"/>
        <v>778.894</v>
      </c>
      <c r="AE29" s="11">
        <f t="shared" si="67"/>
        <v>566.48</v>
      </c>
      <c r="AF29" s="11">
        <f t="shared" si="17"/>
        <v>34.73275</v>
      </c>
      <c r="AG29" s="11">
        <f t="shared" ref="AG29:AI29" si="68">O29+W29</f>
        <v>318</v>
      </c>
      <c r="AH29" s="11">
        <f t="shared" si="68"/>
        <v>108</v>
      </c>
      <c r="AI29" s="11">
        <f t="shared" si="68"/>
        <v>1868.62525</v>
      </c>
      <c r="AJ29" s="12" t="s">
        <v>13</v>
      </c>
    </row>
    <row r="30" s="9" customFormat="1" ht="16" customHeight="1" spans="1:36">
      <c r="A30" s="33">
        <f t="shared" si="0"/>
        <v>27</v>
      </c>
      <c r="B30" s="34" t="s">
        <v>140</v>
      </c>
      <c r="C30" s="35" t="s">
        <v>141</v>
      </c>
      <c r="D30" s="34" t="s">
        <v>142</v>
      </c>
      <c r="E30" s="34">
        <v>3473.25</v>
      </c>
      <c r="F30" s="34">
        <f>VLOOKUP(C30,'[1]9月'!$B:$Q,16,0)</f>
        <v>3245.4</v>
      </c>
      <c r="G30" s="37">
        <v>5664.75</v>
      </c>
      <c r="H30" s="34">
        <v>3473.25</v>
      </c>
      <c r="I30" s="37">
        <v>4180</v>
      </c>
      <c r="J30" s="37">
        <v>108</v>
      </c>
      <c r="K30" s="47">
        <f t="shared" si="1"/>
        <v>62.5185</v>
      </c>
      <c r="L30" s="48">
        <f t="shared" si="2"/>
        <v>519.264</v>
      </c>
      <c r="M30" s="37">
        <f t="shared" si="3"/>
        <v>453.18</v>
      </c>
      <c r="N30" s="34">
        <f t="shared" si="4"/>
        <v>24.31275</v>
      </c>
      <c r="O30" s="37">
        <f t="shared" si="5"/>
        <v>209</v>
      </c>
      <c r="P30" s="37">
        <f t="shared" si="6"/>
        <v>54</v>
      </c>
      <c r="Q30" s="37">
        <f t="shared" si="7"/>
        <v>1322.27525</v>
      </c>
      <c r="R30" s="34">
        <f t="shared" si="8"/>
        <v>0</v>
      </c>
      <c r="S30" s="34">
        <f t="shared" si="9"/>
        <v>259.63</v>
      </c>
      <c r="T30" s="37">
        <f t="shared" si="10"/>
        <v>113.3</v>
      </c>
      <c r="U30" s="34">
        <f t="shared" si="11"/>
        <v>10.42</v>
      </c>
      <c r="V30" s="34">
        <v>0</v>
      </c>
      <c r="W30" s="37">
        <f t="shared" si="12"/>
        <v>209</v>
      </c>
      <c r="X30" s="37">
        <f t="shared" si="13"/>
        <v>54</v>
      </c>
      <c r="Y30" s="34">
        <f t="shared" si="14"/>
        <v>646.35</v>
      </c>
      <c r="Z30" s="34">
        <f t="shared" si="15"/>
        <v>1968.62525</v>
      </c>
      <c r="AA30" s="34"/>
      <c r="AB30" s="12" t="s">
        <v>39</v>
      </c>
      <c r="AC30" s="11">
        <f t="shared" ref="AC30:AE30" si="69">K30+R30</f>
        <v>62.5185</v>
      </c>
      <c r="AD30" s="11">
        <f t="shared" si="69"/>
        <v>778.894</v>
      </c>
      <c r="AE30" s="11">
        <f t="shared" si="69"/>
        <v>566.48</v>
      </c>
      <c r="AF30" s="11">
        <f t="shared" si="17"/>
        <v>34.73275</v>
      </c>
      <c r="AG30" s="11">
        <f t="shared" ref="AG30:AI30" si="70">O30+W30</f>
        <v>418</v>
      </c>
      <c r="AH30" s="11">
        <f t="shared" si="70"/>
        <v>108</v>
      </c>
      <c r="AI30" s="11">
        <f t="shared" si="70"/>
        <v>1968.62525</v>
      </c>
      <c r="AJ30" s="12" t="s">
        <v>15</v>
      </c>
    </row>
    <row r="31" s="9" customFormat="1" ht="16" customHeight="1" spans="1:36">
      <c r="A31" s="33">
        <f t="shared" si="0"/>
        <v>28</v>
      </c>
      <c r="B31" s="34" t="s">
        <v>143</v>
      </c>
      <c r="C31" s="35" t="s">
        <v>144</v>
      </c>
      <c r="D31" s="34" t="s">
        <v>145</v>
      </c>
      <c r="E31" s="34">
        <v>3473.25</v>
      </c>
      <c r="F31" s="34">
        <f>VLOOKUP(C31,'[1]9月'!$B:$Q,16,0)</f>
        <v>3245.4</v>
      </c>
      <c r="G31" s="37">
        <v>5664.75</v>
      </c>
      <c r="H31" s="34">
        <v>3473.25</v>
      </c>
      <c r="I31" s="37">
        <v>3180</v>
      </c>
      <c r="J31" s="37">
        <v>108</v>
      </c>
      <c r="K31" s="47">
        <f t="shared" si="1"/>
        <v>62.5185</v>
      </c>
      <c r="L31" s="48">
        <f t="shared" si="2"/>
        <v>519.264</v>
      </c>
      <c r="M31" s="37">
        <f t="shared" si="3"/>
        <v>453.18</v>
      </c>
      <c r="N31" s="34">
        <f t="shared" si="4"/>
        <v>24.31275</v>
      </c>
      <c r="O31" s="37">
        <f t="shared" si="5"/>
        <v>159</v>
      </c>
      <c r="P31" s="37">
        <f t="shared" si="6"/>
        <v>54</v>
      </c>
      <c r="Q31" s="37">
        <f t="shared" si="7"/>
        <v>1272.27525</v>
      </c>
      <c r="R31" s="34">
        <f t="shared" si="8"/>
        <v>0</v>
      </c>
      <c r="S31" s="34">
        <f t="shared" si="9"/>
        <v>259.63</v>
      </c>
      <c r="T31" s="37">
        <f t="shared" si="10"/>
        <v>113.3</v>
      </c>
      <c r="U31" s="34">
        <f t="shared" si="11"/>
        <v>10.42</v>
      </c>
      <c r="V31" s="34">
        <v>0</v>
      </c>
      <c r="W31" s="37">
        <f t="shared" si="12"/>
        <v>159</v>
      </c>
      <c r="X31" s="37">
        <f t="shared" si="13"/>
        <v>54</v>
      </c>
      <c r="Y31" s="34">
        <f t="shared" si="14"/>
        <v>596.35</v>
      </c>
      <c r="Z31" s="34">
        <f t="shared" si="15"/>
        <v>1868.62525</v>
      </c>
      <c r="AA31" s="34"/>
      <c r="AB31" s="12" t="s">
        <v>28</v>
      </c>
      <c r="AC31" s="11">
        <f t="shared" ref="AC31:AE31" si="71">K31+R31</f>
        <v>62.5185</v>
      </c>
      <c r="AD31" s="11">
        <f t="shared" si="71"/>
        <v>778.894</v>
      </c>
      <c r="AE31" s="11">
        <f t="shared" si="71"/>
        <v>566.48</v>
      </c>
      <c r="AF31" s="11">
        <f t="shared" si="17"/>
        <v>34.73275</v>
      </c>
      <c r="AG31" s="11">
        <f t="shared" ref="AG31:AI31" si="72">O31+W31</f>
        <v>318</v>
      </c>
      <c r="AH31" s="11">
        <f t="shared" si="72"/>
        <v>108</v>
      </c>
      <c r="AI31" s="11">
        <f t="shared" si="72"/>
        <v>1868.62525</v>
      </c>
      <c r="AJ31" s="12" t="s">
        <v>13</v>
      </c>
    </row>
    <row r="32" s="9" customFormat="1" ht="16" customHeight="1" spans="1:36">
      <c r="A32" s="33">
        <f t="shared" si="0"/>
        <v>29</v>
      </c>
      <c r="B32" s="34" t="s">
        <v>146</v>
      </c>
      <c r="C32" s="35" t="s">
        <v>147</v>
      </c>
      <c r="D32" s="34" t="s">
        <v>148</v>
      </c>
      <c r="E32" s="34">
        <v>3473.25</v>
      </c>
      <c r="F32" s="34">
        <f>VLOOKUP(C32,'[1]9月'!$B:$Q,16,0)</f>
        <v>3245.4</v>
      </c>
      <c r="G32" s="37">
        <v>5664.75</v>
      </c>
      <c r="H32" s="34">
        <v>3473.25</v>
      </c>
      <c r="I32" s="37">
        <v>3180</v>
      </c>
      <c r="J32" s="37">
        <v>108</v>
      </c>
      <c r="K32" s="47">
        <f t="shared" si="1"/>
        <v>62.5185</v>
      </c>
      <c r="L32" s="48">
        <f t="shared" si="2"/>
        <v>519.264</v>
      </c>
      <c r="M32" s="37">
        <f t="shared" si="3"/>
        <v>453.18</v>
      </c>
      <c r="N32" s="34">
        <f t="shared" si="4"/>
        <v>24.31275</v>
      </c>
      <c r="O32" s="37">
        <f t="shared" si="5"/>
        <v>159</v>
      </c>
      <c r="P32" s="37">
        <f t="shared" si="6"/>
        <v>54</v>
      </c>
      <c r="Q32" s="37">
        <f t="shared" si="7"/>
        <v>1272.27525</v>
      </c>
      <c r="R32" s="34">
        <f t="shared" si="8"/>
        <v>0</v>
      </c>
      <c r="S32" s="34">
        <f t="shared" si="9"/>
        <v>259.63</v>
      </c>
      <c r="T32" s="37">
        <f t="shared" si="10"/>
        <v>113.3</v>
      </c>
      <c r="U32" s="34">
        <f t="shared" si="11"/>
        <v>10.42</v>
      </c>
      <c r="V32" s="34">
        <v>0</v>
      </c>
      <c r="W32" s="37">
        <f t="shared" si="12"/>
        <v>159</v>
      </c>
      <c r="X32" s="37">
        <f t="shared" si="13"/>
        <v>54</v>
      </c>
      <c r="Y32" s="34">
        <f t="shared" si="14"/>
        <v>596.35</v>
      </c>
      <c r="Z32" s="34">
        <f t="shared" si="15"/>
        <v>1868.62525</v>
      </c>
      <c r="AA32" s="34"/>
      <c r="AB32" s="12" t="s">
        <v>39</v>
      </c>
      <c r="AC32" s="11">
        <f t="shared" ref="AC32:AE32" si="73">K32+R32</f>
        <v>62.5185</v>
      </c>
      <c r="AD32" s="11">
        <f t="shared" si="73"/>
        <v>778.894</v>
      </c>
      <c r="AE32" s="11">
        <f t="shared" si="73"/>
        <v>566.48</v>
      </c>
      <c r="AF32" s="11">
        <f t="shared" si="17"/>
        <v>34.73275</v>
      </c>
      <c r="AG32" s="11">
        <f t="shared" ref="AG32:AI32" si="74">O32+W32</f>
        <v>318</v>
      </c>
      <c r="AH32" s="11">
        <f t="shared" si="74"/>
        <v>108</v>
      </c>
      <c r="AI32" s="11">
        <f t="shared" si="74"/>
        <v>1868.62525</v>
      </c>
      <c r="AJ32" s="12" t="s">
        <v>15</v>
      </c>
    </row>
    <row r="33" s="9" customFormat="1" ht="16" customHeight="1" spans="1:36">
      <c r="A33" s="33">
        <f t="shared" si="0"/>
        <v>30</v>
      </c>
      <c r="B33" s="34" t="s">
        <v>146</v>
      </c>
      <c r="C33" s="41" t="s">
        <v>149</v>
      </c>
      <c r="D33" s="178" t="s">
        <v>150</v>
      </c>
      <c r="E33" s="34">
        <v>3473.25</v>
      </c>
      <c r="F33" s="34">
        <f>VLOOKUP(C33,'[1]9月'!$B:$Q,16,0)</f>
        <v>3245.4</v>
      </c>
      <c r="G33" s="37">
        <v>5664.75</v>
      </c>
      <c r="H33" s="34">
        <v>3473.25</v>
      </c>
      <c r="I33" s="37">
        <v>3180</v>
      </c>
      <c r="J33" s="37">
        <v>108</v>
      </c>
      <c r="K33" s="47">
        <f t="shared" si="1"/>
        <v>62.5185</v>
      </c>
      <c r="L33" s="48">
        <f t="shared" si="2"/>
        <v>519.264</v>
      </c>
      <c r="M33" s="37">
        <f t="shared" si="3"/>
        <v>453.18</v>
      </c>
      <c r="N33" s="34">
        <f t="shared" si="4"/>
        <v>24.31275</v>
      </c>
      <c r="O33" s="37">
        <f t="shared" si="5"/>
        <v>159</v>
      </c>
      <c r="P33" s="37">
        <f t="shared" si="6"/>
        <v>54</v>
      </c>
      <c r="Q33" s="37">
        <f t="shared" si="7"/>
        <v>1272.27525</v>
      </c>
      <c r="R33" s="34">
        <f t="shared" si="8"/>
        <v>0</v>
      </c>
      <c r="S33" s="34">
        <f t="shared" si="9"/>
        <v>259.63</v>
      </c>
      <c r="T33" s="37">
        <f t="shared" si="10"/>
        <v>113.3</v>
      </c>
      <c r="U33" s="34">
        <f t="shared" si="11"/>
        <v>10.42</v>
      </c>
      <c r="V33" s="34">
        <v>0</v>
      </c>
      <c r="W33" s="37">
        <f t="shared" si="12"/>
        <v>159</v>
      </c>
      <c r="X33" s="37">
        <f t="shared" si="13"/>
        <v>54</v>
      </c>
      <c r="Y33" s="34">
        <f t="shared" si="14"/>
        <v>596.35</v>
      </c>
      <c r="Z33" s="34">
        <f t="shared" si="15"/>
        <v>1868.62525</v>
      </c>
      <c r="AA33" s="34"/>
      <c r="AB33" s="12" t="s">
        <v>39</v>
      </c>
      <c r="AC33" s="11">
        <f t="shared" ref="AC33:AE33" si="75">K33+R33</f>
        <v>62.5185</v>
      </c>
      <c r="AD33" s="11">
        <f t="shared" si="75"/>
        <v>778.894</v>
      </c>
      <c r="AE33" s="11">
        <f t="shared" si="75"/>
        <v>566.48</v>
      </c>
      <c r="AF33" s="11">
        <f t="shared" si="17"/>
        <v>34.73275</v>
      </c>
      <c r="AG33" s="11">
        <f t="shared" ref="AG33:AI33" si="76">O33+W33</f>
        <v>318</v>
      </c>
      <c r="AH33" s="11">
        <f t="shared" si="76"/>
        <v>108</v>
      </c>
      <c r="AI33" s="11">
        <f t="shared" si="76"/>
        <v>1868.62525</v>
      </c>
      <c r="AJ33" s="12" t="s">
        <v>15</v>
      </c>
    </row>
    <row r="34" s="9" customFormat="1" ht="16" customHeight="1" spans="1:36">
      <c r="A34" s="33">
        <f t="shared" si="0"/>
        <v>31</v>
      </c>
      <c r="B34" s="34" t="s">
        <v>146</v>
      </c>
      <c r="C34" s="41" t="s">
        <v>151</v>
      </c>
      <c r="D34" s="178" t="s">
        <v>152</v>
      </c>
      <c r="E34" s="34">
        <v>3473.25</v>
      </c>
      <c r="F34" s="34">
        <f>VLOOKUP(C34,'[1]9月'!$B:$Q,16,0)</f>
        <v>3245.4</v>
      </c>
      <c r="G34" s="37">
        <v>5664.75</v>
      </c>
      <c r="H34" s="34">
        <v>3473.25</v>
      </c>
      <c r="I34" s="37">
        <v>3180</v>
      </c>
      <c r="J34" s="37">
        <v>108</v>
      </c>
      <c r="K34" s="47">
        <f t="shared" si="1"/>
        <v>62.5185</v>
      </c>
      <c r="L34" s="48">
        <f t="shared" si="2"/>
        <v>519.264</v>
      </c>
      <c r="M34" s="37">
        <f t="shared" si="3"/>
        <v>453.18</v>
      </c>
      <c r="N34" s="34">
        <f t="shared" si="4"/>
        <v>24.31275</v>
      </c>
      <c r="O34" s="37">
        <f t="shared" si="5"/>
        <v>159</v>
      </c>
      <c r="P34" s="37">
        <f t="shared" si="6"/>
        <v>54</v>
      </c>
      <c r="Q34" s="37">
        <f t="shared" si="7"/>
        <v>1272.27525</v>
      </c>
      <c r="R34" s="34">
        <f t="shared" si="8"/>
        <v>0</v>
      </c>
      <c r="S34" s="34">
        <f t="shared" si="9"/>
        <v>259.63</v>
      </c>
      <c r="T34" s="37">
        <f t="shared" si="10"/>
        <v>113.3</v>
      </c>
      <c r="U34" s="34">
        <f t="shared" si="11"/>
        <v>10.42</v>
      </c>
      <c r="V34" s="34">
        <v>0</v>
      </c>
      <c r="W34" s="37">
        <f t="shared" si="12"/>
        <v>159</v>
      </c>
      <c r="X34" s="37">
        <f t="shared" si="13"/>
        <v>54</v>
      </c>
      <c r="Y34" s="34">
        <f t="shared" si="14"/>
        <v>596.35</v>
      </c>
      <c r="Z34" s="34">
        <f t="shared" si="15"/>
        <v>1868.62525</v>
      </c>
      <c r="AA34" s="34"/>
      <c r="AB34" s="12" t="s">
        <v>39</v>
      </c>
      <c r="AC34" s="11">
        <f t="shared" ref="AC34:AE34" si="77">K34+R34</f>
        <v>62.5185</v>
      </c>
      <c r="AD34" s="11">
        <f t="shared" si="77"/>
        <v>778.894</v>
      </c>
      <c r="AE34" s="11">
        <f t="shared" si="77"/>
        <v>566.48</v>
      </c>
      <c r="AF34" s="11">
        <f t="shared" si="17"/>
        <v>34.73275</v>
      </c>
      <c r="AG34" s="11">
        <f t="shared" ref="AG34:AI34" si="78">O34+W34</f>
        <v>318</v>
      </c>
      <c r="AH34" s="11">
        <f t="shared" si="78"/>
        <v>108</v>
      </c>
      <c r="AI34" s="11">
        <f t="shared" si="78"/>
        <v>1868.62525</v>
      </c>
      <c r="AJ34" s="12" t="s">
        <v>15</v>
      </c>
    </row>
    <row r="35" s="9" customFormat="1" ht="16" customHeight="1" spans="1:36">
      <c r="A35" s="33">
        <f t="shared" si="0"/>
        <v>32</v>
      </c>
      <c r="B35" s="34" t="s">
        <v>146</v>
      </c>
      <c r="C35" s="41" t="s">
        <v>153</v>
      </c>
      <c r="D35" s="178" t="s">
        <v>154</v>
      </c>
      <c r="E35" s="34">
        <v>3473.25</v>
      </c>
      <c r="F35" s="34">
        <f>VLOOKUP(C35,'[1]9月'!$B:$Q,16,0)</f>
        <v>3245.4</v>
      </c>
      <c r="G35" s="37">
        <v>5664.75</v>
      </c>
      <c r="H35" s="34">
        <v>3473.25</v>
      </c>
      <c r="I35" s="37">
        <v>3180</v>
      </c>
      <c r="J35" s="37">
        <v>108</v>
      </c>
      <c r="K35" s="47">
        <f t="shared" si="1"/>
        <v>62.5185</v>
      </c>
      <c r="L35" s="48">
        <f t="shared" si="2"/>
        <v>519.264</v>
      </c>
      <c r="M35" s="37">
        <f t="shared" si="3"/>
        <v>453.18</v>
      </c>
      <c r="N35" s="34">
        <f t="shared" si="4"/>
        <v>24.31275</v>
      </c>
      <c r="O35" s="37">
        <f t="shared" si="5"/>
        <v>159</v>
      </c>
      <c r="P35" s="37">
        <f t="shared" si="6"/>
        <v>54</v>
      </c>
      <c r="Q35" s="37">
        <f t="shared" si="7"/>
        <v>1272.27525</v>
      </c>
      <c r="R35" s="34">
        <f t="shared" si="8"/>
        <v>0</v>
      </c>
      <c r="S35" s="34">
        <f t="shared" si="9"/>
        <v>259.63</v>
      </c>
      <c r="T35" s="37">
        <f t="shared" si="10"/>
        <v>113.3</v>
      </c>
      <c r="U35" s="34">
        <f t="shared" si="11"/>
        <v>10.42</v>
      </c>
      <c r="V35" s="34">
        <v>0</v>
      </c>
      <c r="W35" s="37">
        <f t="shared" si="12"/>
        <v>159</v>
      </c>
      <c r="X35" s="37">
        <f t="shared" si="13"/>
        <v>54</v>
      </c>
      <c r="Y35" s="34">
        <f t="shared" si="14"/>
        <v>596.35</v>
      </c>
      <c r="Z35" s="34">
        <f t="shared" si="15"/>
        <v>1868.62525</v>
      </c>
      <c r="AA35" s="34"/>
      <c r="AB35" s="12" t="s">
        <v>39</v>
      </c>
      <c r="AC35" s="11">
        <f t="shared" ref="AC35:AE35" si="79">K35+R35</f>
        <v>62.5185</v>
      </c>
      <c r="AD35" s="11">
        <f t="shared" si="79"/>
        <v>778.894</v>
      </c>
      <c r="AE35" s="11">
        <f t="shared" si="79"/>
        <v>566.48</v>
      </c>
      <c r="AF35" s="11">
        <f t="shared" si="17"/>
        <v>34.73275</v>
      </c>
      <c r="AG35" s="11">
        <f t="shared" ref="AG35:AI35" si="80">O35+W35</f>
        <v>318</v>
      </c>
      <c r="AH35" s="11">
        <f t="shared" si="80"/>
        <v>108</v>
      </c>
      <c r="AI35" s="11">
        <f t="shared" si="80"/>
        <v>1868.62525</v>
      </c>
      <c r="AJ35" s="12" t="s">
        <v>15</v>
      </c>
    </row>
    <row r="36" s="9" customFormat="1" ht="16" customHeight="1" spans="1:36">
      <c r="A36" s="33">
        <f t="shared" si="0"/>
        <v>33</v>
      </c>
      <c r="B36" s="34" t="s">
        <v>146</v>
      </c>
      <c r="C36" s="41" t="s">
        <v>155</v>
      </c>
      <c r="D36" s="178" t="s">
        <v>156</v>
      </c>
      <c r="E36" s="34">
        <v>3473.25</v>
      </c>
      <c r="F36" s="34">
        <f>VLOOKUP(C36,'[1]9月'!$B:$Q,16,0)</f>
        <v>3245.4</v>
      </c>
      <c r="G36" s="37">
        <v>5664.75</v>
      </c>
      <c r="H36" s="34">
        <v>3473.25</v>
      </c>
      <c r="I36" s="37">
        <v>3180</v>
      </c>
      <c r="J36" s="37">
        <v>108</v>
      </c>
      <c r="K36" s="47">
        <f t="shared" si="1"/>
        <v>62.5185</v>
      </c>
      <c r="L36" s="48">
        <f t="shared" si="2"/>
        <v>519.264</v>
      </c>
      <c r="M36" s="37">
        <f t="shared" si="3"/>
        <v>453.18</v>
      </c>
      <c r="N36" s="34">
        <f t="shared" si="4"/>
        <v>24.31275</v>
      </c>
      <c r="O36" s="37">
        <f t="shared" si="5"/>
        <v>159</v>
      </c>
      <c r="P36" s="37">
        <f t="shared" si="6"/>
        <v>54</v>
      </c>
      <c r="Q36" s="37">
        <f t="shared" si="7"/>
        <v>1272.27525</v>
      </c>
      <c r="R36" s="34">
        <f t="shared" si="8"/>
        <v>0</v>
      </c>
      <c r="S36" s="34">
        <f t="shared" si="9"/>
        <v>259.63</v>
      </c>
      <c r="T36" s="37">
        <f t="shared" si="10"/>
        <v>113.3</v>
      </c>
      <c r="U36" s="34">
        <f t="shared" si="11"/>
        <v>10.42</v>
      </c>
      <c r="V36" s="34">
        <v>0</v>
      </c>
      <c r="W36" s="37">
        <f t="shared" si="12"/>
        <v>159</v>
      </c>
      <c r="X36" s="37">
        <f t="shared" si="13"/>
        <v>54</v>
      </c>
      <c r="Y36" s="34">
        <f t="shared" si="14"/>
        <v>596.35</v>
      </c>
      <c r="Z36" s="34">
        <f t="shared" si="15"/>
        <v>1868.62525</v>
      </c>
      <c r="AA36" s="34"/>
      <c r="AB36" s="12" t="s">
        <v>39</v>
      </c>
      <c r="AC36" s="11">
        <f t="shared" ref="AC36:AE36" si="81">K36+R36</f>
        <v>62.5185</v>
      </c>
      <c r="AD36" s="11">
        <f t="shared" si="81"/>
        <v>778.894</v>
      </c>
      <c r="AE36" s="11">
        <f t="shared" si="81"/>
        <v>566.48</v>
      </c>
      <c r="AF36" s="11">
        <f t="shared" si="17"/>
        <v>34.73275</v>
      </c>
      <c r="AG36" s="11">
        <f t="shared" ref="AG36:AI36" si="82">O36+W36</f>
        <v>318</v>
      </c>
      <c r="AH36" s="11">
        <f t="shared" si="82"/>
        <v>108</v>
      </c>
      <c r="AI36" s="11">
        <f t="shared" si="82"/>
        <v>1868.62525</v>
      </c>
      <c r="AJ36" s="12" t="s">
        <v>15</v>
      </c>
    </row>
    <row r="37" s="9" customFormat="1" ht="16" customHeight="1" spans="1:36">
      <c r="A37" s="33">
        <f t="shared" si="0"/>
        <v>34</v>
      </c>
      <c r="B37" s="43" t="s">
        <v>157</v>
      </c>
      <c r="C37" s="44" t="s">
        <v>158</v>
      </c>
      <c r="D37" s="34" t="s">
        <v>159</v>
      </c>
      <c r="E37" s="34">
        <v>3473.25</v>
      </c>
      <c r="F37" s="34">
        <f>VLOOKUP(C37,'[1]9月'!$B:$Q,16,0)</f>
        <v>3245.4</v>
      </c>
      <c r="G37" s="37">
        <v>5664.75</v>
      </c>
      <c r="H37" s="34">
        <v>3473.25</v>
      </c>
      <c r="I37" s="37">
        <v>0</v>
      </c>
      <c r="J37" s="37">
        <v>108</v>
      </c>
      <c r="K37" s="47">
        <f t="shared" si="1"/>
        <v>62.5185</v>
      </c>
      <c r="L37" s="48">
        <f t="shared" si="2"/>
        <v>519.264</v>
      </c>
      <c r="M37" s="37">
        <f t="shared" si="3"/>
        <v>453.18</v>
      </c>
      <c r="N37" s="34">
        <f t="shared" si="4"/>
        <v>24.31275</v>
      </c>
      <c r="O37" s="37">
        <f t="shared" si="5"/>
        <v>0</v>
      </c>
      <c r="P37" s="37">
        <f t="shared" si="6"/>
        <v>54</v>
      </c>
      <c r="Q37" s="37">
        <f t="shared" si="7"/>
        <v>1113.27525</v>
      </c>
      <c r="R37" s="34">
        <f t="shared" si="8"/>
        <v>0</v>
      </c>
      <c r="S37" s="34">
        <f t="shared" si="9"/>
        <v>259.63</v>
      </c>
      <c r="T37" s="37">
        <f t="shared" si="10"/>
        <v>113.3</v>
      </c>
      <c r="U37" s="34">
        <f t="shared" si="11"/>
        <v>10.42</v>
      </c>
      <c r="V37" s="34">
        <v>0</v>
      </c>
      <c r="W37" s="37">
        <f t="shared" si="12"/>
        <v>0</v>
      </c>
      <c r="X37" s="37">
        <f t="shared" si="13"/>
        <v>54</v>
      </c>
      <c r="Y37" s="34">
        <f t="shared" si="14"/>
        <v>437.35</v>
      </c>
      <c r="Z37" s="34">
        <f t="shared" si="15"/>
        <v>1550.62525</v>
      </c>
      <c r="AA37" s="34"/>
      <c r="AB37" s="12" t="s">
        <v>23</v>
      </c>
      <c r="AC37" s="11">
        <f t="shared" ref="AC37:AE37" si="83">K37+R37</f>
        <v>62.5185</v>
      </c>
      <c r="AD37" s="11">
        <f t="shared" si="83"/>
        <v>778.894</v>
      </c>
      <c r="AE37" s="11">
        <f t="shared" si="83"/>
        <v>566.48</v>
      </c>
      <c r="AF37" s="11">
        <f t="shared" si="17"/>
        <v>34.73275</v>
      </c>
      <c r="AG37" s="11">
        <f t="shared" ref="AG37:AI37" si="84">O37+W37</f>
        <v>0</v>
      </c>
      <c r="AH37" s="11">
        <f t="shared" si="84"/>
        <v>108</v>
      </c>
      <c r="AI37" s="11">
        <f t="shared" si="84"/>
        <v>1550.62525</v>
      </c>
      <c r="AJ37" s="12" t="s">
        <v>13</v>
      </c>
    </row>
    <row r="38" s="9" customFormat="1" ht="16" customHeight="1" spans="1:36">
      <c r="A38" s="33">
        <f t="shared" si="0"/>
        <v>35</v>
      </c>
      <c r="B38" s="34" t="s">
        <v>157</v>
      </c>
      <c r="C38" s="35" t="s">
        <v>160</v>
      </c>
      <c r="D38" s="34" t="s">
        <v>161</v>
      </c>
      <c r="E38" s="34">
        <v>3473.25</v>
      </c>
      <c r="F38" s="34">
        <f>VLOOKUP(C38,'[1]9月'!$B:$Q,16,0)</f>
        <v>3245.4</v>
      </c>
      <c r="G38" s="37">
        <v>5664.75</v>
      </c>
      <c r="H38" s="34">
        <v>3473.25</v>
      </c>
      <c r="I38" s="37">
        <v>3180</v>
      </c>
      <c r="J38" s="37">
        <v>108</v>
      </c>
      <c r="K38" s="47">
        <f t="shared" si="1"/>
        <v>62.5185</v>
      </c>
      <c r="L38" s="48">
        <f t="shared" si="2"/>
        <v>519.264</v>
      </c>
      <c r="M38" s="37">
        <f t="shared" si="3"/>
        <v>453.18</v>
      </c>
      <c r="N38" s="34">
        <f t="shared" si="4"/>
        <v>24.31275</v>
      </c>
      <c r="O38" s="37">
        <f t="shared" si="5"/>
        <v>159</v>
      </c>
      <c r="P38" s="37">
        <f t="shared" si="6"/>
        <v>54</v>
      </c>
      <c r="Q38" s="37">
        <f t="shared" si="7"/>
        <v>1272.27525</v>
      </c>
      <c r="R38" s="34">
        <f t="shared" si="8"/>
        <v>0</v>
      </c>
      <c r="S38" s="34">
        <f t="shared" si="9"/>
        <v>259.63</v>
      </c>
      <c r="T38" s="37">
        <f t="shared" si="10"/>
        <v>113.3</v>
      </c>
      <c r="U38" s="34">
        <f t="shared" si="11"/>
        <v>10.42</v>
      </c>
      <c r="V38" s="34">
        <v>0</v>
      </c>
      <c r="W38" s="37">
        <f t="shared" si="12"/>
        <v>159</v>
      </c>
      <c r="X38" s="37">
        <f t="shared" si="13"/>
        <v>54</v>
      </c>
      <c r="Y38" s="34">
        <f t="shared" si="14"/>
        <v>596.35</v>
      </c>
      <c r="Z38" s="34">
        <f t="shared" si="15"/>
        <v>1868.62525</v>
      </c>
      <c r="AA38" s="34"/>
      <c r="AB38" s="12" t="s">
        <v>23</v>
      </c>
      <c r="AC38" s="11">
        <f t="shared" ref="AC38:AE38" si="85">K38+R38</f>
        <v>62.5185</v>
      </c>
      <c r="AD38" s="11">
        <f t="shared" si="85"/>
        <v>778.894</v>
      </c>
      <c r="AE38" s="11">
        <f t="shared" si="85"/>
        <v>566.48</v>
      </c>
      <c r="AF38" s="11">
        <f t="shared" si="17"/>
        <v>34.73275</v>
      </c>
      <c r="AG38" s="11">
        <f t="shared" ref="AG38:AI38" si="86">O38+W38</f>
        <v>318</v>
      </c>
      <c r="AH38" s="11">
        <f t="shared" si="86"/>
        <v>108</v>
      </c>
      <c r="AI38" s="11">
        <f t="shared" si="86"/>
        <v>1868.62525</v>
      </c>
      <c r="AJ38" s="12" t="s">
        <v>13</v>
      </c>
    </row>
    <row r="39" s="9" customFormat="1" ht="16" customHeight="1" spans="1:36">
      <c r="A39" s="33">
        <f t="shared" si="0"/>
        <v>36</v>
      </c>
      <c r="B39" s="34" t="s">
        <v>157</v>
      </c>
      <c r="C39" s="35" t="s">
        <v>162</v>
      </c>
      <c r="D39" s="34" t="s">
        <v>163</v>
      </c>
      <c r="E39" s="34">
        <v>3473.25</v>
      </c>
      <c r="F39" s="34">
        <f>VLOOKUP(C39,'[1]9月'!$B:$Q,16,0)</f>
        <v>3245.4</v>
      </c>
      <c r="G39" s="37">
        <v>5664.75</v>
      </c>
      <c r="H39" s="34">
        <v>3473.25</v>
      </c>
      <c r="I39" s="37">
        <v>4180</v>
      </c>
      <c r="J39" s="37">
        <v>108</v>
      </c>
      <c r="K39" s="47">
        <f t="shared" si="1"/>
        <v>62.5185</v>
      </c>
      <c r="L39" s="48">
        <f t="shared" si="2"/>
        <v>519.264</v>
      </c>
      <c r="M39" s="37">
        <f t="shared" si="3"/>
        <v>453.18</v>
      </c>
      <c r="N39" s="34">
        <f t="shared" si="4"/>
        <v>24.31275</v>
      </c>
      <c r="O39" s="37">
        <f t="shared" si="5"/>
        <v>209</v>
      </c>
      <c r="P39" s="37">
        <f t="shared" si="6"/>
        <v>54</v>
      </c>
      <c r="Q39" s="37">
        <f t="shared" si="7"/>
        <v>1322.27525</v>
      </c>
      <c r="R39" s="34">
        <f t="shared" si="8"/>
        <v>0</v>
      </c>
      <c r="S39" s="34">
        <f t="shared" si="9"/>
        <v>259.63</v>
      </c>
      <c r="T39" s="37">
        <f t="shared" si="10"/>
        <v>113.3</v>
      </c>
      <c r="U39" s="34">
        <f t="shared" si="11"/>
        <v>10.42</v>
      </c>
      <c r="V39" s="34">
        <v>0</v>
      </c>
      <c r="W39" s="37">
        <f t="shared" si="12"/>
        <v>209</v>
      </c>
      <c r="X39" s="37">
        <f t="shared" si="13"/>
        <v>54</v>
      </c>
      <c r="Y39" s="34">
        <f t="shared" si="14"/>
        <v>646.35</v>
      </c>
      <c r="Z39" s="34">
        <f t="shared" si="15"/>
        <v>1968.62525</v>
      </c>
      <c r="AA39" s="34"/>
      <c r="AB39" s="12" t="s">
        <v>23</v>
      </c>
      <c r="AC39" s="11">
        <f t="shared" ref="AC39:AE39" si="87">K39+R39</f>
        <v>62.5185</v>
      </c>
      <c r="AD39" s="11">
        <f t="shared" si="87"/>
        <v>778.894</v>
      </c>
      <c r="AE39" s="11">
        <f t="shared" si="87"/>
        <v>566.48</v>
      </c>
      <c r="AF39" s="11">
        <f t="shared" si="17"/>
        <v>34.73275</v>
      </c>
      <c r="AG39" s="11">
        <f t="shared" ref="AG39:AI39" si="88">O39+W39</f>
        <v>418</v>
      </c>
      <c r="AH39" s="11">
        <f t="shared" si="88"/>
        <v>108</v>
      </c>
      <c r="AI39" s="11">
        <f t="shared" si="88"/>
        <v>1968.62525</v>
      </c>
      <c r="AJ39" s="12" t="s">
        <v>13</v>
      </c>
    </row>
    <row r="40" s="9" customFormat="1" ht="16" customHeight="1" spans="1:36">
      <c r="A40" s="33">
        <f t="shared" si="0"/>
        <v>37</v>
      </c>
      <c r="B40" s="34" t="s">
        <v>157</v>
      </c>
      <c r="C40" s="35" t="s">
        <v>164</v>
      </c>
      <c r="D40" s="34" t="s">
        <v>165</v>
      </c>
      <c r="E40" s="34">
        <v>3473.25</v>
      </c>
      <c r="F40" s="34">
        <f>VLOOKUP(C40,'[1]9月'!$B:$Q,16,0)</f>
        <v>3245.4</v>
      </c>
      <c r="G40" s="37">
        <v>5664.75</v>
      </c>
      <c r="H40" s="34">
        <v>3473.25</v>
      </c>
      <c r="I40" s="37">
        <v>3180</v>
      </c>
      <c r="J40" s="37">
        <v>108</v>
      </c>
      <c r="K40" s="47">
        <f t="shared" si="1"/>
        <v>62.5185</v>
      </c>
      <c r="L40" s="48">
        <f t="shared" si="2"/>
        <v>519.264</v>
      </c>
      <c r="M40" s="37">
        <f t="shared" si="3"/>
        <v>453.18</v>
      </c>
      <c r="N40" s="34">
        <f t="shared" si="4"/>
        <v>24.31275</v>
      </c>
      <c r="O40" s="37">
        <f t="shared" si="5"/>
        <v>159</v>
      </c>
      <c r="P40" s="37">
        <f t="shared" si="6"/>
        <v>54</v>
      </c>
      <c r="Q40" s="37">
        <f t="shared" si="7"/>
        <v>1272.27525</v>
      </c>
      <c r="R40" s="34">
        <f t="shared" si="8"/>
        <v>0</v>
      </c>
      <c r="S40" s="34">
        <f t="shared" si="9"/>
        <v>259.63</v>
      </c>
      <c r="T40" s="37">
        <f t="shared" si="10"/>
        <v>113.3</v>
      </c>
      <c r="U40" s="34">
        <f t="shared" si="11"/>
        <v>10.42</v>
      </c>
      <c r="V40" s="34">
        <v>0</v>
      </c>
      <c r="W40" s="37">
        <f t="shared" si="12"/>
        <v>159</v>
      </c>
      <c r="X40" s="37">
        <f t="shared" si="13"/>
        <v>54</v>
      </c>
      <c r="Y40" s="34">
        <f t="shared" si="14"/>
        <v>596.35</v>
      </c>
      <c r="Z40" s="34">
        <f t="shared" si="15"/>
        <v>1868.62525</v>
      </c>
      <c r="AA40" s="34"/>
      <c r="AB40" s="12" t="s">
        <v>23</v>
      </c>
      <c r="AC40" s="11">
        <f t="shared" ref="AC40:AE40" si="89">K40+R40</f>
        <v>62.5185</v>
      </c>
      <c r="AD40" s="11">
        <f t="shared" si="89"/>
        <v>778.894</v>
      </c>
      <c r="AE40" s="11">
        <f t="shared" si="89"/>
        <v>566.48</v>
      </c>
      <c r="AF40" s="11">
        <f t="shared" si="17"/>
        <v>34.73275</v>
      </c>
      <c r="AG40" s="11">
        <f t="shared" ref="AG40:AI40" si="90">O40+W40</f>
        <v>318</v>
      </c>
      <c r="AH40" s="11">
        <f t="shared" si="90"/>
        <v>108</v>
      </c>
      <c r="AI40" s="11">
        <f t="shared" si="90"/>
        <v>1868.62525</v>
      </c>
      <c r="AJ40" s="12" t="s">
        <v>13</v>
      </c>
    </row>
    <row r="41" s="9" customFormat="1" ht="16" customHeight="1" spans="1:36">
      <c r="A41" s="33">
        <f t="shared" si="0"/>
        <v>38</v>
      </c>
      <c r="B41" s="34" t="s">
        <v>157</v>
      </c>
      <c r="C41" s="41" t="s">
        <v>166</v>
      </c>
      <c r="D41" s="40" t="s">
        <v>167</v>
      </c>
      <c r="E41" s="34">
        <v>3473.25</v>
      </c>
      <c r="F41" s="34">
        <f>VLOOKUP(C41,'[1]9月'!$B:$Q,16,0)</f>
        <v>3245.4</v>
      </c>
      <c r="G41" s="37">
        <v>5664.75</v>
      </c>
      <c r="H41" s="34">
        <v>3473.25</v>
      </c>
      <c r="I41" s="37">
        <v>3180</v>
      </c>
      <c r="J41" s="37">
        <v>108</v>
      </c>
      <c r="K41" s="47">
        <f t="shared" si="1"/>
        <v>62.5185</v>
      </c>
      <c r="L41" s="48">
        <f t="shared" si="2"/>
        <v>519.264</v>
      </c>
      <c r="M41" s="37">
        <f t="shared" si="3"/>
        <v>453.18</v>
      </c>
      <c r="N41" s="34">
        <f t="shared" si="4"/>
        <v>24.31275</v>
      </c>
      <c r="O41" s="37">
        <f t="shared" si="5"/>
        <v>159</v>
      </c>
      <c r="P41" s="37">
        <f t="shared" si="6"/>
        <v>54</v>
      </c>
      <c r="Q41" s="37">
        <f t="shared" si="7"/>
        <v>1272.27525</v>
      </c>
      <c r="R41" s="34">
        <f t="shared" si="8"/>
        <v>0</v>
      </c>
      <c r="S41" s="34">
        <f t="shared" si="9"/>
        <v>259.63</v>
      </c>
      <c r="T41" s="37">
        <f t="shared" si="10"/>
        <v>113.3</v>
      </c>
      <c r="U41" s="34">
        <f t="shared" si="11"/>
        <v>10.42</v>
      </c>
      <c r="V41" s="34">
        <v>0</v>
      </c>
      <c r="W41" s="37">
        <f t="shared" si="12"/>
        <v>159</v>
      </c>
      <c r="X41" s="37">
        <f t="shared" si="13"/>
        <v>54</v>
      </c>
      <c r="Y41" s="34">
        <f t="shared" si="14"/>
        <v>596.35</v>
      </c>
      <c r="Z41" s="34">
        <f t="shared" si="15"/>
        <v>1868.62525</v>
      </c>
      <c r="AA41" s="34"/>
      <c r="AB41" s="12" t="s">
        <v>23</v>
      </c>
      <c r="AC41" s="11">
        <f t="shared" ref="AC41:AE41" si="91">K41+R41</f>
        <v>62.5185</v>
      </c>
      <c r="AD41" s="11">
        <f t="shared" si="91"/>
        <v>778.894</v>
      </c>
      <c r="AE41" s="11">
        <f t="shared" si="91"/>
        <v>566.48</v>
      </c>
      <c r="AF41" s="11">
        <f t="shared" si="17"/>
        <v>34.73275</v>
      </c>
      <c r="AG41" s="11">
        <f t="shared" ref="AG41:AI41" si="92">O41+W41</f>
        <v>318</v>
      </c>
      <c r="AH41" s="11">
        <f t="shared" si="92"/>
        <v>108</v>
      </c>
      <c r="AI41" s="11">
        <f t="shared" si="92"/>
        <v>1868.62525</v>
      </c>
      <c r="AJ41" s="12" t="s">
        <v>13</v>
      </c>
    </row>
    <row r="42" s="9" customFormat="1" ht="16" customHeight="1" spans="1:36">
      <c r="A42" s="33">
        <f t="shared" si="0"/>
        <v>39</v>
      </c>
      <c r="B42" s="34" t="s">
        <v>89</v>
      </c>
      <c r="C42" s="35" t="s">
        <v>168</v>
      </c>
      <c r="D42" s="34" t="s">
        <v>169</v>
      </c>
      <c r="E42" s="34">
        <v>3473.25</v>
      </c>
      <c r="F42" s="34">
        <f>VLOOKUP(C42,'[1]9月'!$B:$Q,16,0)</f>
        <v>3245.4</v>
      </c>
      <c r="G42" s="37">
        <v>5664.75</v>
      </c>
      <c r="H42" s="34">
        <v>3473.25</v>
      </c>
      <c r="I42" s="37">
        <v>3180</v>
      </c>
      <c r="J42" s="37">
        <v>108</v>
      </c>
      <c r="K42" s="47">
        <f t="shared" si="1"/>
        <v>62.5185</v>
      </c>
      <c r="L42" s="48">
        <f t="shared" si="2"/>
        <v>519.264</v>
      </c>
      <c r="M42" s="37">
        <f t="shared" si="3"/>
        <v>453.18</v>
      </c>
      <c r="N42" s="34">
        <f t="shared" si="4"/>
        <v>24.31275</v>
      </c>
      <c r="O42" s="37">
        <f t="shared" si="5"/>
        <v>159</v>
      </c>
      <c r="P42" s="37">
        <f t="shared" si="6"/>
        <v>54</v>
      </c>
      <c r="Q42" s="37">
        <f t="shared" si="7"/>
        <v>1272.27525</v>
      </c>
      <c r="R42" s="34">
        <f t="shared" si="8"/>
        <v>0</v>
      </c>
      <c r="S42" s="34">
        <f t="shared" si="9"/>
        <v>259.63</v>
      </c>
      <c r="T42" s="37">
        <f t="shared" si="10"/>
        <v>113.3</v>
      </c>
      <c r="U42" s="34">
        <f t="shared" si="11"/>
        <v>10.42</v>
      </c>
      <c r="V42" s="34">
        <v>0</v>
      </c>
      <c r="W42" s="37">
        <f t="shared" si="12"/>
        <v>159</v>
      </c>
      <c r="X42" s="37">
        <f t="shared" si="13"/>
        <v>54</v>
      </c>
      <c r="Y42" s="34">
        <f t="shared" si="14"/>
        <v>596.35</v>
      </c>
      <c r="Z42" s="34">
        <f t="shared" si="15"/>
        <v>1868.62525</v>
      </c>
      <c r="AA42" s="34"/>
      <c r="AB42" s="12" t="s">
        <v>40</v>
      </c>
      <c r="AC42" s="11">
        <f t="shared" ref="AC42:AE42" si="93">K42+R42</f>
        <v>62.5185</v>
      </c>
      <c r="AD42" s="11">
        <f t="shared" si="93"/>
        <v>778.894</v>
      </c>
      <c r="AE42" s="11">
        <f t="shared" si="93"/>
        <v>566.48</v>
      </c>
      <c r="AF42" s="11">
        <f t="shared" si="17"/>
        <v>34.73275</v>
      </c>
      <c r="AG42" s="11">
        <f t="shared" ref="AG42:AI42" si="94">O42+W42</f>
        <v>318</v>
      </c>
      <c r="AH42" s="11">
        <f t="shared" si="94"/>
        <v>108</v>
      </c>
      <c r="AI42" s="11">
        <f t="shared" si="94"/>
        <v>1868.62525</v>
      </c>
      <c r="AJ42" s="12" t="s">
        <v>16</v>
      </c>
    </row>
    <row r="43" s="9" customFormat="1" ht="16" customHeight="1" spans="1:36">
      <c r="A43" s="33">
        <f t="shared" si="0"/>
        <v>40</v>
      </c>
      <c r="B43" s="34" t="s">
        <v>170</v>
      </c>
      <c r="C43" s="35" t="s">
        <v>171</v>
      </c>
      <c r="D43" s="34" t="s">
        <v>172</v>
      </c>
      <c r="E43" s="34">
        <v>3820</v>
      </c>
      <c r="F43" s="34">
        <f>VLOOKUP(C43,'[1]9月'!$B:$Q,16,0)</f>
        <v>3820</v>
      </c>
      <c r="G43" s="37">
        <v>5664.75</v>
      </c>
      <c r="H43" s="34">
        <v>3820</v>
      </c>
      <c r="I43" s="37">
        <v>3180</v>
      </c>
      <c r="J43" s="37">
        <v>108</v>
      </c>
      <c r="K43" s="47">
        <f t="shared" si="1"/>
        <v>68.76</v>
      </c>
      <c r="L43" s="48">
        <f t="shared" si="2"/>
        <v>611.2</v>
      </c>
      <c r="M43" s="37">
        <f t="shared" si="3"/>
        <v>453.18</v>
      </c>
      <c r="N43" s="34">
        <f t="shared" si="4"/>
        <v>26.74</v>
      </c>
      <c r="O43" s="37">
        <f t="shared" si="5"/>
        <v>159</v>
      </c>
      <c r="P43" s="37">
        <f t="shared" si="6"/>
        <v>54</v>
      </c>
      <c r="Q43" s="37">
        <f t="shared" si="7"/>
        <v>1372.88</v>
      </c>
      <c r="R43" s="34">
        <f t="shared" si="8"/>
        <v>0</v>
      </c>
      <c r="S43" s="34">
        <f t="shared" si="9"/>
        <v>305.6</v>
      </c>
      <c r="T43" s="37">
        <f t="shared" si="10"/>
        <v>113.3</v>
      </c>
      <c r="U43" s="34">
        <f t="shared" si="11"/>
        <v>11.46</v>
      </c>
      <c r="V43" s="34">
        <v>0</v>
      </c>
      <c r="W43" s="37">
        <f t="shared" si="12"/>
        <v>159</v>
      </c>
      <c r="X43" s="37">
        <f t="shared" si="13"/>
        <v>54</v>
      </c>
      <c r="Y43" s="34">
        <f t="shared" si="14"/>
        <v>643.36</v>
      </c>
      <c r="Z43" s="34">
        <f t="shared" si="15"/>
        <v>2016.24</v>
      </c>
      <c r="AA43" s="34"/>
      <c r="AB43" s="12" t="s">
        <v>39</v>
      </c>
      <c r="AC43" s="11">
        <f t="shared" ref="AC43:AE43" si="95">K43+R43</f>
        <v>68.76</v>
      </c>
      <c r="AD43" s="11">
        <f t="shared" si="95"/>
        <v>916.8</v>
      </c>
      <c r="AE43" s="11">
        <f t="shared" si="95"/>
        <v>566.48</v>
      </c>
      <c r="AF43" s="11">
        <f t="shared" si="17"/>
        <v>38.2</v>
      </c>
      <c r="AG43" s="11">
        <f t="shared" ref="AG43:AI43" si="96">O43+W43</f>
        <v>318</v>
      </c>
      <c r="AH43" s="11">
        <f t="shared" si="96"/>
        <v>108</v>
      </c>
      <c r="AI43" s="11">
        <f t="shared" si="96"/>
        <v>2016.24</v>
      </c>
      <c r="AJ43" s="12" t="s">
        <v>15</v>
      </c>
    </row>
    <row r="44" s="9" customFormat="1" ht="16" customHeight="1" spans="1:36">
      <c r="A44" s="33">
        <f t="shared" si="0"/>
        <v>41</v>
      </c>
      <c r="B44" s="34" t="s">
        <v>89</v>
      </c>
      <c r="C44" s="35" t="s">
        <v>173</v>
      </c>
      <c r="D44" s="34" t="s">
        <v>174</v>
      </c>
      <c r="E44" s="34">
        <v>3473.25</v>
      </c>
      <c r="F44" s="34">
        <f>VLOOKUP(C44,'[1]9月'!$B:$Q,16,0)</f>
        <v>3245.4</v>
      </c>
      <c r="G44" s="37">
        <v>5664.75</v>
      </c>
      <c r="H44" s="34">
        <v>3473.25</v>
      </c>
      <c r="I44" s="37">
        <v>3180</v>
      </c>
      <c r="J44" s="37">
        <v>108</v>
      </c>
      <c r="K44" s="47">
        <f t="shared" si="1"/>
        <v>62.5185</v>
      </c>
      <c r="L44" s="48">
        <f t="shared" si="2"/>
        <v>519.264</v>
      </c>
      <c r="M44" s="37">
        <f t="shared" si="3"/>
        <v>453.18</v>
      </c>
      <c r="N44" s="34">
        <f t="shared" si="4"/>
        <v>24.31275</v>
      </c>
      <c r="O44" s="37">
        <f t="shared" si="5"/>
        <v>159</v>
      </c>
      <c r="P44" s="37">
        <f t="shared" si="6"/>
        <v>54</v>
      </c>
      <c r="Q44" s="37">
        <f t="shared" si="7"/>
        <v>1272.27525</v>
      </c>
      <c r="R44" s="34">
        <f t="shared" si="8"/>
        <v>0</v>
      </c>
      <c r="S44" s="34">
        <f t="shared" si="9"/>
        <v>259.63</v>
      </c>
      <c r="T44" s="37">
        <f t="shared" si="10"/>
        <v>113.3</v>
      </c>
      <c r="U44" s="34">
        <f t="shared" si="11"/>
        <v>10.42</v>
      </c>
      <c r="V44" s="34">
        <v>0</v>
      </c>
      <c r="W44" s="37">
        <f t="shared" si="12"/>
        <v>159</v>
      </c>
      <c r="X44" s="37">
        <f t="shared" si="13"/>
        <v>54</v>
      </c>
      <c r="Y44" s="34">
        <f t="shared" si="14"/>
        <v>596.35</v>
      </c>
      <c r="Z44" s="34">
        <f t="shared" si="15"/>
        <v>1868.62525</v>
      </c>
      <c r="AA44" s="34"/>
      <c r="AB44" s="12" t="s">
        <v>40</v>
      </c>
      <c r="AC44" s="11">
        <f t="shared" ref="AC44:AE44" si="97">K44+R44</f>
        <v>62.5185</v>
      </c>
      <c r="AD44" s="11">
        <f t="shared" si="97"/>
        <v>778.894</v>
      </c>
      <c r="AE44" s="11">
        <f t="shared" si="97"/>
        <v>566.48</v>
      </c>
      <c r="AF44" s="11">
        <f t="shared" si="17"/>
        <v>34.73275</v>
      </c>
      <c r="AG44" s="11">
        <f t="shared" ref="AG44:AI44" si="98">O44+W44</f>
        <v>318</v>
      </c>
      <c r="AH44" s="11">
        <f t="shared" si="98"/>
        <v>108</v>
      </c>
      <c r="AI44" s="11">
        <f t="shared" si="98"/>
        <v>1868.62525</v>
      </c>
      <c r="AJ44" s="12" t="s">
        <v>16</v>
      </c>
    </row>
    <row r="45" s="9" customFormat="1" ht="16" customHeight="1" spans="1:36">
      <c r="A45" s="33">
        <f t="shared" si="0"/>
        <v>42</v>
      </c>
      <c r="B45" s="34" t="s">
        <v>170</v>
      </c>
      <c r="C45" s="35" t="s">
        <v>175</v>
      </c>
      <c r="D45" s="34" t="s">
        <v>176</v>
      </c>
      <c r="E45" s="34">
        <v>3473.25</v>
      </c>
      <c r="F45" s="34">
        <f>VLOOKUP(C45,'[1]9月'!$B:$Q,16,0)</f>
        <v>3245.4</v>
      </c>
      <c r="G45" s="37">
        <v>5664.75</v>
      </c>
      <c r="H45" s="34">
        <v>3473.25</v>
      </c>
      <c r="I45" s="37">
        <v>3180</v>
      </c>
      <c r="J45" s="37">
        <v>108</v>
      </c>
      <c r="K45" s="47">
        <f t="shared" si="1"/>
        <v>62.5185</v>
      </c>
      <c r="L45" s="48">
        <f t="shared" si="2"/>
        <v>519.264</v>
      </c>
      <c r="M45" s="37">
        <f t="shared" si="3"/>
        <v>453.18</v>
      </c>
      <c r="N45" s="34">
        <f t="shared" si="4"/>
        <v>24.31275</v>
      </c>
      <c r="O45" s="37">
        <f t="shared" si="5"/>
        <v>159</v>
      </c>
      <c r="P45" s="37">
        <f t="shared" si="6"/>
        <v>54</v>
      </c>
      <c r="Q45" s="37">
        <f t="shared" si="7"/>
        <v>1272.27525</v>
      </c>
      <c r="R45" s="34">
        <f t="shared" si="8"/>
        <v>0</v>
      </c>
      <c r="S45" s="34">
        <f t="shared" si="9"/>
        <v>259.63</v>
      </c>
      <c r="T45" s="37">
        <f t="shared" si="10"/>
        <v>113.3</v>
      </c>
      <c r="U45" s="34">
        <f t="shared" si="11"/>
        <v>10.42</v>
      </c>
      <c r="V45" s="34">
        <v>0</v>
      </c>
      <c r="W45" s="37">
        <f t="shared" si="12"/>
        <v>159</v>
      </c>
      <c r="X45" s="37">
        <f t="shared" si="13"/>
        <v>54</v>
      </c>
      <c r="Y45" s="34">
        <f t="shared" si="14"/>
        <v>596.35</v>
      </c>
      <c r="Z45" s="34">
        <f t="shared" si="15"/>
        <v>1868.62525</v>
      </c>
      <c r="AA45" s="34"/>
      <c r="AB45" s="12" t="s">
        <v>39</v>
      </c>
      <c r="AC45" s="11">
        <f t="shared" ref="AC45:AE45" si="99">K45+R45</f>
        <v>62.5185</v>
      </c>
      <c r="AD45" s="11">
        <f t="shared" si="99"/>
        <v>778.894</v>
      </c>
      <c r="AE45" s="11">
        <f t="shared" si="99"/>
        <v>566.48</v>
      </c>
      <c r="AF45" s="11">
        <f t="shared" si="17"/>
        <v>34.73275</v>
      </c>
      <c r="AG45" s="11">
        <f t="shared" ref="AG45:AI45" si="100">O45+W45</f>
        <v>318</v>
      </c>
      <c r="AH45" s="11">
        <f t="shared" si="100"/>
        <v>108</v>
      </c>
      <c r="AI45" s="11">
        <f t="shared" si="100"/>
        <v>1868.62525</v>
      </c>
      <c r="AJ45" s="12" t="s">
        <v>15</v>
      </c>
    </row>
    <row r="46" s="9" customFormat="1" ht="16" customHeight="1" spans="1:36">
      <c r="A46" s="33">
        <f t="shared" si="0"/>
        <v>43</v>
      </c>
      <c r="B46" s="34" t="s">
        <v>89</v>
      </c>
      <c r="C46" s="45" t="s">
        <v>177</v>
      </c>
      <c r="D46" s="34" t="s">
        <v>178</v>
      </c>
      <c r="E46" s="34">
        <v>3820</v>
      </c>
      <c r="F46" s="34">
        <f>VLOOKUP(C46,'[1]9月'!$B:$Q,16,0)</f>
        <v>3820</v>
      </c>
      <c r="G46" s="37">
        <v>5664.75</v>
      </c>
      <c r="H46" s="34">
        <v>3820</v>
      </c>
      <c r="I46" s="37">
        <v>4180</v>
      </c>
      <c r="J46" s="37">
        <v>108</v>
      </c>
      <c r="K46" s="47">
        <f t="shared" si="1"/>
        <v>68.76</v>
      </c>
      <c r="L46" s="48">
        <f t="shared" si="2"/>
        <v>611.2</v>
      </c>
      <c r="M46" s="37">
        <f t="shared" si="3"/>
        <v>453.18</v>
      </c>
      <c r="N46" s="34">
        <f t="shared" si="4"/>
        <v>26.74</v>
      </c>
      <c r="O46" s="37">
        <f t="shared" si="5"/>
        <v>209</v>
      </c>
      <c r="P46" s="37">
        <f t="shared" si="6"/>
        <v>54</v>
      </c>
      <c r="Q46" s="37">
        <f t="shared" si="7"/>
        <v>1422.88</v>
      </c>
      <c r="R46" s="34">
        <f t="shared" si="8"/>
        <v>0</v>
      </c>
      <c r="S46" s="34">
        <f t="shared" si="9"/>
        <v>305.6</v>
      </c>
      <c r="T46" s="37">
        <f t="shared" si="10"/>
        <v>113.3</v>
      </c>
      <c r="U46" s="34">
        <f t="shared" si="11"/>
        <v>11.46</v>
      </c>
      <c r="V46" s="34">
        <v>0</v>
      </c>
      <c r="W46" s="37">
        <f t="shared" si="12"/>
        <v>209</v>
      </c>
      <c r="X46" s="37">
        <f t="shared" si="13"/>
        <v>54</v>
      </c>
      <c r="Y46" s="34">
        <f t="shared" si="14"/>
        <v>693.36</v>
      </c>
      <c r="Z46" s="34">
        <f t="shared" si="15"/>
        <v>2116.24</v>
      </c>
      <c r="AA46" s="34"/>
      <c r="AB46" s="12" t="s">
        <v>40</v>
      </c>
      <c r="AC46" s="11">
        <f t="shared" ref="AC46:AE46" si="101">K46+R46</f>
        <v>68.76</v>
      </c>
      <c r="AD46" s="11">
        <f t="shared" si="101"/>
        <v>916.8</v>
      </c>
      <c r="AE46" s="11">
        <f t="shared" si="101"/>
        <v>566.48</v>
      </c>
      <c r="AF46" s="11">
        <f t="shared" si="17"/>
        <v>38.2</v>
      </c>
      <c r="AG46" s="11">
        <f t="shared" ref="AG46:AI46" si="102">O46+W46</f>
        <v>418</v>
      </c>
      <c r="AH46" s="11">
        <f t="shared" si="102"/>
        <v>108</v>
      </c>
      <c r="AI46" s="11">
        <f t="shared" si="102"/>
        <v>2116.24</v>
      </c>
      <c r="AJ46" s="12" t="s">
        <v>16</v>
      </c>
    </row>
    <row r="47" s="9" customFormat="1" ht="16" customHeight="1" spans="1:36">
      <c r="A47" s="33">
        <f t="shared" si="0"/>
        <v>44</v>
      </c>
      <c r="B47" s="34" t="s">
        <v>89</v>
      </c>
      <c r="C47" s="41" t="s">
        <v>179</v>
      </c>
      <c r="D47" s="42" t="s">
        <v>180</v>
      </c>
      <c r="E47" s="34">
        <v>3473.25</v>
      </c>
      <c r="F47" s="34">
        <f>VLOOKUP(C47,'[1]9月'!$B:$Q,16,0)</f>
        <v>3245.4</v>
      </c>
      <c r="G47" s="37">
        <v>5664.75</v>
      </c>
      <c r="H47" s="34">
        <v>3473.25</v>
      </c>
      <c r="I47" s="37">
        <v>3180</v>
      </c>
      <c r="J47" s="37">
        <v>108</v>
      </c>
      <c r="K47" s="47">
        <f t="shared" si="1"/>
        <v>62.5185</v>
      </c>
      <c r="L47" s="48">
        <f t="shared" si="2"/>
        <v>519.264</v>
      </c>
      <c r="M47" s="37">
        <f t="shared" si="3"/>
        <v>453.18</v>
      </c>
      <c r="N47" s="34">
        <f t="shared" si="4"/>
        <v>24.31275</v>
      </c>
      <c r="O47" s="37">
        <f t="shared" si="5"/>
        <v>159</v>
      </c>
      <c r="P47" s="37">
        <f t="shared" si="6"/>
        <v>54</v>
      </c>
      <c r="Q47" s="37">
        <f t="shared" si="7"/>
        <v>1272.27525</v>
      </c>
      <c r="R47" s="34">
        <f t="shared" si="8"/>
        <v>0</v>
      </c>
      <c r="S47" s="34">
        <f t="shared" si="9"/>
        <v>259.63</v>
      </c>
      <c r="T47" s="37">
        <f t="shared" si="10"/>
        <v>113.3</v>
      </c>
      <c r="U47" s="34">
        <f t="shared" si="11"/>
        <v>10.42</v>
      </c>
      <c r="V47" s="34">
        <v>0</v>
      </c>
      <c r="W47" s="37">
        <f t="shared" si="12"/>
        <v>159</v>
      </c>
      <c r="X47" s="37">
        <f t="shared" si="13"/>
        <v>54</v>
      </c>
      <c r="Y47" s="34">
        <f t="shared" si="14"/>
        <v>596.35</v>
      </c>
      <c r="Z47" s="34">
        <f t="shared" si="15"/>
        <v>1868.62525</v>
      </c>
      <c r="AA47" s="34"/>
      <c r="AB47" s="12" t="s">
        <v>40</v>
      </c>
      <c r="AC47" s="11">
        <f t="shared" ref="AC47:AE47" si="103">K47+R47</f>
        <v>62.5185</v>
      </c>
      <c r="AD47" s="11">
        <f t="shared" si="103"/>
        <v>778.894</v>
      </c>
      <c r="AE47" s="11">
        <f t="shared" si="103"/>
        <v>566.48</v>
      </c>
      <c r="AF47" s="11">
        <f t="shared" si="17"/>
        <v>34.73275</v>
      </c>
      <c r="AG47" s="11">
        <f t="shared" ref="AG47:AI47" si="104">O47+W47</f>
        <v>318</v>
      </c>
      <c r="AH47" s="11">
        <f t="shared" si="104"/>
        <v>108</v>
      </c>
      <c r="AI47" s="11">
        <f t="shared" si="104"/>
        <v>1868.62525</v>
      </c>
      <c r="AJ47" s="12" t="s">
        <v>16</v>
      </c>
    </row>
    <row r="48" s="9" customFormat="1" ht="16" customHeight="1" spans="1:36">
      <c r="A48" s="33">
        <f t="shared" si="0"/>
        <v>45</v>
      </c>
      <c r="B48" s="34" t="s">
        <v>181</v>
      </c>
      <c r="C48" s="35" t="s">
        <v>182</v>
      </c>
      <c r="D48" s="34" t="s">
        <v>183</v>
      </c>
      <c r="E48" s="34">
        <v>3473.25</v>
      </c>
      <c r="F48" s="34">
        <f>VLOOKUP(C48,'[1]9月'!$B:$Q,16,0)</f>
        <v>3245.4</v>
      </c>
      <c r="G48" s="37">
        <v>5664.75</v>
      </c>
      <c r="H48" s="34">
        <v>3473.25</v>
      </c>
      <c r="I48" s="37">
        <v>3180</v>
      </c>
      <c r="J48" s="37">
        <v>108</v>
      </c>
      <c r="K48" s="47">
        <f t="shared" si="1"/>
        <v>62.5185</v>
      </c>
      <c r="L48" s="48">
        <f t="shared" si="2"/>
        <v>519.264</v>
      </c>
      <c r="M48" s="37">
        <f t="shared" si="3"/>
        <v>453.18</v>
      </c>
      <c r="N48" s="34">
        <f t="shared" si="4"/>
        <v>24.31275</v>
      </c>
      <c r="O48" s="37">
        <f t="shared" si="5"/>
        <v>159</v>
      </c>
      <c r="P48" s="37">
        <f t="shared" si="6"/>
        <v>54</v>
      </c>
      <c r="Q48" s="37">
        <f t="shared" si="7"/>
        <v>1272.27525</v>
      </c>
      <c r="R48" s="34">
        <f t="shared" si="8"/>
        <v>0</v>
      </c>
      <c r="S48" s="34">
        <f t="shared" si="9"/>
        <v>259.63</v>
      </c>
      <c r="T48" s="37">
        <f t="shared" si="10"/>
        <v>113.3</v>
      </c>
      <c r="U48" s="34">
        <f t="shared" si="11"/>
        <v>10.42</v>
      </c>
      <c r="V48" s="34">
        <v>0</v>
      </c>
      <c r="W48" s="37">
        <f t="shared" si="12"/>
        <v>159</v>
      </c>
      <c r="X48" s="37">
        <f t="shared" si="13"/>
        <v>54</v>
      </c>
      <c r="Y48" s="34">
        <f t="shared" si="14"/>
        <v>596.35</v>
      </c>
      <c r="Z48" s="34">
        <f t="shared" si="15"/>
        <v>1868.62525</v>
      </c>
      <c r="AA48" s="34"/>
      <c r="AB48" s="12" t="s">
        <v>22</v>
      </c>
      <c r="AC48" s="11">
        <f t="shared" ref="AC48:AE48" si="105">K48+R48</f>
        <v>62.5185</v>
      </c>
      <c r="AD48" s="11">
        <f t="shared" si="105"/>
        <v>778.894</v>
      </c>
      <c r="AE48" s="11">
        <f t="shared" si="105"/>
        <v>566.48</v>
      </c>
      <c r="AF48" s="11">
        <f t="shared" si="17"/>
        <v>34.73275</v>
      </c>
      <c r="AG48" s="11">
        <f t="shared" ref="AG48:AI48" si="106">O48+W48</f>
        <v>318</v>
      </c>
      <c r="AH48" s="11">
        <f t="shared" si="106"/>
        <v>108</v>
      </c>
      <c r="AI48" s="11">
        <f t="shared" si="106"/>
        <v>1868.62525</v>
      </c>
      <c r="AJ48" s="12" t="s">
        <v>13</v>
      </c>
    </row>
    <row r="49" s="9" customFormat="1" ht="16" customHeight="1" spans="1:36">
      <c r="A49" s="33">
        <f t="shared" si="0"/>
        <v>46</v>
      </c>
      <c r="B49" s="34" t="s">
        <v>86</v>
      </c>
      <c r="C49" s="35" t="s">
        <v>184</v>
      </c>
      <c r="D49" s="34" t="s">
        <v>185</v>
      </c>
      <c r="E49" s="34">
        <v>3473.25</v>
      </c>
      <c r="F49" s="34">
        <f>VLOOKUP(C49,'[1]9月'!$B:$Q,16,0)</f>
        <v>3245.4</v>
      </c>
      <c r="G49" s="37">
        <v>5664.75</v>
      </c>
      <c r="H49" s="34">
        <v>3473.25</v>
      </c>
      <c r="I49" s="37">
        <v>4180</v>
      </c>
      <c r="J49" s="37">
        <v>108</v>
      </c>
      <c r="K49" s="47">
        <f t="shared" si="1"/>
        <v>62.5185</v>
      </c>
      <c r="L49" s="48">
        <f t="shared" si="2"/>
        <v>519.264</v>
      </c>
      <c r="M49" s="37">
        <f t="shared" si="3"/>
        <v>453.18</v>
      </c>
      <c r="N49" s="34">
        <f t="shared" si="4"/>
        <v>24.31275</v>
      </c>
      <c r="O49" s="37">
        <f t="shared" si="5"/>
        <v>209</v>
      </c>
      <c r="P49" s="37">
        <f t="shared" si="6"/>
        <v>54</v>
      </c>
      <c r="Q49" s="37">
        <f t="shared" si="7"/>
        <v>1322.27525</v>
      </c>
      <c r="R49" s="34">
        <f t="shared" si="8"/>
        <v>0</v>
      </c>
      <c r="S49" s="34">
        <f t="shared" si="9"/>
        <v>259.63</v>
      </c>
      <c r="T49" s="37">
        <f t="shared" si="10"/>
        <v>113.3</v>
      </c>
      <c r="U49" s="34">
        <f t="shared" si="11"/>
        <v>10.42</v>
      </c>
      <c r="V49" s="34">
        <v>0</v>
      </c>
      <c r="W49" s="37">
        <f t="shared" si="12"/>
        <v>209</v>
      </c>
      <c r="X49" s="37">
        <f t="shared" si="13"/>
        <v>54</v>
      </c>
      <c r="Y49" s="34">
        <f t="shared" si="14"/>
        <v>646.35</v>
      </c>
      <c r="Z49" s="34">
        <f t="shared" si="15"/>
        <v>1968.62525</v>
      </c>
      <c r="AA49" s="34"/>
      <c r="AB49" s="12" t="s">
        <v>40</v>
      </c>
      <c r="AC49" s="11">
        <f t="shared" ref="AC49:AE49" si="107">K49+R49</f>
        <v>62.5185</v>
      </c>
      <c r="AD49" s="11">
        <f t="shared" si="107"/>
        <v>778.894</v>
      </c>
      <c r="AE49" s="11">
        <f t="shared" si="107"/>
        <v>566.48</v>
      </c>
      <c r="AF49" s="11">
        <f t="shared" si="17"/>
        <v>34.73275</v>
      </c>
      <c r="AG49" s="11">
        <f t="shared" ref="AG49:AI49" si="108">O49+W49</f>
        <v>418</v>
      </c>
      <c r="AH49" s="11">
        <f t="shared" si="108"/>
        <v>108</v>
      </c>
      <c r="AI49" s="11">
        <f t="shared" si="108"/>
        <v>1968.62525</v>
      </c>
      <c r="AJ49" s="12" t="s">
        <v>16</v>
      </c>
    </row>
    <row r="50" s="9" customFormat="1" ht="16" customHeight="1" spans="1:36">
      <c r="A50" s="33">
        <f t="shared" si="0"/>
        <v>47</v>
      </c>
      <c r="B50" s="34" t="s">
        <v>186</v>
      </c>
      <c r="C50" s="35" t="s">
        <v>187</v>
      </c>
      <c r="D50" s="34" t="s">
        <v>188</v>
      </c>
      <c r="E50" s="34">
        <v>3473.25</v>
      </c>
      <c r="F50" s="34">
        <f>VLOOKUP(C50,'[1]9月'!$B:$Q,16,0)</f>
        <v>3245.4</v>
      </c>
      <c r="G50" s="37">
        <v>5664.75</v>
      </c>
      <c r="H50" s="34">
        <v>3473.25</v>
      </c>
      <c r="I50" s="37">
        <v>3180</v>
      </c>
      <c r="J50" s="37">
        <v>108</v>
      </c>
      <c r="K50" s="47">
        <f t="shared" si="1"/>
        <v>62.5185</v>
      </c>
      <c r="L50" s="48">
        <f t="shared" si="2"/>
        <v>519.264</v>
      </c>
      <c r="M50" s="37">
        <f t="shared" si="3"/>
        <v>453.18</v>
      </c>
      <c r="N50" s="34">
        <f t="shared" si="4"/>
        <v>24.31275</v>
      </c>
      <c r="O50" s="37">
        <f t="shared" si="5"/>
        <v>159</v>
      </c>
      <c r="P50" s="37">
        <f t="shared" si="6"/>
        <v>54</v>
      </c>
      <c r="Q50" s="37">
        <f t="shared" si="7"/>
        <v>1272.27525</v>
      </c>
      <c r="R50" s="34">
        <f t="shared" si="8"/>
        <v>0</v>
      </c>
      <c r="S50" s="34">
        <f t="shared" si="9"/>
        <v>259.63</v>
      </c>
      <c r="T50" s="37">
        <f t="shared" si="10"/>
        <v>113.3</v>
      </c>
      <c r="U50" s="34">
        <f t="shared" si="11"/>
        <v>10.42</v>
      </c>
      <c r="V50" s="34">
        <v>0</v>
      </c>
      <c r="W50" s="37">
        <f t="shared" si="12"/>
        <v>159</v>
      </c>
      <c r="X50" s="37">
        <f t="shared" si="13"/>
        <v>54</v>
      </c>
      <c r="Y50" s="34">
        <f t="shared" si="14"/>
        <v>596.35</v>
      </c>
      <c r="Z50" s="34">
        <f t="shared" si="15"/>
        <v>1868.62525</v>
      </c>
      <c r="AA50" s="34"/>
      <c r="AB50" s="12" t="s">
        <v>41</v>
      </c>
      <c r="AC50" s="11">
        <f t="shared" ref="AC50:AE50" si="109">K50+R50</f>
        <v>62.5185</v>
      </c>
      <c r="AD50" s="11">
        <f t="shared" si="109"/>
        <v>778.894</v>
      </c>
      <c r="AE50" s="11">
        <f t="shared" si="109"/>
        <v>566.48</v>
      </c>
      <c r="AF50" s="11">
        <f t="shared" si="17"/>
        <v>34.73275</v>
      </c>
      <c r="AG50" s="11">
        <f t="shared" ref="AG50:AI50" si="110">O50+W50</f>
        <v>318</v>
      </c>
      <c r="AH50" s="11">
        <f t="shared" si="110"/>
        <v>108</v>
      </c>
      <c r="AI50" s="11">
        <f t="shared" si="110"/>
        <v>1868.62525</v>
      </c>
      <c r="AJ50" s="12" t="s">
        <v>17</v>
      </c>
    </row>
    <row r="51" s="9" customFormat="1" ht="16" customHeight="1" spans="1:36">
      <c r="A51" s="33">
        <f t="shared" si="0"/>
        <v>48</v>
      </c>
      <c r="B51" s="34" t="s">
        <v>186</v>
      </c>
      <c r="C51" s="35" t="s">
        <v>189</v>
      </c>
      <c r="D51" s="34" t="s">
        <v>190</v>
      </c>
      <c r="E51" s="34">
        <v>3473.25</v>
      </c>
      <c r="F51" s="34">
        <f>VLOOKUP(C51,'[1]9月'!$B:$Q,16,0)</f>
        <v>3245.4</v>
      </c>
      <c r="G51" s="37">
        <v>5664.75</v>
      </c>
      <c r="H51" s="34">
        <v>3473.25</v>
      </c>
      <c r="I51" s="37">
        <v>2544</v>
      </c>
      <c r="J51" s="37">
        <v>108</v>
      </c>
      <c r="K51" s="47">
        <f t="shared" si="1"/>
        <v>62.5185</v>
      </c>
      <c r="L51" s="48">
        <f t="shared" si="2"/>
        <v>519.264</v>
      </c>
      <c r="M51" s="37">
        <f t="shared" si="3"/>
        <v>453.18</v>
      </c>
      <c r="N51" s="34">
        <f t="shared" si="4"/>
        <v>24.31275</v>
      </c>
      <c r="O51" s="37">
        <f t="shared" si="5"/>
        <v>127.2</v>
      </c>
      <c r="P51" s="37">
        <f t="shared" si="6"/>
        <v>54</v>
      </c>
      <c r="Q51" s="37">
        <f t="shared" si="7"/>
        <v>1240.47525</v>
      </c>
      <c r="R51" s="34">
        <f t="shared" si="8"/>
        <v>0</v>
      </c>
      <c r="S51" s="34">
        <f t="shared" si="9"/>
        <v>259.63</v>
      </c>
      <c r="T51" s="37">
        <f t="shared" si="10"/>
        <v>113.3</v>
      </c>
      <c r="U51" s="34">
        <f t="shared" si="11"/>
        <v>10.42</v>
      </c>
      <c r="V51" s="34">
        <v>0</v>
      </c>
      <c r="W51" s="37">
        <f t="shared" si="12"/>
        <v>127.2</v>
      </c>
      <c r="X51" s="37">
        <f t="shared" si="13"/>
        <v>54</v>
      </c>
      <c r="Y51" s="34">
        <f t="shared" si="14"/>
        <v>564.55</v>
      </c>
      <c r="Z51" s="34">
        <f t="shared" si="15"/>
        <v>1805.02525</v>
      </c>
      <c r="AA51" s="34"/>
      <c r="AB51" s="12" t="s">
        <v>43</v>
      </c>
      <c r="AC51" s="11">
        <f t="shared" ref="AC51:AE51" si="111">K51+R51</f>
        <v>62.5185</v>
      </c>
      <c r="AD51" s="11">
        <f t="shared" si="111"/>
        <v>778.894</v>
      </c>
      <c r="AE51" s="11">
        <f t="shared" si="111"/>
        <v>566.48</v>
      </c>
      <c r="AF51" s="11">
        <f t="shared" si="17"/>
        <v>34.73275</v>
      </c>
      <c r="AG51" s="11">
        <f t="shared" ref="AG51:AI51" si="112">O51+W51</f>
        <v>254.4</v>
      </c>
      <c r="AH51" s="11">
        <f t="shared" si="112"/>
        <v>108</v>
      </c>
      <c r="AI51" s="11">
        <f t="shared" si="112"/>
        <v>1805.02525</v>
      </c>
      <c r="AJ51" s="12" t="s">
        <v>17</v>
      </c>
    </row>
    <row r="52" s="9" customFormat="1" ht="16" customHeight="1" spans="1:36">
      <c r="A52" s="33">
        <f t="shared" si="0"/>
        <v>49</v>
      </c>
      <c r="B52" s="34" t="s">
        <v>186</v>
      </c>
      <c r="C52" s="35" t="s">
        <v>191</v>
      </c>
      <c r="D52" s="34" t="s">
        <v>192</v>
      </c>
      <c r="E52" s="34">
        <v>3473.25</v>
      </c>
      <c r="F52" s="34">
        <f>VLOOKUP(C52,'[1]9月'!$B:$Q,16,0)</f>
        <v>3245.4</v>
      </c>
      <c r="G52" s="37">
        <v>5664.75</v>
      </c>
      <c r="H52" s="34">
        <v>3473.25</v>
      </c>
      <c r="I52" s="37">
        <v>3180</v>
      </c>
      <c r="J52" s="37">
        <v>108</v>
      </c>
      <c r="K52" s="47">
        <f t="shared" si="1"/>
        <v>62.5185</v>
      </c>
      <c r="L52" s="48">
        <f t="shared" si="2"/>
        <v>519.264</v>
      </c>
      <c r="M52" s="37">
        <f t="shared" si="3"/>
        <v>453.18</v>
      </c>
      <c r="N52" s="34">
        <f t="shared" si="4"/>
        <v>24.31275</v>
      </c>
      <c r="O52" s="37">
        <f t="shared" si="5"/>
        <v>159</v>
      </c>
      <c r="P52" s="37">
        <f t="shared" si="6"/>
        <v>54</v>
      </c>
      <c r="Q52" s="37">
        <f t="shared" si="7"/>
        <v>1272.27525</v>
      </c>
      <c r="R52" s="34">
        <f t="shared" si="8"/>
        <v>0</v>
      </c>
      <c r="S52" s="34">
        <f t="shared" si="9"/>
        <v>259.63</v>
      </c>
      <c r="T52" s="37">
        <f t="shared" si="10"/>
        <v>113.3</v>
      </c>
      <c r="U52" s="34">
        <f t="shared" si="11"/>
        <v>10.42</v>
      </c>
      <c r="V52" s="34">
        <v>0</v>
      </c>
      <c r="W52" s="37">
        <f t="shared" si="12"/>
        <v>159</v>
      </c>
      <c r="X52" s="37">
        <f t="shared" si="13"/>
        <v>54</v>
      </c>
      <c r="Y52" s="34">
        <f t="shared" si="14"/>
        <v>596.35</v>
      </c>
      <c r="Z52" s="34">
        <f t="shared" si="15"/>
        <v>1868.62525</v>
      </c>
      <c r="AA52" s="34"/>
      <c r="AB52" s="12" t="s">
        <v>47</v>
      </c>
      <c r="AC52" s="11">
        <f t="shared" ref="AC52:AE52" si="113">K52+R52</f>
        <v>62.5185</v>
      </c>
      <c r="AD52" s="11">
        <f t="shared" si="113"/>
        <v>778.894</v>
      </c>
      <c r="AE52" s="11">
        <f t="shared" si="113"/>
        <v>566.48</v>
      </c>
      <c r="AF52" s="11">
        <f t="shared" si="17"/>
        <v>34.73275</v>
      </c>
      <c r="AG52" s="11">
        <f t="shared" ref="AG52:AI52" si="114">O52+W52</f>
        <v>318</v>
      </c>
      <c r="AH52" s="11">
        <f t="shared" si="114"/>
        <v>108</v>
      </c>
      <c r="AI52" s="11">
        <f t="shared" si="114"/>
        <v>1868.62525</v>
      </c>
      <c r="AJ52" s="12" t="s">
        <v>17</v>
      </c>
    </row>
    <row r="53" s="9" customFormat="1" ht="16" customHeight="1" spans="1:36">
      <c r="A53" s="33">
        <f t="shared" si="0"/>
        <v>50</v>
      </c>
      <c r="B53" s="34" t="s">
        <v>186</v>
      </c>
      <c r="C53" s="35" t="s">
        <v>193</v>
      </c>
      <c r="D53" s="34" t="s">
        <v>194</v>
      </c>
      <c r="E53" s="34">
        <v>3473.25</v>
      </c>
      <c r="F53" s="34">
        <f>VLOOKUP(C53,'[1]9月'!$B:$Q,16,0)</f>
        <v>3245.4</v>
      </c>
      <c r="G53" s="37">
        <v>5664.75</v>
      </c>
      <c r="H53" s="34">
        <v>3473.25</v>
      </c>
      <c r="I53" s="37">
        <v>3180</v>
      </c>
      <c r="J53" s="37">
        <v>108</v>
      </c>
      <c r="K53" s="47">
        <f t="shared" si="1"/>
        <v>62.5185</v>
      </c>
      <c r="L53" s="48">
        <f t="shared" si="2"/>
        <v>519.264</v>
      </c>
      <c r="M53" s="37">
        <f t="shared" si="3"/>
        <v>453.18</v>
      </c>
      <c r="N53" s="34">
        <f t="shared" si="4"/>
        <v>24.31275</v>
      </c>
      <c r="O53" s="37">
        <f t="shared" si="5"/>
        <v>159</v>
      </c>
      <c r="P53" s="37">
        <f t="shared" si="6"/>
        <v>54</v>
      </c>
      <c r="Q53" s="37">
        <f t="shared" si="7"/>
        <v>1272.27525</v>
      </c>
      <c r="R53" s="34">
        <f t="shared" si="8"/>
        <v>0</v>
      </c>
      <c r="S53" s="34">
        <f t="shared" si="9"/>
        <v>259.63</v>
      </c>
      <c r="T53" s="37">
        <f t="shared" si="10"/>
        <v>113.3</v>
      </c>
      <c r="U53" s="34">
        <f t="shared" si="11"/>
        <v>10.42</v>
      </c>
      <c r="V53" s="34">
        <v>0</v>
      </c>
      <c r="W53" s="37">
        <f t="shared" si="12"/>
        <v>159</v>
      </c>
      <c r="X53" s="37">
        <f t="shared" si="13"/>
        <v>54</v>
      </c>
      <c r="Y53" s="34">
        <f t="shared" si="14"/>
        <v>596.35</v>
      </c>
      <c r="Z53" s="34">
        <f t="shared" si="15"/>
        <v>1868.62525</v>
      </c>
      <c r="AA53" s="34"/>
      <c r="AB53" s="12" t="s">
        <v>42</v>
      </c>
      <c r="AC53" s="11">
        <f t="shared" ref="AC53:AE53" si="115">K53+R53</f>
        <v>62.5185</v>
      </c>
      <c r="AD53" s="11">
        <f t="shared" si="115"/>
        <v>778.894</v>
      </c>
      <c r="AE53" s="11">
        <f t="shared" si="115"/>
        <v>566.48</v>
      </c>
      <c r="AF53" s="11">
        <f t="shared" si="17"/>
        <v>34.73275</v>
      </c>
      <c r="AG53" s="11">
        <f t="shared" ref="AG53:AI53" si="116">O53+W53</f>
        <v>318</v>
      </c>
      <c r="AH53" s="11">
        <f t="shared" si="116"/>
        <v>108</v>
      </c>
      <c r="AI53" s="11">
        <f t="shared" si="116"/>
        <v>1868.62525</v>
      </c>
      <c r="AJ53" s="12" t="s">
        <v>17</v>
      </c>
    </row>
    <row r="54" s="9" customFormat="1" ht="16" customHeight="1" spans="1:36">
      <c r="A54" s="33">
        <f t="shared" si="0"/>
        <v>51</v>
      </c>
      <c r="B54" s="34" t="s">
        <v>186</v>
      </c>
      <c r="C54" s="35" t="s">
        <v>195</v>
      </c>
      <c r="D54" s="34" t="s">
        <v>196</v>
      </c>
      <c r="E54" s="34">
        <v>3473.25</v>
      </c>
      <c r="F54" s="34">
        <f>VLOOKUP(C54,'[1]9月'!$B:$Q,16,0)</f>
        <v>3245.4</v>
      </c>
      <c r="G54" s="37">
        <v>5664.75</v>
      </c>
      <c r="H54" s="34">
        <v>3473.25</v>
      </c>
      <c r="I54" s="37">
        <v>3180</v>
      </c>
      <c r="J54" s="37">
        <v>108</v>
      </c>
      <c r="K54" s="47">
        <f t="shared" si="1"/>
        <v>62.5185</v>
      </c>
      <c r="L54" s="48">
        <f t="shared" si="2"/>
        <v>519.264</v>
      </c>
      <c r="M54" s="37">
        <f t="shared" si="3"/>
        <v>453.18</v>
      </c>
      <c r="N54" s="34">
        <f t="shared" si="4"/>
        <v>24.31275</v>
      </c>
      <c r="O54" s="37">
        <f t="shared" si="5"/>
        <v>159</v>
      </c>
      <c r="P54" s="37">
        <f t="shared" si="6"/>
        <v>54</v>
      </c>
      <c r="Q54" s="37">
        <f t="shared" si="7"/>
        <v>1272.27525</v>
      </c>
      <c r="R54" s="34">
        <f t="shared" si="8"/>
        <v>0</v>
      </c>
      <c r="S54" s="34">
        <f t="shared" si="9"/>
        <v>259.63</v>
      </c>
      <c r="T54" s="37">
        <f t="shared" si="10"/>
        <v>113.3</v>
      </c>
      <c r="U54" s="34">
        <f t="shared" si="11"/>
        <v>10.42</v>
      </c>
      <c r="V54" s="34">
        <v>0</v>
      </c>
      <c r="W54" s="37">
        <f t="shared" si="12"/>
        <v>159</v>
      </c>
      <c r="X54" s="37">
        <f t="shared" si="13"/>
        <v>54</v>
      </c>
      <c r="Y54" s="34">
        <f t="shared" si="14"/>
        <v>596.35</v>
      </c>
      <c r="Z54" s="34">
        <f t="shared" si="15"/>
        <v>1868.62525</v>
      </c>
      <c r="AA54" s="34"/>
      <c r="AB54" s="12" t="s">
        <v>49</v>
      </c>
      <c r="AC54" s="11">
        <f t="shared" ref="AC54:AE54" si="117">K54+R54</f>
        <v>62.5185</v>
      </c>
      <c r="AD54" s="11">
        <f t="shared" si="117"/>
        <v>778.894</v>
      </c>
      <c r="AE54" s="11">
        <f t="shared" si="117"/>
        <v>566.48</v>
      </c>
      <c r="AF54" s="11">
        <f t="shared" si="17"/>
        <v>34.73275</v>
      </c>
      <c r="AG54" s="11">
        <f t="shared" ref="AG54:AI54" si="118">O54+W54</f>
        <v>318</v>
      </c>
      <c r="AH54" s="11">
        <f t="shared" si="118"/>
        <v>108</v>
      </c>
      <c r="AI54" s="11">
        <f t="shared" si="118"/>
        <v>1868.62525</v>
      </c>
      <c r="AJ54" s="12" t="s">
        <v>17</v>
      </c>
    </row>
    <row r="55" s="9" customFormat="1" ht="16" customHeight="1" spans="1:36">
      <c r="A55" s="33">
        <f t="shared" si="0"/>
        <v>52</v>
      </c>
      <c r="B55" s="34" t="s">
        <v>181</v>
      </c>
      <c r="C55" s="35" t="s">
        <v>197</v>
      </c>
      <c r="D55" s="34" t="s">
        <v>198</v>
      </c>
      <c r="E55" s="34">
        <v>3820</v>
      </c>
      <c r="F55" s="34">
        <f>VLOOKUP(C55,'[1]9月'!$B:$Q,16,0)</f>
        <v>3820</v>
      </c>
      <c r="G55" s="37">
        <v>5664.75</v>
      </c>
      <c r="H55" s="34">
        <v>3820</v>
      </c>
      <c r="I55" s="37">
        <v>4180</v>
      </c>
      <c r="J55" s="37">
        <v>108</v>
      </c>
      <c r="K55" s="47">
        <f t="shared" si="1"/>
        <v>68.76</v>
      </c>
      <c r="L55" s="48">
        <f t="shared" si="2"/>
        <v>611.2</v>
      </c>
      <c r="M55" s="37">
        <f t="shared" si="3"/>
        <v>453.18</v>
      </c>
      <c r="N55" s="34">
        <f t="shared" si="4"/>
        <v>26.74</v>
      </c>
      <c r="O55" s="37">
        <f t="shared" si="5"/>
        <v>209</v>
      </c>
      <c r="P55" s="37">
        <f t="shared" si="6"/>
        <v>54</v>
      </c>
      <c r="Q55" s="37">
        <f t="shared" si="7"/>
        <v>1422.88</v>
      </c>
      <c r="R55" s="34">
        <f t="shared" si="8"/>
        <v>0</v>
      </c>
      <c r="S55" s="34">
        <f t="shared" si="9"/>
        <v>305.6</v>
      </c>
      <c r="T55" s="37">
        <f t="shared" si="10"/>
        <v>113.3</v>
      </c>
      <c r="U55" s="34">
        <f t="shared" si="11"/>
        <v>11.46</v>
      </c>
      <c r="V55" s="34">
        <v>0</v>
      </c>
      <c r="W55" s="37">
        <f t="shared" si="12"/>
        <v>209</v>
      </c>
      <c r="X55" s="37">
        <f t="shared" si="13"/>
        <v>54</v>
      </c>
      <c r="Y55" s="34">
        <f t="shared" si="14"/>
        <v>693.36</v>
      </c>
      <c r="Z55" s="34">
        <f t="shared" si="15"/>
        <v>2116.24</v>
      </c>
      <c r="AA55" s="34"/>
      <c r="AB55" s="12" t="s">
        <v>22</v>
      </c>
      <c r="AC55" s="11">
        <f t="shared" ref="AC55:AE55" si="119">K55+R55</f>
        <v>68.76</v>
      </c>
      <c r="AD55" s="11">
        <f t="shared" si="119"/>
        <v>916.8</v>
      </c>
      <c r="AE55" s="11">
        <f t="shared" si="119"/>
        <v>566.48</v>
      </c>
      <c r="AF55" s="11">
        <f t="shared" si="17"/>
        <v>38.2</v>
      </c>
      <c r="AG55" s="11">
        <f t="shared" ref="AG55:AI55" si="120">O55+W55</f>
        <v>418</v>
      </c>
      <c r="AH55" s="11">
        <f t="shared" si="120"/>
        <v>108</v>
      </c>
      <c r="AI55" s="11">
        <f t="shared" si="120"/>
        <v>2116.24</v>
      </c>
      <c r="AJ55" s="12" t="s">
        <v>13</v>
      </c>
    </row>
    <row r="56" s="9" customFormat="1" ht="16" customHeight="1" spans="1:36">
      <c r="A56" s="33">
        <f t="shared" si="0"/>
        <v>53</v>
      </c>
      <c r="B56" s="34" t="s">
        <v>181</v>
      </c>
      <c r="C56" s="35" t="s">
        <v>199</v>
      </c>
      <c r="D56" s="34" t="s">
        <v>200</v>
      </c>
      <c r="E56" s="34">
        <v>3473.25</v>
      </c>
      <c r="F56" s="34">
        <f>VLOOKUP(C56,'[1]9月'!$B:$Q,16,0)</f>
        <v>3245.4</v>
      </c>
      <c r="G56" s="37">
        <v>5664.75</v>
      </c>
      <c r="H56" s="34">
        <v>3473.25</v>
      </c>
      <c r="I56" s="37">
        <v>3180</v>
      </c>
      <c r="J56" s="37">
        <v>108</v>
      </c>
      <c r="K56" s="47">
        <f t="shared" si="1"/>
        <v>62.5185</v>
      </c>
      <c r="L56" s="48">
        <f t="shared" si="2"/>
        <v>519.264</v>
      </c>
      <c r="M56" s="37">
        <f t="shared" si="3"/>
        <v>453.18</v>
      </c>
      <c r="N56" s="34">
        <f t="shared" si="4"/>
        <v>24.31275</v>
      </c>
      <c r="O56" s="37">
        <f t="shared" si="5"/>
        <v>159</v>
      </c>
      <c r="P56" s="37">
        <f t="shared" si="6"/>
        <v>54</v>
      </c>
      <c r="Q56" s="37">
        <f t="shared" si="7"/>
        <v>1272.27525</v>
      </c>
      <c r="R56" s="34">
        <f t="shared" si="8"/>
        <v>0</v>
      </c>
      <c r="S56" s="34">
        <f t="shared" si="9"/>
        <v>259.63</v>
      </c>
      <c r="T56" s="37">
        <f t="shared" si="10"/>
        <v>113.3</v>
      </c>
      <c r="U56" s="34">
        <f t="shared" si="11"/>
        <v>10.42</v>
      </c>
      <c r="V56" s="34">
        <v>0</v>
      </c>
      <c r="W56" s="37">
        <f t="shared" si="12"/>
        <v>159</v>
      </c>
      <c r="X56" s="37">
        <f t="shared" si="13"/>
        <v>54</v>
      </c>
      <c r="Y56" s="34">
        <f t="shared" si="14"/>
        <v>596.35</v>
      </c>
      <c r="Z56" s="34">
        <f t="shared" si="15"/>
        <v>1868.62525</v>
      </c>
      <c r="AA56" s="34"/>
      <c r="AB56" s="12" t="s">
        <v>22</v>
      </c>
      <c r="AC56" s="11">
        <f t="shared" ref="AC56:AE56" si="121">K56+R56</f>
        <v>62.5185</v>
      </c>
      <c r="AD56" s="11">
        <f t="shared" si="121"/>
        <v>778.894</v>
      </c>
      <c r="AE56" s="11">
        <f t="shared" si="121"/>
        <v>566.48</v>
      </c>
      <c r="AF56" s="11">
        <f t="shared" si="17"/>
        <v>34.73275</v>
      </c>
      <c r="AG56" s="11">
        <f t="shared" ref="AG56:AI56" si="122">O56+W56</f>
        <v>318</v>
      </c>
      <c r="AH56" s="11">
        <f t="shared" si="122"/>
        <v>108</v>
      </c>
      <c r="AI56" s="11">
        <f t="shared" si="122"/>
        <v>1868.62525</v>
      </c>
      <c r="AJ56" s="12" t="s">
        <v>13</v>
      </c>
    </row>
    <row r="57" s="9" customFormat="1" ht="16" customHeight="1" spans="1:36">
      <c r="A57" s="33">
        <f t="shared" si="0"/>
        <v>54</v>
      </c>
      <c r="B57" s="34" t="s">
        <v>140</v>
      </c>
      <c r="C57" s="35" t="s">
        <v>201</v>
      </c>
      <c r="D57" s="34" t="s">
        <v>202</v>
      </c>
      <c r="E57" s="34">
        <v>3820</v>
      </c>
      <c r="F57" s="34">
        <f>VLOOKUP(C57,'[1]9月'!$B:$Q,16,0)</f>
        <v>3820</v>
      </c>
      <c r="G57" s="37">
        <v>5664.75</v>
      </c>
      <c r="H57" s="34">
        <v>3820</v>
      </c>
      <c r="I57" s="37">
        <v>3180</v>
      </c>
      <c r="J57" s="37">
        <v>108</v>
      </c>
      <c r="K57" s="47">
        <f t="shared" si="1"/>
        <v>68.76</v>
      </c>
      <c r="L57" s="48">
        <f t="shared" si="2"/>
        <v>611.2</v>
      </c>
      <c r="M57" s="37">
        <f t="shared" si="3"/>
        <v>453.18</v>
      </c>
      <c r="N57" s="34">
        <f t="shared" si="4"/>
        <v>26.74</v>
      </c>
      <c r="O57" s="37">
        <f t="shared" si="5"/>
        <v>159</v>
      </c>
      <c r="P57" s="37">
        <f t="shared" si="6"/>
        <v>54</v>
      </c>
      <c r="Q57" s="37">
        <f t="shared" si="7"/>
        <v>1372.88</v>
      </c>
      <c r="R57" s="34">
        <f t="shared" si="8"/>
        <v>0</v>
      </c>
      <c r="S57" s="34">
        <f t="shared" si="9"/>
        <v>305.6</v>
      </c>
      <c r="T57" s="37">
        <f t="shared" si="10"/>
        <v>113.3</v>
      </c>
      <c r="U57" s="34">
        <f t="shared" si="11"/>
        <v>11.46</v>
      </c>
      <c r="V57" s="34">
        <v>0</v>
      </c>
      <c r="W57" s="37">
        <f t="shared" si="12"/>
        <v>159</v>
      </c>
      <c r="X57" s="37">
        <f t="shared" si="13"/>
        <v>54</v>
      </c>
      <c r="Y57" s="34">
        <f t="shared" si="14"/>
        <v>643.36</v>
      </c>
      <c r="Z57" s="34">
        <f t="shared" si="15"/>
        <v>2016.24</v>
      </c>
      <c r="AA57" s="34"/>
      <c r="AB57" s="12" t="s">
        <v>39</v>
      </c>
      <c r="AC57" s="11">
        <f t="shared" ref="AC57:AE57" si="123">K57+R57</f>
        <v>68.76</v>
      </c>
      <c r="AD57" s="11">
        <f t="shared" si="123"/>
        <v>916.8</v>
      </c>
      <c r="AE57" s="11">
        <f t="shared" si="123"/>
        <v>566.48</v>
      </c>
      <c r="AF57" s="11">
        <f t="shared" si="17"/>
        <v>38.2</v>
      </c>
      <c r="AG57" s="11">
        <f t="shared" ref="AG57:AI57" si="124">O57+W57</f>
        <v>318</v>
      </c>
      <c r="AH57" s="11">
        <f t="shared" si="124"/>
        <v>108</v>
      </c>
      <c r="AI57" s="11">
        <f t="shared" si="124"/>
        <v>2016.24</v>
      </c>
      <c r="AJ57" s="12" t="s">
        <v>15</v>
      </c>
    </row>
    <row r="58" s="9" customFormat="1" ht="16" customHeight="1" spans="1:36">
      <c r="A58" s="33">
        <f t="shared" si="0"/>
        <v>55</v>
      </c>
      <c r="B58" s="34" t="s">
        <v>203</v>
      </c>
      <c r="C58" s="35" t="s">
        <v>204</v>
      </c>
      <c r="D58" s="34" t="s">
        <v>205</v>
      </c>
      <c r="E58" s="34">
        <v>3473.25</v>
      </c>
      <c r="F58" s="34">
        <f>VLOOKUP(C58,'[1]9月'!$B:$Q,16,0)</f>
        <v>3245.4</v>
      </c>
      <c r="G58" s="37">
        <v>5664.75</v>
      </c>
      <c r="H58" s="34">
        <v>3473.25</v>
      </c>
      <c r="I58" s="37">
        <v>3180</v>
      </c>
      <c r="J58" s="37">
        <v>108</v>
      </c>
      <c r="K58" s="47">
        <f t="shared" si="1"/>
        <v>62.5185</v>
      </c>
      <c r="L58" s="48">
        <f t="shared" si="2"/>
        <v>519.264</v>
      </c>
      <c r="M58" s="37">
        <f t="shared" si="3"/>
        <v>453.18</v>
      </c>
      <c r="N58" s="34">
        <f t="shared" si="4"/>
        <v>24.31275</v>
      </c>
      <c r="O58" s="37">
        <f t="shared" si="5"/>
        <v>159</v>
      </c>
      <c r="P58" s="37">
        <f t="shared" si="6"/>
        <v>54</v>
      </c>
      <c r="Q58" s="37">
        <f t="shared" si="7"/>
        <v>1272.27525</v>
      </c>
      <c r="R58" s="34">
        <f t="shared" si="8"/>
        <v>0</v>
      </c>
      <c r="S58" s="34">
        <f t="shared" si="9"/>
        <v>259.63</v>
      </c>
      <c r="T58" s="37">
        <f t="shared" si="10"/>
        <v>113.3</v>
      </c>
      <c r="U58" s="34">
        <f t="shared" si="11"/>
        <v>10.42</v>
      </c>
      <c r="V58" s="34">
        <v>0</v>
      </c>
      <c r="W58" s="37">
        <f t="shared" si="12"/>
        <v>159</v>
      </c>
      <c r="X58" s="37">
        <f t="shared" si="13"/>
        <v>54</v>
      </c>
      <c r="Y58" s="34">
        <f t="shared" si="14"/>
        <v>596.35</v>
      </c>
      <c r="Z58" s="34">
        <f t="shared" si="15"/>
        <v>1868.62525</v>
      </c>
      <c r="AA58" s="34"/>
      <c r="AB58" s="12" t="s">
        <v>32</v>
      </c>
      <c r="AC58" s="11">
        <f t="shared" ref="AC58:AE58" si="125">K58+R58</f>
        <v>62.5185</v>
      </c>
      <c r="AD58" s="11">
        <f t="shared" si="125"/>
        <v>778.894</v>
      </c>
      <c r="AE58" s="11">
        <f t="shared" si="125"/>
        <v>566.48</v>
      </c>
      <c r="AF58" s="11">
        <f t="shared" si="17"/>
        <v>34.73275</v>
      </c>
      <c r="AG58" s="11">
        <f t="shared" ref="AG58:AI58" si="126">O58+W58</f>
        <v>318</v>
      </c>
      <c r="AH58" s="11">
        <f t="shared" si="126"/>
        <v>108</v>
      </c>
      <c r="AI58" s="11">
        <f t="shared" si="126"/>
        <v>1868.62525</v>
      </c>
      <c r="AJ58" s="12" t="s">
        <v>14</v>
      </c>
    </row>
    <row r="59" s="9" customFormat="1" ht="16" customHeight="1" spans="1:36">
      <c r="A59" s="33">
        <f t="shared" si="0"/>
        <v>56</v>
      </c>
      <c r="B59" s="34" t="s">
        <v>140</v>
      </c>
      <c r="C59" s="35" t="s">
        <v>206</v>
      </c>
      <c r="D59" s="34" t="s">
        <v>207</v>
      </c>
      <c r="E59" s="34">
        <v>3473.25</v>
      </c>
      <c r="F59" s="34">
        <f>VLOOKUP(C59,'[1]9月'!$B:$Q,16,0)</f>
        <v>3245.4</v>
      </c>
      <c r="G59" s="37">
        <v>5664.75</v>
      </c>
      <c r="H59" s="34">
        <v>3473.25</v>
      </c>
      <c r="I59" s="37">
        <v>1790</v>
      </c>
      <c r="J59" s="37">
        <v>108</v>
      </c>
      <c r="K59" s="47">
        <f t="shared" si="1"/>
        <v>62.5185</v>
      </c>
      <c r="L59" s="48">
        <f t="shared" si="2"/>
        <v>519.264</v>
      </c>
      <c r="M59" s="37">
        <f t="shared" si="3"/>
        <v>453.18</v>
      </c>
      <c r="N59" s="34">
        <f t="shared" si="4"/>
        <v>24.31275</v>
      </c>
      <c r="O59" s="37">
        <f t="shared" si="5"/>
        <v>89.5</v>
      </c>
      <c r="P59" s="37">
        <f t="shared" si="6"/>
        <v>54</v>
      </c>
      <c r="Q59" s="37">
        <f t="shared" si="7"/>
        <v>1202.77525</v>
      </c>
      <c r="R59" s="34">
        <f t="shared" si="8"/>
        <v>0</v>
      </c>
      <c r="S59" s="34">
        <f t="shared" si="9"/>
        <v>259.63</v>
      </c>
      <c r="T59" s="37">
        <f t="shared" si="10"/>
        <v>113.3</v>
      </c>
      <c r="U59" s="34">
        <f t="shared" si="11"/>
        <v>10.42</v>
      </c>
      <c r="V59" s="34">
        <v>0</v>
      </c>
      <c r="W59" s="37">
        <f t="shared" si="12"/>
        <v>89.5</v>
      </c>
      <c r="X59" s="37">
        <f t="shared" si="13"/>
        <v>54</v>
      </c>
      <c r="Y59" s="34">
        <f t="shared" si="14"/>
        <v>526.85</v>
      </c>
      <c r="Z59" s="34">
        <f t="shared" si="15"/>
        <v>1729.62525</v>
      </c>
      <c r="AA59" s="34"/>
      <c r="AB59" s="12" t="s">
        <v>39</v>
      </c>
      <c r="AC59" s="11">
        <f t="shared" ref="AC59:AE59" si="127">K59+R59</f>
        <v>62.5185</v>
      </c>
      <c r="AD59" s="11">
        <f t="shared" si="127"/>
        <v>778.894</v>
      </c>
      <c r="AE59" s="11">
        <f t="shared" si="127"/>
        <v>566.48</v>
      </c>
      <c r="AF59" s="11">
        <f t="shared" si="17"/>
        <v>34.73275</v>
      </c>
      <c r="AG59" s="11">
        <f t="shared" ref="AG59:AI59" si="128">O59+W59</f>
        <v>179</v>
      </c>
      <c r="AH59" s="11">
        <f t="shared" si="128"/>
        <v>108</v>
      </c>
      <c r="AI59" s="11">
        <f t="shared" si="128"/>
        <v>1729.62525</v>
      </c>
      <c r="AJ59" s="12" t="s">
        <v>15</v>
      </c>
    </row>
    <row r="60" s="9" customFormat="1" ht="16" customHeight="1" spans="1:36">
      <c r="A60" s="33">
        <f t="shared" si="0"/>
        <v>57</v>
      </c>
      <c r="B60" s="34" t="s">
        <v>143</v>
      </c>
      <c r="C60" s="35" t="s">
        <v>208</v>
      </c>
      <c r="D60" s="34" t="s">
        <v>209</v>
      </c>
      <c r="E60" s="34">
        <v>3473.25</v>
      </c>
      <c r="F60" s="34">
        <f>VLOOKUP(C60,'[1]9月'!$B:$Q,16,0)</f>
        <v>3245.4</v>
      </c>
      <c r="G60" s="37">
        <v>5664.75</v>
      </c>
      <c r="H60" s="34">
        <v>3473.25</v>
      </c>
      <c r="I60" s="37">
        <v>3180</v>
      </c>
      <c r="J60" s="37">
        <v>108</v>
      </c>
      <c r="K60" s="47">
        <f t="shared" si="1"/>
        <v>62.5185</v>
      </c>
      <c r="L60" s="48">
        <f t="shared" si="2"/>
        <v>519.264</v>
      </c>
      <c r="M60" s="37">
        <f t="shared" si="3"/>
        <v>453.18</v>
      </c>
      <c r="N60" s="34">
        <f t="shared" si="4"/>
        <v>24.31275</v>
      </c>
      <c r="O60" s="37">
        <f t="shared" si="5"/>
        <v>159</v>
      </c>
      <c r="P60" s="37">
        <f t="shared" si="6"/>
        <v>54</v>
      </c>
      <c r="Q60" s="37">
        <f t="shared" si="7"/>
        <v>1272.27525</v>
      </c>
      <c r="R60" s="34">
        <f t="shared" si="8"/>
        <v>0</v>
      </c>
      <c r="S60" s="34">
        <f t="shared" si="9"/>
        <v>259.63</v>
      </c>
      <c r="T60" s="37">
        <f t="shared" si="10"/>
        <v>113.3</v>
      </c>
      <c r="U60" s="34">
        <f t="shared" si="11"/>
        <v>10.42</v>
      </c>
      <c r="V60" s="34">
        <v>0</v>
      </c>
      <c r="W60" s="37">
        <f t="shared" si="12"/>
        <v>159</v>
      </c>
      <c r="X60" s="37">
        <f t="shared" si="13"/>
        <v>54</v>
      </c>
      <c r="Y60" s="34">
        <f t="shared" si="14"/>
        <v>596.35</v>
      </c>
      <c r="Z60" s="34">
        <f t="shared" si="15"/>
        <v>1868.62525</v>
      </c>
      <c r="AA60" s="34"/>
      <c r="AB60" s="12" t="s">
        <v>24</v>
      </c>
      <c r="AC60" s="11">
        <f t="shared" ref="AC60:AE60" si="129">K60+R60</f>
        <v>62.5185</v>
      </c>
      <c r="AD60" s="11">
        <f t="shared" si="129"/>
        <v>778.894</v>
      </c>
      <c r="AE60" s="11">
        <f t="shared" si="129"/>
        <v>566.48</v>
      </c>
      <c r="AF60" s="11">
        <f t="shared" si="17"/>
        <v>34.73275</v>
      </c>
      <c r="AG60" s="11">
        <f t="shared" ref="AG60:AI60" si="130">O60+W60</f>
        <v>318</v>
      </c>
      <c r="AH60" s="11">
        <f t="shared" si="130"/>
        <v>108</v>
      </c>
      <c r="AI60" s="11">
        <f t="shared" si="130"/>
        <v>1868.62525</v>
      </c>
      <c r="AJ60" s="12" t="s">
        <v>13</v>
      </c>
    </row>
    <row r="61" s="9" customFormat="1" ht="16" customHeight="1" spans="1:36">
      <c r="A61" s="33">
        <f t="shared" si="0"/>
        <v>58</v>
      </c>
      <c r="B61" s="34" t="s">
        <v>140</v>
      </c>
      <c r="C61" s="35" t="s">
        <v>210</v>
      </c>
      <c r="D61" s="34" t="s">
        <v>211</v>
      </c>
      <c r="E61" s="34">
        <v>3473.25</v>
      </c>
      <c r="F61" s="34">
        <f>VLOOKUP(C61,'[1]9月'!$B:$Q,16,0)</f>
        <v>3245.4</v>
      </c>
      <c r="G61" s="37">
        <v>5664.75</v>
      </c>
      <c r="H61" s="34">
        <v>3473.25</v>
      </c>
      <c r="I61" s="37">
        <v>3180</v>
      </c>
      <c r="J61" s="37">
        <v>108</v>
      </c>
      <c r="K61" s="47">
        <f t="shared" si="1"/>
        <v>62.5185</v>
      </c>
      <c r="L61" s="48">
        <f t="shared" si="2"/>
        <v>519.264</v>
      </c>
      <c r="M61" s="37">
        <f t="shared" si="3"/>
        <v>453.18</v>
      </c>
      <c r="N61" s="34">
        <f t="shared" si="4"/>
        <v>24.31275</v>
      </c>
      <c r="O61" s="37">
        <f t="shared" si="5"/>
        <v>159</v>
      </c>
      <c r="P61" s="37">
        <f t="shared" si="6"/>
        <v>54</v>
      </c>
      <c r="Q61" s="37">
        <f t="shared" si="7"/>
        <v>1272.27525</v>
      </c>
      <c r="R61" s="34">
        <f t="shared" si="8"/>
        <v>0</v>
      </c>
      <c r="S61" s="34">
        <f t="shared" si="9"/>
        <v>259.63</v>
      </c>
      <c r="T61" s="37">
        <f t="shared" si="10"/>
        <v>113.3</v>
      </c>
      <c r="U61" s="34">
        <f t="shared" si="11"/>
        <v>10.42</v>
      </c>
      <c r="V61" s="34">
        <v>0</v>
      </c>
      <c r="W61" s="37">
        <f t="shared" si="12"/>
        <v>159</v>
      </c>
      <c r="X61" s="37">
        <f t="shared" si="13"/>
        <v>54</v>
      </c>
      <c r="Y61" s="34">
        <f t="shared" si="14"/>
        <v>596.35</v>
      </c>
      <c r="Z61" s="34">
        <f t="shared" si="15"/>
        <v>1868.62525</v>
      </c>
      <c r="AA61" s="34"/>
      <c r="AB61" s="12" t="s">
        <v>39</v>
      </c>
      <c r="AC61" s="11">
        <f t="shared" ref="AC61:AE61" si="131">K61+R61</f>
        <v>62.5185</v>
      </c>
      <c r="AD61" s="11">
        <f t="shared" si="131"/>
        <v>778.894</v>
      </c>
      <c r="AE61" s="11">
        <f t="shared" si="131"/>
        <v>566.48</v>
      </c>
      <c r="AF61" s="11">
        <f t="shared" si="17"/>
        <v>34.73275</v>
      </c>
      <c r="AG61" s="11">
        <f t="shared" ref="AG61:AI61" si="132">O61+W61</f>
        <v>318</v>
      </c>
      <c r="AH61" s="11">
        <f t="shared" si="132"/>
        <v>108</v>
      </c>
      <c r="AI61" s="11">
        <f t="shared" si="132"/>
        <v>1868.62525</v>
      </c>
      <c r="AJ61" s="12" t="s">
        <v>15</v>
      </c>
    </row>
    <row r="62" s="9" customFormat="1" ht="16" customHeight="1" spans="1:36">
      <c r="A62" s="33">
        <f t="shared" si="0"/>
        <v>59</v>
      </c>
      <c r="B62" s="34" t="s">
        <v>86</v>
      </c>
      <c r="C62" s="35" t="s">
        <v>212</v>
      </c>
      <c r="D62" s="34" t="s">
        <v>213</v>
      </c>
      <c r="E62" s="34">
        <v>3473.25</v>
      </c>
      <c r="F62" s="34">
        <f>VLOOKUP(C62,'[1]9月'!$B:$Q,16,0)</f>
        <v>3245.4</v>
      </c>
      <c r="G62" s="37">
        <v>5664.75</v>
      </c>
      <c r="H62" s="34">
        <v>3473.25</v>
      </c>
      <c r="I62" s="37">
        <v>4180</v>
      </c>
      <c r="J62" s="37">
        <v>108</v>
      </c>
      <c r="K62" s="47">
        <f t="shared" si="1"/>
        <v>62.5185</v>
      </c>
      <c r="L62" s="48">
        <f t="shared" si="2"/>
        <v>519.264</v>
      </c>
      <c r="M62" s="37">
        <f t="shared" si="3"/>
        <v>453.18</v>
      </c>
      <c r="N62" s="34">
        <f t="shared" si="4"/>
        <v>24.31275</v>
      </c>
      <c r="O62" s="37">
        <f t="shared" si="5"/>
        <v>209</v>
      </c>
      <c r="P62" s="37">
        <f t="shared" si="6"/>
        <v>54</v>
      </c>
      <c r="Q62" s="37">
        <f t="shared" si="7"/>
        <v>1322.27525</v>
      </c>
      <c r="R62" s="34">
        <f t="shared" si="8"/>
        <v>0</v>
      </c>
      <c r="S62" s="34">
        <f t="shared" si="9"/>
        <v>259.63</v>
      </c>
      <c r="T62" s="37">
        <f t="shared" si="10"/>
        <v>113.3</v>
      </c>
      <c r="U62" s="34">
        <f t="shared" si="11"/>
        <v>10.42</v>
      </c>
      <c r="V62" s="34">
        <v>0</v>
      </c>
      <c r="W62" s="37">
        <f t="shared" si="12"/>
        <v>209</v>
      </c>
      <c r="X62" s="37">
        <f t="shared" si="13"/>
        <v>54</v>
      </c>
      <c r="Y62" s="34">
        <f t="shared" si="14"/>
        <v>646.35</v>
      </c>
      <c r="Z62" s="34">
        <f t="shared" si="15"/>
        <v>1968.62525</v>
      </c>
      <c r="AA62" s="34"/>
      <c r="AB62" s="12" t="s">
        <v>40</v>
      </c>
      <c r="AC62" s="11">
        <f t="shared" ref="AC62:AE62" si="133">K62+R62</f>
        <v>62.5185</v>
      </c>
      <c r="AD62" s="11">
        <f t="shared" si="133"/>
        <v>778.894</v>
      </c>
      <c r="AE62" s="11">
        <f t="shared" si="133"/>
        <v>566.48</v>
      </c>
      <c r="AF62" s="11">
        <f t="shared" si="17"/>
        <v>34.73275</v>
      </c>
      <c r="AG62" s="11">
        <f t="shared" ref="AG62:AI62" si="134">O62+W62</f>
        <v>418</v>
      </c>
      <c r="AH62" s="11">
        <f t="shared" si="134"/>
        <v>108</v>
      </c>
      <c r="AI62" s="11">
        <f t="shared" si="134"/>
        <v>1968.62525</v>
      </c>
      <c r="AJ62" s="12" t="s">
        <v>16</v>
      </c>
    </row>
    <row r="63" s="9" customFormat="1" ht="16" customHeight="1" spans="1:36">
      <c r="A63" s="33">
        <f t="shared" si="0"/>
        <v>60</v>
      </c>
      <c r="B63" s="34" t="s">
        <v>143</v>
      </c>
      <c r="C63" s="35" t="s">
        <v>214</v>
      </c>
      <c r="D63" s="34" t="s">
        <v>215</v>
      </c>
      <c r="E63" s="34">
        <v>3473.25</v>
      </c>
      <c r="F63" s="34">
        <f>VLOOKUP(C63,'[1]9月'!$B:$Q,16,0)</f>
        <v>3245.4</v>
      </c>
      <c r="G63" s="37">
        <v>5664.75</v>
      </c>
      <c r="H63" s="34">
        <v>3473.25</v>
      </c>
      <c r="I63" s="37">
        <v>3180</v>
      </c>
      <c r="J63" s="37">
        <v>108</v>
      </c>
      <c r="K63" s="47">
        <f t="shared" si="1"/>
        <v>62.5185</v>
      </c>
      <c r="L63" s="48">
        <f t="shared" si="2"/>
        <v>519.264</v>
      </c>
      <c r="M63" s="37">
        <f t="shared" si="3"/>
        <v>453.18</v>
      </c>
      <c r="N63" s="34">
        <f t="shared" si="4"/>
        <v>24.31275</v>
      </c>
      <c r="O63" s="37">
        <f t="shared" si="5"/>
        <v>159</v>
      </c>
      <c r="P63" s="37">
        <f t="shared" si="6"/>
        <v>54</v>
      </c>
      <c r="Q63" s="37">
        <f t="shared" si="7"/>
        <v>1272.27525</v>
      </c>
      <c r="R63" s="34">
        <f t="shared" si="8"/>
        <v>0</v>
      </c>
      <c r="S63" s="34">
        <f t="shared" si="9"/>
        <v>259.63</v>
      </c>
      <c r="T63" s="37">
        <f t="shared" si="10"/>
        <v>113.3</v>
      </c>
      <c r="U63" s="34">
        <f t="shared" si="11"/>
        <v>10.42</v>
      </c>
      <c r="V63" s="34">
        <v>0</v>
      </c>
      <c r="W63" s="37">
        <f t="shared" si="12"/>
        <v>159</v>
      </c>
      <c r="X63" s="37">
        <f t="shared" si="13"/>
        <v>54</v>
      </c>
      <c r="Y63" s="34">
        <f t="shared" si="14"/>
        <v>596.35</v>
      </c>
      <c r="Z63" s="34">
        <f t="shared" si="15"/>
        <v>1868.62525</v>
      </c>
      <c r="AA63" s="34"/>
      <c r="AB63" s="12" t="s">
        <v>28</v>
      </c>
      <c r="AC63" s="11">
        <f t="shared" ref="AC63:AE63" si="135">K63+R63</f>
        <v>62.5185</v>
      </c>
      <c r="AD63" s="11">
        <f t="shared" si="135"/>
        <v>778.894</v>
      </c>
      <c r="AE63" s="11">
        <f t="shared" si="135"/>
        <v>566.48</v>
      </c>
      <c r="AF63" s="11">
        <f t="shared" si="17"/>
        <v>34.73275</v>
      </c>
      <c r="AG63" s="11">
        <f t="shared" ref="AG63:AI63" si="136">O63+W63</f>
        <v>318</v>
      </c>
      <c r="AH63" s="11">
        <f t="shared" si="136"/>
        <v>108</v>
      </c>
      <c r="AI63" s="11">
        <f t="shared" si="136"/>
        <v>1868.62525</v>
      </c>
      <c r="AJ63" s="12" t="s">
        <v>13</v>
      </c>
    </row>
    <row r="64" s="9" customFormat="1" ht="16" customHeight="1" spans="1:36">
      <c r="A64" s="33">
        <f t="shared" si="0"/>
        <v>61</v>
      </c>
      <c r="B64" s="34" t="s">
        <v>143</v>
      </c>
      <c r="C64" s="35" t="s">
        <v>216</v>
      </c>
      <c r="D64" s="34" t="s">
        <v>217</v>
      </c>
      <c r="E64" s="34">
        <v>3473.25</v>
      </c>
      <c r="F64" s="34">
        <f>VLOOKUP(C64,'[1]9月'!$B:$Q,16,0)</f>
        <v>3245.4</v>
      </c>
      <c r="G64" s="37">
        <v>5664.75</v>
      </c>
      <c r="H64" s="34">
        <v>3473.25</v>
      </c>
      <c r="I64" s="37">
        <v>3180</v>
      </c>
      <c r="J64" s="37">
        <v>108</v>
      </c>
      <c r="K64" s="47">
        <f t="shared" si="1"/>
        <v>62.5185</v>
      </c>
      <c r="L64" s="48">
        <f t="shared" si="2"/>
        <v>519.264</v>
      </c>
      <c r="M64" s="37">
        <f t="shared" si="3"/>
        <v>453.18</v>
      </c>
      <c r="N64" s="34">
        <f t="shared" si="4"/>
        <v>24.31275</v>
      </c>
      <c r="O64" s="37">
        <f t="shared" si="5"/>
        <v>159</v>
      </c>
      <c r="P64" s="37">
        <f t="shared" si="6"/>
        <v>54</v>
      </c>
      <c r="Q64" s="37">
        <f t="shared" si="7"/>
        <v>1272.27525</v>
      </c>
      <c r="R64" s="34">
        <f t="shared" si="8"/>
        <v>0</v>
      </c>
      <c r="S64" s="34">
        <f t="shared" si="9"/>
        <v>259.63</v>
      </c>
      <c r="T64" s="37">
        <f t="shared" si="10"/>
        <v>113.3</v>
      </c>
      <c r="U64" s="34">
        <f t="shared" si="11"/>
        <v>10.42</v>
      </c>
      <c r="V64" s="34">
        <v>0</v>
      </c>
      <c r="W64" s="37">
        <f t="shared" si="12"/>
        <v>159</v>
      </c>
      <c r="X64" s="37">
        <f t="shared" si="13"/>
        <v>54</v>
      </c>
      <c r="Y64" s="34">
        <f t="shared" si="14"/>
        <v>596.35</v>
      </c>
      <c r="Z64" s="34">
        <f t="shared" si="15"/>
        <v>1868.62525</v>
      </c>
      <c r="AA64" s="34"/>
      <c r="AB64" s="12" t="s">
        <v>24</v>
      </c>
      <c r="AC64" s="11">
        <f t="shared" ref="AC64:AE64" si="137">K64+R64</f>
        <v>62.5185</v>
      </c>
      <c r="AD64" s="11">
        <f t="shared" si="137"/>
        <v>778.894</v>
      </c>
      <c r="AE64" s="11">
        <f t="shared" si="137"/>
        <v>566.48</v>
      </c>
      <c r="AF64" s="11">
        <f t="shared" si="17"/>
        <v>34.73275</v>
      </c>
      <c r="AG64" s="11">
        <f t="shared" ref="AG64:AI64" si="138">O64+W64</f>
        <v>318</v>
      </c>
      <c r="AH64" s="11">
        <f t="shared" si="138"/>
        <v>108</v>
      </c>
      <c r="AI64" s="11">
        <f t="shared" si="138"/>
        <v>1868.62525</v>
      </c>
      <c r="AJ64" s="12" t="s">
        <v>13</v>
      </c>
    </row>
    <row r="65" s="9" customFormat="1" ht="16" customHeight="1" spans="1:36">
      <c r="A65" s="33">
        <f t="shared" si="0"/>
        <v>62</v>
      </c>
      <c r="B65" s="34" t="s">
        <v>140</v>
      </c>
      <c r="C65" s="35" t="s">
        <v>218</v>
      </c>
      <c r="D65" s="34" t="s">
        <v>219</v>
      </c>
      <c r="E65" s="34">
        <v>3473.25</v>
      </c>
      <c r="F65" s="34">
        <f>VLOOKUP(C65,'[1]9月'!$B:$Q,16,0)</f>
        <v>3245.4</v>
      </c>
      <c r="G65" s="37">
        <v>5664.75</v>
      </c>
      <c r="H65" s="34">
        <v>3473.25</v>
      </c>
      <c r="I65" s="37">
        <v>3180</v>
      </c>
      <c r="J65" s="37">
        <v>108</v>
      </c>
      <c r="K65" s="47">
        <f t="shared" si="1"/>
        <v>62.5185</v>
      </c>
      <c r="L65" s="48">
        <f t="shared" si="2"/>
        <v>519.264</v>
      </c>
      <c r="M65" s="37">
        <f t="shared" si="3"/>
        <v>453.18</v>
      </c>
      <c r="N65" s="34">
        <f t="shared" si="4"/>
        <v>24.31275</v>
      </c>
      <c r="O65" s="37">
        <f t="shared" si="5"/>
        <v>159</v>
      </c>
      <c r="P65" s="37">
        <f t="shared" si="6"/>
        <v>54</v>
      </c>
      <c r="Q65" s="37">
        <f t="shared" si="7"/>
        <v>1272.27525</v>
      </c>
      <c r="R65" s="34">
        <f t="shared" si="8"/>
        <v>0</v>
      </c>
      <c r="S65" s="34">
        <f t="shared" si="9"/>
        <v>259.63</v>
      </c>
      <c r="T65" s="37">
        <f t="shared" si="10"/>
        <v>113.3</v>
      </c>
      <c r="U65" s="34">
        <f t="shared" si="11"/>
        <v>10.42</v>
      </c>
      <c r="V65" s="34">
        <v>0</v>
      </c>
      <c r="W65" s="37">
        <f t="shared" si="12"/>
        <v>159</v>
      </c>
      <c r="X65" s="37">
        <f t="shared" si="13"/>
        <v>54</v>
      </c>
      <c r="Y65" s="34">
        <f t="shared" si="14"/>
        <v>596.35</v>
      </c>
      <c r="Z65" s="34">
        <f t="shared" si="15"/>
        <v>1868.62525</v>
      </c>
      <c r="AA65" s="34"/>
      <c r="AB65" s="12" t="s">
        <v>39</v>
      </c>
      <c r="AC65" s="11">
        <f t="shared" ref="AC65:AE65" si="139">K65+R65</f>
        <v>62.5185</v>
      </c>
      <c r="AD65" s="11">
        <f t="shared" si="139"/>
        <v>778.894</v>
      </c>
      <c r="AE65" s="11">
        <f t="shared" si="139"/>
        <v>566.48</v>
      </c>
      <c r="AF65" s="11">
        <f t="shared" si="17"/>
        <v>34.73275</v>
      </c>
      <c r="AG65" s="11">
        <f t="shared" ref="AG65:AI65" si="140">O65+W65</f>
        <v>318</v>
      </c>
      <c r="AH65" s="11">
        <f t="shared" si="140"/>
        <v>108</v>
      </c>
      <c r="AI65" s="11">
        <f t="shared" si="140"/>
        <v>1868.62525</v>
      </c>
      <c r="AJ65" s="12" t="s">
        <v>15</v>
      </c>
    </row>
    <row r="66" s="9" customFormat="1" ht="16" customHeight="1" spans="1:36">
      <c r="A66" s="33">
        <f t="shared" si="0"/>
        <v>63</v>
      </c>
      <c r="B66" s="34" t="s">
        <v>143</v>
      </c>
      <c r="C66" s="35" t="s">
        <v>220</v>
      </c>
      <c r="D66" s="34" t="s">
        <v>221</v>
      </c>
      <c r="E66" s="34">
        <v>3820</v>
      </c>
      <c r="F66" s="34">
        <f>VLOOKUP(C66,'[1]9月'!$B:$Q,16,0)</f>
        <v>3820</v>
      </c>
      <c r="G66" s="37">
        <v>5664.75</v>
      </c>
      <c r="H66" s="34">
        <v>3820</v>
      </c>
      <c r="I66" s="37">
        <v>4180</v>
      </c>
      <c r="J66" s="37">
        <v>108</v>
      </c>
      <c r="K66" s="47">
        <f t="shared" si="1"/>
        <v>68.76</v>
      </c>
      <c r="L66" s="48">
        <f t="shared" si="2"/>
        <v>611.2</v>
      </c>
      <c r="M66" s="37">
        <f t="shared" si="3"/>
        <v>453.18</v>
      </c>
      <c r="N66" s="34">
        <f t="shared" si="4"/>
        <v>26.74</v>
      </c>
      <c r="O66" s="37">
        <f t="shared" si="5"/>
        <v>209</v>
      </c>
      <c r="P66" s="37">
        <f t="shared" si="6"/>
        <v>54</v>
      </c>
      <c r="Q66" s="37">
        <f t="shared" si="7"/>
        <v>1422.88</v>
      </c>
      <c r="R66" s="34">
        <f t="shared" si="8"/>
        <v>0</v>
      </c>
      <c r="S66" s="34">
        <f t="shared" si="9"/>
        <v>305.6</v>
      </c>
      <c r="T66" s="37">
        <f t="shared" si="10"/>
        <v>113.3</v>
      </c>
      <c r="U66" s="34">
        <f t="shared" si="11"/>
        <v>11.46</v>
      </c>
      <c r="V66" s="34">
        <v>0</v>
      </c>
      <c r="W66" s="37">
        <f t="shared" si="12"/>
        <v>209</v>
      </c>
      <c r="X66" s="37">
        <f t="shared" si="13"/>
        <v>54</v>
      </c>
      <c r="Y66" s="34">
        <f t="shared" si="14"/>
        <v>693.36</v>
      </c>
      <c r="Z66" s="34">
        <f t="shared" si="15"/>
        <v>2116.24</v>
      </c>
      <c r="AA66" s="34"/>
      <c r="AB66" s="12" t="s">
        <v>28</v>
      </c>
      <c r="AC66" s="11">
        <f t="shared" ref="AC66:AE66" si="141">K66+R66</f>
        <v>68.76</v>
      </c>
      <c r="AD66" s="11">
        <f t="shared" si="141"/>
        <v>916.8</v>
      </c>
      <c r="AE66" s="11">
        <f t="shared" si="141"/>
        <v>566.48</v>
      </c>
      <c r="AF66" s="11">
        <f t="shared" si="17"/>
        <v>38.2</v>
      </c>
      <c r="AG66" s="11">
        <f t="shared" ref="AG66:AI66" si="142">O66+W66</f>
        <v>418</v>
      </c>
      <c r="AH66" s="11">
        <f t="shared" si="142"/>
        <v>108</v>
      </c>
      <c r="AI66" s="11">
        <f t="shared" si="142"/>
        <v>2116.24</v>
      </c>
      <c r="AJ66" s="12" t="s">
        <v>13</v>
      </c>
    </row>
    <row r="67" s="9" customFormat="1" ht="16" customHeight="1" spans="1:36">
      <c r="A67" s="33">
        <f t="shared" si="0"/>
        <v>64</v>
      </c>
      <c r="B67" s="34" t="s">
        <v>140</v>
      </c>
      <c r="C67" s="35" t="s">
        <v>222</v>
      </c>
      <c r="D67" s="34" t="s">
        <v>223</v>
      </c>
      <c r="E67" s="34">
        <v>3820</v>
      </c>
      <c r="F67" s="34">
        <f>VLOOKUP(C67,'[1]9月'!$B:$Q,16,0)</f>
        <v>3820</v>
      </c>
      <c r="G67" s="37">
        <v>5664.75</v>
      </c>
      <c r="H67" s="34">
        <v>3820</v>
      </c>
      <c r="I67" s="37">
        <v>4180</v>
      </c>
      <c r="J67" s="37">
        <v>108</v>
      </c>
      <c r="K67" s="47">
        <f t="shared" si="1"/>
        <v>68.76</v>
      </c>
      <c r="L67" s="48">
        <f t="shared" si="2"/>
        <v>611.2</v>
      </c>
      <c r="M67" s="37">
        <f t="shared" si="3"/>
        <v>453.18</v>
      </c>
      <c r="N67" s="34">
        <f t="shared" si="4"/>
        <v>26.74</v>
      </c>
      <c r="O67" s="37">
        <f t="shared" si="5"/>
        <v>209</v>
      </c>
      <c r="P67" s="37">
        <f t="shared" si="6"/>
        <v>54</v>
      </c>
      <c r="Q67" s="37">
        <f t="shared" si="7"/>
        <v>1422.88</v>
      </c>
      <c r="R67" s="34">
        <f t="shared" si="8"/>
        <v>0</v>
      </c>
      <c r="S67" s="34">
        <f t="shared" si="9"/>
        <v>305.6</v>
      </c>
      <c r="T67" s="37">
        <f t="shared" si="10"/>
        <v>113.3</v>
      </c>
      <c r="U67" s="34">
        <f t="shared" si="11"/>
        <v>11.46</v>
      </c>
      <c r="V67" s="34">
        <v>0</v>
      </c>
      <c r="W67" s="37">
        <f t="shared" si="12"/>
        <v>209</v>
      </c>
      <c r="X67" s="37">
        <f t="shared" si="13"/>
        <v>54</v>
      </c>
      <c r="Y67" s="34">
        <f t="shared" si="14"/>
        <v>693.36</v>
      </c>
      <c r="Z67" s="34">
        <f t="shared" si="15"/>
        <v>2116.24</v>
      </c>
      <c r="AA67" s="34"/>
      <c r="AB67" s="12" t="s">
        <v>39</v>
      </c>
      <c r="AC67" s="11">
        <f t="shared" ref="AC67:AE67" si="143">K67+R67</f>
        <v>68.76</v>
      </c>
      <c r="AD67" s="11">
        <f t="shared" si="143"/>
        <v>916.8</v>
      </c>
      <c r="AE67" s="11">
        <f t="shared" si="143"/>
        <v>566.48</v>
      </c>
      <c r="AF67" s="11">
        <f t="shared" si="17"/>
        <v>38.2</v>
      </c>
      <c r="AG67" s="11">
        <f t="shared" ref="AG67:AI67" si="144">O67+W67</f>
        <v>418</v>
      </c>
      <c r="AH67" s="11">
        <f t="shared" si="144"/>
        <v>108</v>
      </c>
      <c r="AI67" s="11">
        <f t="shared" si="144"/>
        <v>2116.24</v>
      </c>
      <c r="AJ67" s="12" t="s">
        <v>15</v>
      </c>
    </row>
    <row r="68" s="9" customFormat="1" ht="16" customHeight="1" spans="1:36">
      <c r="A68" s="33">
        <f t="shared" ref="A68:A131" si="145">ROW()-3</f>
        <v>65</v>
      </c>
      <c r="B68" s="34" t="s">
        <v>140</v>
      </c>
      <c r="C68" s="35" t="s">
        <v>224</v>
      </c>
      <c r="D68" s="34" t="s">
        <v>225</v>
      </c>
      <c r="E68" s="34">
        <v>3473.25</v>
      </c>
      <c r="F68" s="34">
        <f>VLOOKUP(C68,'[1]9月'!$B:$Q,16,0)</f>
        <v>3245.4</v>
      </c>
      <c r="G68" s="37">
        <v>5664.75</v>
      </c>
      <c r="H68" s="34">
        <v>3473.25</v>
      </c>
      <c r="I68" s="37">
        <v>3180</v>
      </c>
      <c r="J68" s="37">
        <v>108</v>
      </c>
      <c r="K68" s="47">
        <f t="shared" ref="K68:K131" si="146">E68*0.018</f>
        <v>62.5185</v>
      </c>
      <c r="L68" s="48">
        <f t="shared" ref="L68:L131" si="147">F68*0.16</f>
        <v>519.264</v>
      </c>
      <c r="M68" s="37">
        <f t="shared" ref="M68:M131" si="148">ROUND(G68*0.08,2)</f>
        <v>453.18</v>
      </c>
      <c r="N68" s="34">
        <f t="shared" ref="N68:N131" si="149">H68*0.007</f>
        <v>24.31275</v>
      </c>
      <c r="O68" s="37">
        <f t="shared" ref="O68:O131" si="150">I68*5%</f>
        <v>159</v>
      </c>
      <c r="P68" s="37">
        <f t="shared" ref="P68:P131" si="151">J68*50%</f>
        <v>54</v>
      </c>
      <c r="Q68" s="37">
        <f t="shared" ref="Q68:Q131" si="152">SUM(K68:P68)</f>
        <v>1272.27525</v>
      </c>
      <c r="R68" s="34">
        <f t="shared" ref="R68:R131" si="153">E68*0</f>
        <v>0</v>
      </c>
      <c r="S68" s="34">
        <f t="shared" ref="S68:S131" si="154">ROUND(F68*0.08,2)</f>
        <v>259.63</v>
      </c>
      <c r="T68" s="37">
        <f t="shared" ref="T68:T131" si="155">ROUND(G68*0.02,2)</f>
        <v>113.3</v>
      </c>
      <c r="U68" s="34">
        <f t="shared" ref="U68:U131" si="156">ROUND(H68*0.003,2)</f>
        <v>10.42</v>
      </c>
      <c r="V68" s="34">
        <v>0</v>
      </c>
      <c r="W68" s="37">
        <f t="shared" ref="W68:W131" si="157">I68*5%</f>
        <v>159</v>
      </c>
      <c r="X68" s="37">
        <f t="shared" ref="X68:X131" si="158">J68*50%</f>
        <v>54</v>
      </c>
      <c r="Y68" s="34">
        <f t="shared" ref="Y68:Y131" si="159">SUM(R68:X68)</f>
        <v>596.35</v>
      </c>
      <c r="Z68" s="34">
        <f t="shared" ref="Z68:Z131" si="160">Q68+Y68</f>
        <v>1868.62525</v>
      </c>
      <c r="AA68" s="34"/>
      <c r="AB68" s="12" t="s">
        <v>39</v>
      </c>
      <c r="AC68" s="11">
        <f t="shared" ref="AC68:AE68" si="161">K68+R68</f>
        <v>62.5185</v>
      </c>
      <c r="AD68" s="11">
        <f t="shared" si="161"/>
        <v>778.894</v>
      </c>
      <c r="AE68" s="11">
        <f t="shared" si="161"/>
        <v>566.48</v>
      </c>
      <c r="AF68" s="11">
        <f t="shared" ref="AF68:AF131" si="162">N68+U68+V68</f>
        <v>34.73275</v>
      </c>
      <c r="AG68" s="11">
        <f t="shared" ref="AG68:AI68" si="163">O68+W68</f>
        <v>318</v>
      </c>
      <c r="AH68" s="11">
        <f t="shared" si="163"/>
        <v>108</v>
      </c>
      <c r="AI68" s="11">
        <f t="shared" si="163"/>
        <v>1868.62525</v>
      </c>
      <c r="AJ68" s="12" t="s">
        <v>15</v>
      </c>
    </row>
    <row r="69" s="9" customFormat="1" ht="16" customHeight="1" spans="1:36">
      <c r="A69" s="33">
        <f t="shared" si="145"/>
        <v>66</v>
      </c>
      <c r="B69" s="34" t="s">
        <v>140</v>
      </c>
      <c r="C69" s="35" t="s">
        <v>226</v>
      </c>
      <c r="D69" s="34" t="s">
        <v>227</v>
      </c>
      <c r="E69" s="34">
        <v>3473.25</v>
      </c>
      <c r="F69" s="34">
        <f>VLOOKUP(C69,'[1]9月'!$B:$Q,16,0)</f>
        <v>3245.4</v>
      </c>
      <c r="G69" s="37">
        <v>5664.75</v>
      </c>
      <c r="H69" s="34">
        <v>3473.25</v>
      </c>
      <c r="I69" s="37">
        <v>3180</v>
      </c>
      <c r="J69" s="37">
        <v>108</v>
      </c>
      <c r="K69" s="47">
        <f t="shared" si="146"/>
        <v>62.5185</v>
      </c>
      <c r="L69" s="48">
        <f t="shared" si="147"/>
        <v>519.264</v>
      </c>
      <c r="M69" s="37">
        <f t="shared" si="148"/>
        <v>453.18</v>
      </c>
      <c r="N69" s="34">
        <f t="shared" si="149"/>
        <v>24.31275</v>
      </c>
      <c r="O69" s="37">
        <f t="shared" si="150"/>
        <v>159</v>
      </c>
      <c r="P69" s="37">
        <f t="shared" si="151"/>
        <v>54</v>
      </c>
      <c r="Q69" s="37">
        <f t="shared" si="152"/>
        <v>1272.27525</v>
      </c>
      <c r="R69" s="34">
        <f t="shared" si="153"/>
        <v>0</v>
      </c>
      <c r="S69" s="34">
        <f t="shared" si="154"/>
        <v>259.63</v>
      </c>
      <c r="T69" s="37">
        <f t="shared" si="155"/>
        <v>113.3</v>
      </c>
      <c r="U69" s="34">
        <f t="shared" si="156"/>
        <v>10.42</v>
      </c>
      <c r="V69" s="34">
        <v>0</v>
      </c>
      <c r="W69" s="37">
        <f t="shared" si="157"/>
        <v>159</v>
      </c>
      <c r="X69" s="37">
        <f t="shared" si="158"/>
        <v>54</v>
      </c>
      <c r="Y69" s="34">
        <f t="shared" si="159"/>
        <v>596.35</v>
      </c>
      <c r="Z69" s="34">
        <f t="shared" si="160"/>
        <v>1868.62525</v>
      </c>
      <c r="AA69" s="34"/>
      <c r="AB69" s="12" t="s">
        <v>39</v>
      </c>
      <c r="AC69" s="11">
        <f t="shared" ref="AC69:AE69" si="164">K69+R69</f>
        <v>62.5185</v>
      </c>
      <c r="AD69" s="11">
        <f t="shared" si="164"/>
        <v>778.894</v>
      </c>
      <c r="AE69" s="11">
        <f t="shared" si="164"/>
        <v>566.48</v>
      </c>
      <c r="AF69" s="11">
        <f t="shared" si="162"/>
        <v>34.73275</v>
      </c>
      <c r="AG69" s="11">
        <f t="shared" ref="AG69:AI69" si="165">O69+W69</f>
        <v>318</v>
      </c>
      <c r="AH69" s="11">
        <f t="shared" si="165"/>
        <v>108</v>
      </c>
      <c r="AI69" s="11">
        <f t="shared" si="165"/>
        <v>1868.62525</v>
      </c>
      <c r="AJ69" s="12" t="s">
        <v>15</v>
      </c>
    </row>
    <row r="70" s="9" customFormat="1" ht="16" customHeight="1" spans="1:36">
      <c r="A70" s="33">
        <f t="shared" si="145"/>
        <v>67</v>
      </c>
      <c r="B70" s="34" t="s">
        <v>140</v>
      </c>
      <c r="C70" s="35" t="s">
        <v>228</v>
      </c>
      <c r="D70" s="34" t="s">
        <v>229</v>
      </c>
      <c r="E70" s="34">
        <v>3473.25</v>
      </c>
      <c r="F70" s="34">
        <f>VLOOKUP(C70,'[1]9月'!$B:$Q,16,0)</f>
        <v>3245.4</v>
      </c>
      <c r="G70" s="37">
        <v>5664.75</v>
      </c>
      <c r="H70" s="34">
        <v>3473.25</v>
      </c>
      <c r="I70" s="37">
        <v>3180</v>
      </c>
      <c r="J70" s="37">
        <v>108</v>
      </c>
      <c r="K70" s="47">
        <f t="shared" si="146"/>
        <v>62.5185</v>
      </c>
      <c r="L70" s="48">
        <f t="shared" si="147"/>
        <v>519.264</v>
      </c>
      <c r="M70" s="37">
        <f t="shared" si="148"/>
        <v>453.18</v>
      </c>
      <c r="N70" s="34">
        <f t="shared" si="149"/>
        <v>24.31275</v>
      </c>
      <c r="O70" s="37">
        <f t="shared" si="150"/>
        <v>159</v>
      </c>
      <c r="P70" s="37">
        <f t="shared" si="151"/>
        <v>54</v>
      </c>
      <c r="Q70" s="37">
        <f t="shared" si="152"/>
        <v>1272.27525</v>
      </c>
      <c r="R70" s="34">
        <f t="shared" si="153"/>
        <v>0</v>
      </c>
      <c r="S70" s="34">
        <f t="shared" si="154"/>
        <v>259.63</v>
      </c>
      <c r="T70" s="37">
        <f t="shared" si="155"/>
        <v>113.3</v>
      </c>
      <c r="U70" s="34">
        <f t="shared" si="156"/>
        <v>10.42</v>
      </c>
      <c r="V70" s="34">
        <v>0</v>
      </c>
      <c r="W70" s="37">
        <f t="shared" si="157"/>
        <v>159</v>
      </c>
      <c r="X70" s="37">
        <f t="shared" si="158"/>
        <v>54</v>
      </c>
      <c r="Y70" s="34">
        <f t="shared" si="159"/>
        <v>596.35</v>
      </c>
      <c r="Z70" s="34">
        <f t="shared" si="160"/>
        <v>1868.62525</v>
      </c>
      <c r="AA70" s="34"/>
      <c r="AB70" s="12" t="s">
        <v>39</v>
      </c>
      <c r="AC70" s="11">
        <f t="shared" ref="AC70:AE70" si="166">K70+R70</f>
        <v>62.5185</v>
      </c>
      <c r="AD70" s="11">
        <f t="shared" si="166"/>
        <v>778.894</v>
      </c>
      <c r="AE70" s="11">
        <f t="shared" si="166"/>
        <v>566.48</v>
      </c>
      <c r="AF70" s="11">
        <f t="shared" si="162"/>
        <v>34.73275</v>
      </c>
      <c r="AG70" s="11">
        <f t="shared" ref="AG70:AI70" si="167">O70+W70</f>
        <v>318</v>
      </c>
      <c r="AH70" s="11">
        <f t="shared" si="167"/>
        <v>108</v>
      </c>
      <c r="AI70" s="11">
        <f t="shared" si="167"/>
        <v>1868.62525</v>
      </c>
      <c r="AJ70" s="12" t="s">
        <v>15</v>
      </c>
    </row>
    <row r="71" s="9" customFormat="1" ht="16" customHeight="1" spans="1:36">
      <c r="A71" s="33">
        <f t="shared" si="145"/>
        <v>68</v>
      </c>
      <c r="B71" s="34" t="s">
        <v>143</v>
      </c>
      <c r="C71" s="35" t="s">
        <v>230</v>
      </c>
      <c r="D71" s="34" t="s">
        <v>231</v>
      </c>
      <c r="E71" s="34">
        <v>3473.25</v>
      </c>
      <c r="F71" s="34">
        <f>VLOOKUP(C71,'[1]9月'!$B:$Q,16,0)</f>
        <v>3245.4</v>
      </c>
      <c r="G71" s="37">
        <v>5664.75</v>
      </c>
      <c r="H71" s="34">
        <v>3473.25</v>
      </c>
      <c r="I71" s="37">
        <v>4180</v>
      </c>
      <c r="J71" s="37">
        <v>108</v>
      </c>
      <c r="K71" s="47">
        <f t="shared" si="146"/>
        <v>62.5185</v>
      </c>
      <c r="L71" s="48">
        <f t="shared" si="147"/>
        <v>519.264</v>
      </c>
      <c r="M71" s="37">
        <f t="shared" si="148"/>
        <v>453.18</v>
      </c>
      <c r="N71" s="34">
        <f t="shared" si="149"/>
        <v>24.31275</v>
      </c>
      <c r="O71" s="37">
        <f t="shared" si="150"/>
        <v>209</v>
      </c>
      <c r="P71" s="37">
        <f t="shared" si="151"/>
        <v>54</v>
      </c>
      <c r="Q71" s="37">
        <f t="shared" si="152"/>
        <v>1322.27525</v>
      </c>
      <c r="R71" s="34">
        <f t="shared" si="153"/>
        <v>0</v>
      </c>
      <c r="S71" s="34">
        <f t="shared" si="154"/>
        <v>259.63</v>
      </c>
      <c r="T71" s="37">
        <f t="shared" si="155"/>
        <v>113.3</v>
      </c>
      <c r="U71" s="34">
        <f t="shared" si="156"/>
        <v>10.42</v>
      </c>
      <c r="V71" s="34">
        <v>0</v>
      </c>
      <c r="W71" s="37">
        <f t="shared" si="157"/>
        <v>209</v>
      </c>
      <c r="X71" s="37">
        <f t="shared" si="158"/>
        <v>54</v>
      </c>
      <c r="Y71" s="34">
        <f t="shared" si="159"/>
        <v>646.35</v>
      </c>
      <c r="Z71" s="34">
        <f t="shared" si="160"/>
        <v>1968.62525</v>
      </c>
      <c r="AA71" s="34"/>
      <c r="AB71" s="12" t="s">
        <v>24</v>
      </c>
      <c r="AC71" s="11">
        <f t="shared" ref="AC71:AE71" si="168">K71+R71</f>
        <v>62.5185</v>
      </c>
      <c r="AD71" s="11">
        <f t="shared" si="168"/>
        <v>778.894</v>
      </c>
      <c r="AE71" s="11">
        <f t="shared" si="168"/>
        <v>566.48</v>
      </c>
      <c r="AF71" s="11">
        <f t="shared" si="162"/>
        <v>34.73275</v>
      </c>
      <c r="AG71" s="11">
        <f t="shared" ref="AG71:AI71" si="169">O71+W71</f>
        <v>418</v>
      </c>
      <c r="AH71" s="11">
        <f t="shared" si="169"/>
        <v>108</v>
      </c>
      <c r="AI71" s="11">
        <f t="shared" si="169"/>
        <v>1968.62525</v>
      </c>
      <c r="AJ71" s="12" t="s">
        <v>13</v>
      </c>
    </row>
    <row r="72" s="9" customFormat="1" ht="16" customHeight="1" spans="1:36">
      <c r="A72" s="33">
        <f t="shared" si="145"/>
        <v>69</v>
      </c>
      <c r="B72" s="34" t="s">
        <v>143</v>
      </c>
      <c r="C72" s="35" t="s">
        <v>232</v>
      </c>
      <c r="D72" s="34" t="s">
        <v>233</v>
      </c>
      <c r="E72" s="34">
        <v>3473.25</v>
      </c>
      <c r="F72" s="34">
        <f>VLOOKUP(C72,'[1]9月'!$B:$Q,16,0)</f>
        <v>3245.4</v>
      </c>
      <c r="G72" s="37">
        <v>5664.75</v>
      </c>
      <c r="H72" s="34">
        <v>3473.25</v>
      </c>
      <c r="I72" s="37">
        <v>4180</v>
      </c>
      <c r="J72" s="37">
        <v>108</v>
      </c>
      <c r="K72" s="47">
        <f t="shared" si="146"/>
        <v>62.5185</v>
      </c>
      <c r="L72" s="48">
        <f t="shared" si="147"/>
        <v>519.264</v>
      </c>
      <c r="M72" s="37">
        <f t="shared" si="148"/>
        <v>453.18</v>
      </c>
      <c r="N72" s="34">
        <f t="shared" si="149"/>
        <v>24.31275</v>
      </c>
      <c r="O72" s="37">
        <f t="shared" si="150"/>
        <v>209</v>
      </c>
      <c r="P72" s="37">
        <f t="shared" si="151"/>
        <v>54</v>
      </c>
      <c r="Q72" s="37">
        <f t="shared" si="152"/>
        <v>1322.27525</v>
      </c>
      <c r="R72" s="34">
        <f t="shared" si="153"/>
        <v>0</v>
      </c>
      <c r="S72" s="34">
        <f t="shared" si="154"/>
        <v>259.63</v>
      </c>
      <c r="T72" s="37">
        <f t="shared" si="155"/>
        <v>113.3</v>
      </c>
      <c r="U72" s="34">
        <f t="shared" si="156"/>
        <v>10.42</v>
      </c>
      <c r="V72" s="34">
        <v>0</v>
      </c>
      <c r="W72" s="37">
        <f t="shared" si="157"/>
        <v>209</v>
      </c>
      <c r="X72" s="37">
        <f t="shared" si="158"/>
        <v>54</v>
      </c>
      <c r="Y72" s="34">
        <f t="shared" si="159"/>
        <v>646.35</v>
      </c>
      <c r="Z72" s="34">
        <f t="shared" si="160"/>
        <v>1968.62525</v>
      </c>
      <c r="AA72" s="34"/>
      <c r="AB72" s="12" t="s">
        <v>28</v>
      </c>
      <c r="AC72" s="11">
        <f t="shared" ref="AC72:AE72" si="170">K72+R72</f>
        <v>62.5185</v>
      </c>
      <c r="AD72" s="11">
        <f t="shared" si="170"/>
        <v>778.894</v>
      </c>
      <c r="AE72" s="11">
        <f t="shared" si="170"/>
        <v>566.48</v>
      </c>
      <c r="AF72" s="11">
        <f t="shared" si="162"/>
        <v>34.73275</v>
      </c>
      <c r="AG72" s="11">
        <f t="shared" ref="AG72:AI72" si="171">O72+W72</f>
        <v>418</v>
      </c>
      <c r="AH72" s="11">
        <f t="shared" si="171"/>
        <v>108</v>
      </c>
      <c r="AI72" s="11">
        <f t="shared" si="171"/>
        <v>1968.62525</v>
      </c>
      <c r="AJ72" s="12" t="s">
        <v>13</v>
      </c>
    </row>
    <row r="73" s="9" customFormat="1" ht="16" customHeight="1" spans="1:36">
      <c r="A73" s="33">
        <f t="shared" si="145"/>
        <v>70</v>
      </c>
      <c r="B73" s="34" t="s">
        <v>143</v>
      </c>
      <c r="C73" s="35" t="s">
        <v>234</v>
      </c>
      <c r="D73" s="34" t="s">
        <v>235</v>
      </c>
      <c r="E73" s="34">
        <v>3473.25</v>
      </c>
      <c r="F73" s="34">
        <f>VLOOKUP(C73,'[1]9月'!$B:$Q,16,0)</f>
        <v>3245.4</v>
      </c>
      <c r="G73" s="37">
        <v>5664.75</v>
      </c>
      <c r="H73" s="34">
        <v>3473.25</v>
      </c>
      <c r="I73" s="37">
        <v>4180</v>
      </c>
      <c r="J73" s="37">
        <v>108</v>
      </c>
      <c r="K73" s="47">
        <f t="shared" si="146"/>
        <v>62.5185</v>
      </c>
      <c r="L73" s="48">
        <f t="shared" si="147"/>
        <v>519.264</v>
      </c>
      <c r="M73" s="37">
        <f t="shared" si="148"/>
        <v>453.18</v>
      </c>
      <c r="N73" s="34">
        <f t="shared" si="149"/>
        <v>24.31275</v>
      </c>
      <c r="O73" s="37">
        <f t="shared" si="150"/>
        <v>209</v>
      </c>
      <c r="P73" s="37">
        <f t="shared" si="151"/>
        <v>54</v>
      </c>
      <c r="Q73" s="37">
        <f t="shared" si="152"/>
        <v>1322.27525</v>
      </c>
      <c r="R73" s="34">
        <f t="shared" si="153"/>
        <v>0</v>
      </c>
      <c r="S73" s="34">
        <f t="shared" si="154"/>
        <v>259.63</v>
      </c>
      <c r="T73" s="37">
        <f t="shared" si="155"/>
        <v>113.3</v>
      </c>
      <c r="U73" s="34">
        <f t="shared" si="156"/>
        <v>10.42</v>
      </c>
      <c r="V73" s="34">
        <v>0</v>
      </c>
      <c r="W73" s="37">
        <f t="shared" si="157"/>
        <v>209</v>
      </c>
      <c r="X73" s="37">
        <f t="shared" si="158"/>
        <v>54</v>
      </c>
      <c r="Y73" s="34">
        <f t="shared" si="159"/>
        <v>646.35</v>
      </c>
      <c r="Z73" s="34">
        <f t="shared" si="160"/>
        <v>1968.62525</v>
      </c>
      <c r="AA73" s="34"/>
      <c r="AB73" s="12" t="s">
        <v>28</v>
      </c>
      <c r="AC73" s="11">
        <f t="shared" ref="AC73:AE73" si="172">K73+R73</f>
        <v>62.5185</v>
      </c>
      <c r="AD73" s="11">
        <f t="shared" si="172"/>
        <v>778.894</v>
      </c>
      <c r="AE73" s="11">
        <f t="shared" si="172"/>
        <v>566.48</v>
      </c>
      <c r="AF73" s="11">
        <f t="shared" si="162"/>
        <v>34.73275</v>
      </c>
      <c r="AG73" s="11">
        <f t="shared" ref="AG73:AI73" si="173">O73+W73</f>
        <v>418</v>
      </c>
      <c r="AH73" s="11">
        <f t="shared" si="173"/>
        <v>108</v>
      </c>
      <c r="AI73" s="11">
        <f t="shared" si="173"/>
        <v>1968.62525</v>
      </c>
      <c r="AJ73" s="12" t="s">
        <v>13</v>
      </c>
    </row>
    <row r="74" s="9" customFormat="1" ht="16" customHeight="1" spans="1:36">
      <c r="A74" s="33">
        <f t="shared" si="145"/>
        <v>71</v>
      </c>
      <c r="B74" s="34" t="s">
        <v>143</v>
      </c>
      <c r="C74" s="35" t="s">
        <v>236</v>
      </c>
      <c r="D74" s="179" t="s">
        <v>237</v>
      </c>
      <c r="E74" s="34">
        <v>3473.25</v>
      </c>
      <c r="F74" s="34">
        <f>VLOOKUP(C74,'[1]9月'!$B:$Q,16,0)</f>
        <v>3245.4</v>
      </c>
      <c r="G74" s="37">
        <v>5664.75</v>
      </c>
      <c r="H74" s="34">
        <v>3473.25</v>
      </c>
      <c r="I74" s="37">
        <v>3180</v>
      </c>
      <c r="J74" s="37">
        <v>108</v>
      </c>
      <c r="K74" s="47">
        <f t="shared" si="146"/>
        <v>62.5185</v>
      </c>
      <c r="L74" s="48">
        <f t="shared" si="147"/>
        <v>519.264</v>
      </c>
      <c r="M74" s="37">
        <f t="shared" si="148"/>
        <v>453.18</v>
      </c>
      <c r="N74" s="34">
        <f t="shared" si="149"/>
        <v>24.31275</v>
      </c>
      <c r="O74" s="37">
        <f t="shared" si="150"/>
        <v>159</v>
      </c>
      <c r="P74" s="37">
        <f t="shared" si="151"/>
        <v>54</v>
      </c>
      <c r="Q74" s="37">
        <f t="shared" si="152"/>
        <v>1272.27525</v>
      </c>
      <c r="R74" s="34">
        <f t="shared" si="153"/>
        <v>0</v>
      </c>
      <c r="S74" s="34">
        <f t="shared" si="154"/>
        <v>259.63</v>
      </c>
      <c r="T74" s="37">
        <f t="shared" si="155"/>
        <v>113.3</v>
      </c>
      <c r="U74" s="34">
        <f t="shared" si="156"/>
        <v>10.42</v>
      </c>
      <c r="V74" s="34">
        <v>0</v>
      </c>
      <c r="W74" s="37">
        <f t="shared" si="157"/>
        <v>159</v>
      </c>
      <c r="X74" s="37">
        <f t="shared" si="158"/>
        <v>54</v>
      </c>
      <c r="Y74" s="34">
        <f t="shared" si="159"/>
        <v>596.35</v>
      </c>
      <c r="Z74" s="34">
        <f t="shared" si="160"/>
        <v>1868.62525</v>
      </c>
      <c r="AA74" s="34"/>
      <c r="AB74" s="12" t="s">
        <v>28</v>
      </c>
      <c r="AC74" s="11">
        <f t="shared" ref="AC74:AE74" si="174">K74+R74</f>
        <v>62.5185</v>
      </c>
      <c r="AD74" s="11">
        <f t="shared" si="174"/>
        <v>778.894</v>
      </c>
      <c r="AE74" s="11">
        <f t="shared" si="174"/>
        <v>566.48</v>
      </c>
      <c r="AF74" s="11">
        <f t="shared" si="162"/>
        <v>34.73275</v>
      </c>
      <c r="AG74" s="11">
        <f t="shared" ref="AG74:AI74" si="175">O74+W74</f>
        <v>318</v>
      </c>
      <c r="AH74" s="11">
        <f t="shared" si="175"/>
        <v>108</v>
      </c>
      <c r="AI74" s="11">
        <f t="shared" si="175"/>
        <v>1868.62525</v>
      </c>
      <c r="AJ74" s="12" t="s">
        <v>13</v>
      </c>
    </row>
    <row r="75" s="9" customFormat="1" ht="16" customHeight="1" spans="1:36">
      <c r="A75" s="33">
        <f t="shared" si="145"/>
        <v>72</v>
      </c>
      <c r="B75" s="34" t="s">
        <v>143</v>
      </c>
      <c r="C75" s="35" t="s">
        <v>238</v>
      </c>
      <c r="D75" s="34" t="s">
        <v>239</v>
      </c>
      <c r="E75" s="34">
        <v>3473.25</v>
      </c>
      <c r="F75" s="34">
        <f>VLOOKUP(C75,'[1]9月'!$B:$Q,16,0)</f>
        <v>3245.4</v>
      </c>
      <c r="G75" s="37">
        <v>5664.75</v>
      </c>
      <c r="H75" s="34">
        <v>3473.25</v>
      </c>
      <c r="I75" s="37">
        <v>4180</v>
      </c>
      <c r="J75" s="37">
        <v>108</v>
      </c>
      <c r="K75" s="47">
        <f t="shared" si="146"/>
        <v>62.5185</v>
      </c>
      <c r="L75" s="48">
        <f t="shared" si="147"/>
        <v>519.264</v>
      </c>
      <c r="M75" s="37">
        <f t="shared" si="148"/>
        <v>453.18</v>
      </c>
      <c r="N75" s="34">
        <f t="shared" si="149"/>
        <v>24.31275</v>
      </c>
      <c r="O75" s="37">
        <f t="shared" si="150"/>
        <v>209</v>
      </c>
      <c r="P75" s="37">
        <f t="shared" si="151"/>
        <v>54</v>
      </c>
      <c r="Q75" s="37">
        <f t="shared" si="152"/>
        <v>1322.27525</v>
      </c>
      <c r="R75" s="34">
        <f t="shared" si="153"/>
        <v>0</v>
      </c>
      <c r="S75" s="34">
        <f t="shared" si="154"/>
        <v>259.63</v>
      </c>
      <c r="T75" s="37">
        <f t="shared" si="155"/>
        <v>113.3</v>
      </c>
      <c r="U75" s="34">
        <f t="shared" si="156"/>
        <v>10.42</v>
      </c>
      <c r="V75" s="34">
        <v>0</v>
      </c>
      <c r="W75" s="37">
        <f t="shared" si="157"/>
        <v>209</v>
      </c>
      <c r="X75" s="37">
        <f t="shared" si="158"/>
        <v>54</v>
      </c>
      <c r="Y75" s="34">
        <f t="shared" si="159"/>
        <v>646.35</v>
      </c>
      <c r="Z75" s="34">
        <f t="shared" si="160"/>
        <v>1968.62525</v>
      </c>
      <c r="AA75" s="34"/>
      <c r="AB75" s="12" t="s">
        <v>28</v>
      </c>
      <c r="AC75" s="11">
        <f t="shared" ref="AC75:AE75" si="176">K75+R75</f>
        <v>62.5185</v>
      </c>
      <c r="AD75" s="11">
        <f t="shared" si="176"/>
        <v>778.894</v>
      </c>
      <c r="AE75" s="11">
        <f t="shared" si="176"/>
        <v>566.48</v>
      </c>
      <c r="AF75" s="11">
        <f t="shared" si="162"/>
        <v>34.73275</v>
      </c>
      <c r="AG75" s="11">
        <f t="shared" ref="AG75:AI75" si="177">O75+W75</f>
        <v>418</v>
      </c>
      <c r="AH75" s="11">
        <f t="shared" si="177"/>
        <v>108</v>
      </c>
      <c r="AI75" s="11">
        <f t="shared" si="177"/>
        <v>1968.62525</v>
      </c>
      <c r="AJ75" s="12" t="s">
        <v>13</v>
      </c>
    </row>
    <row r="76" s="9" customFormat="1" ht="16" customHeight="1" spans="1:36">
      <c r="A76" s="33">
        <f t="shared" si="145"/>
        <v>73</v>
      </c>
      <c r="B76" s="34" t="s">
        <v>143</v>
      </c>
      <c r="C76" s="35" t="s">
        <v>240</v>
      </c>
      <c r="D76" s="177" t="s">
        <v>241</v>
      </c>
      <c r="E76" s="34">
        <v>3473.25</v>
      </c>
      <c r="F76" s="34">
        <f>VLOOKUP(C76,'[1]9月'!$B:$Q,16,0)</f>
        <v>3245.4</v>
      </c>
      <c r="G76" s="37">
        <v>5664.75</v>
      </c>
      <c r="H76" s="34">
        <v>3473.25</v>
      </c>
      <c r="I76" s="37">
        <v>1790</v>
      </c>
      <c r="J76" s="37">
        <v>108</v>
      </c>
      <c r="K76" s="47">
        <f t="shared" si="146"/>
        <v>62.5185</v>
      </c>
      <c r="L76" s="48">
        <f t="shared" si="147"/>
        <v>519.264</v>
      </c>
      <c r="M76" s="37">
        <f t="shared" si="148"/>
        <v>453.18</v>
      </c>
      <c r="N76" s="34">
        <f t="shared" si="149"/>
        <v>24.31275</v>
      </c>
      <c r="O76" s="37">
        <f t="shared" si="150"/>
        <v>89.5</v>
      </c>
      <c r="P76" s="37">
        <f t="shared" si="151"/>
        <v>54</v>
      </c>
      <c r="Q76" s="37">
        <f t="shared" si="152"/>
        <v>1202.77525</v>
      </c>
      <c r="R76" s="34">
        <f t="shared" si="153"/>
        <v>0</v>
      </c>
      <c r="S76" s="34">
        <f t="shared" si="154"/>
        <v>259.63</v>
      </c>
      <c r="T76" s="37">
        <f t="shared" si="155"/>
        <v>113.3</v>
      </c>
      <c r="U76" s="34">
        <f t="shared" si="156"/>
        <v>10.42</v>
      </c>
      <c r="V76" s="34">
        <v>0</v>
      </c>
      <c r="W76" s="37">
        <f t="shared" si="157"/>
        <v>89.5</v>
      </c>
      <c r="X76" s="37">
        <f t="shared" si="158"/>
        <v>54</v>
      </c>
      <c r="Y76" s="34">
        <f t="shared" si="159"/>
        <v>526.85</v>
      </c>
      <c r="Z76" s="34">
        <f t="shared" si="160"/>
        <v>1729.62525</v>
      </c>
      <c r="AA76" s="34"/>
      <c r="AB76" s="12" t="s">
        <v>24</v>
      </c>
      <c r="AC76" s="11">
        <f t="shared" ref="AC76:AE76" si="178">K76+R76</f>
        <v>62.5185</v>
      </c>
      <c r="AD76" s="11">
        <f t="shared" si="178"/>
        <v>778.894</v>
      </c>
      <c r="AE76" s="11">
        <f t="shared" si="178"/>
        <v>566.48</v>
      </c>
      <c r="AF76" s="11">
        <f t="shared" si="162"/>
        <v>34.73275</v>
      </c>
      <c r="AG76" s="11">
        <f t="shared" ref="AG76:AI76" si="179">O76+W76</f>
        <v>179</v>
      </c>
      <c r="AH76" s="11">
        <f t="shared" si="179"/>
        <v>108</v>
      </c>
      <c r="AI76" s="11">
        <f t="shared" si="179"/>
        <v>1729.62525</v>
      </c>
      <c r="AJ76" s="12" t="s">
        <v>13</v>
      </c>
    </row>
    <row r="77" s="9" customFormat="1" ht="16" customHeight="1" spans="1:36">
      <c r="A77" s="33">
        <f t="shared" si="145"/>
        <v>74</v>
      </c>
      <c r="B77" s="34" t="s">
        <v>242</v>
      </c>
      <c r="C77" s="35" t="s">
        <v>243</v>
      </c>
      <c r="D77" s="34" t="s">
        <v>244</v>
      </c>
      <c r="E77" s="34">
        <v>3473.25</v>
      </c>
      <c r="F77" s="34">
        <f>VLOOKUP(C77,'[1]9月'!$B:$Q,16,0)</f>
        <v>3245.4</v>
      </c>
      <c r="G77" s="37">
        <v>5664.75</v>
      </c>
      <c r="H77" s="34">
        <v>3473.25</v>
      </c>
      <c r="I77" s="37">
        <v>3180</v>
      </c>
      <c r="J77" s="37">
        <v>108</v>
      </c>
      <c r="K77" s="47">
        <f t="shared" si="146"/>
        <v>62.5185</v>
      </c>
      <c r="L77" s="48">
        <f t="shared" si="147"/>
        <v>519.264</v>
      </c>
      <c r="M77" s="37">
        <f t="shared" si="148"/>
        <v>453.18</v>
      </c>
      <c r="N77" s="34">
        <f t="shared" si="149"/>
        <v>24.31275</v>
      </c>
      <c r="O77" s="37">
        <f t="shared" si="150"/>
        <v>159</v>
      </c>
      <c r="P77" s="37">
        <f t="shared" si="151"/>
        <v>54</v>
      </c>
      <c r="Q77" s="37">
        <f t="shared" si="152"/>
        <v>1272.27525</v>
      </c>
      <c r="R77" s="34">
        <f t="shared" si="153"/>
        <v>0</v>
      </c>
      <c r="S77" s="34">
        <f t="shared" si="154"/>
        <v>259.63</v>
      </c>
      <c r="T77" s="37">
        <f t="shared" si="155"/>
        <v>113.3</v>
      </c>
      <c r="U77" s="34">
        <f t="shared" si="156"/>
        <v>10.42</v>
      </c>
      <c r="V77" s="34">
        <v>0</v>
      </c>
      <c r="W77" s="37">
        <f t="shared" si="157"/>
        <v>159</v>
      </c>
      <c r="X77" s="37">
        <f t="shared" si="158"/>
        <v>54</v>
      </c>
      <c r="Y77" s="34">
        <f t="shared" si="159"/>
        <v>596.35</v>
      </c>
      <c r="Z77" s="34">
        <f t="shared" si="160"/>
        <v>1868.62525</v>
      </c>
      <c r="AA77" s="34"/>
      <c r="AB77" s="12" t="s">
        <v>40</v>
      </c>
      <c r="AC77" s="11">
        <f t="shared" ref="AC77:AE77" si="180">K77+R77</f>
        <v>62.5185</v>
      </c>
      <c r="AD77" s="11">
        <f t="shared" si="180"/>
        <v>778.894</v>
      </c>
      <c r="AE77" s="11">
        <f t="shared" si="180"/>
        <v>566.48</v>
      </c>
      <c r="AF77" s="11">
        <f t="shared" si="162"/>
        <v>34.73275</v>
      </c>
      <c r="AG77" s="11">
        <f t="shared" ref="AG77:AI77" si="181">O77+W77</f>
        <v>318</v>
      </c>
      <c r="AH77" s="11">
        <f t="shared" si="181"/>
        <v>108</v>
      </c>
      <c r="AI77" s="11">
        <f t="shared" si="181"/>
        <v>1868.62525</v>
      </c>
      <c r="AJ77" s="12" t="s">
        <v>16</v>
      </c>
    </row>
    <row r="78" s="9" customFormat="1" ht="16" customHeight="1" spans="1:36">
      <c r="A78" s="33">
        <f t="shared" si="145"/>
        <v>75</v>
      </c>
      <c r="B78" s="34" t="s">
        <v>140</v>
      </c>
      <c r="C78" s="35" t="s">
        <v>245</v>
      </c>
      <c r="D78" s="34" t="s">
        <v>246</v>
      </c>
      <c r="E78" s="34">
        <v>3473.25</v>
      </c>
      <c r="F78" s="34">
        <f>VLOOKUP(C78,'[1]9月'!$B:$Q,16,0)</f>
        <v>3245.4</v>
      </c>
      <c r="G78" s="37">
        <v>5664.75</v>
      </c>
      <c r="H78" s="34">
        <v>3473.25</v>
      </c>
      <c r="I78" s="37">
        <v>3180</v>
      </c>
      <c r="J78" s="37">
        <v>108</v>
      </c>
      <c r="K78" s="47">
        <f t="shared" si="146"/>
        <v>62.5185</v>
      </c>
      <c r="L78" s="48">
        <f t="shared" si="147"/>
        <v>519.264</v>
      </c>
      <c r="M78" s="37">
        <f t="shared" si="148"/>
        <v>453.18</v>
      </c>
      <c r="N78" s="34">
        <f t="shared" si="149"/>
        <v>24.31275</v>
      </c>
      <c r="O78" s="37">
        <f t="shared" si="150"/>
        <v>159</v>
      </c>
      <c r="P78" s="37">
        <f t="shared" si="151"/>
        <v>54</v>
      </c>
      <c r="Q78" s="37">
        <f t="shared" si="152"/>
        <v>1272.27525</v>
      </c>
      <c r="R78" s="34">
        <f t="shared" si="153"/>
        <v>0</v>
      </c>
      <c r="S78" s="34">
        <f t="shared" si="154"/>
        <v>259.63</v>
      </c>
      <c r="T78" s="37">
        <f t="shared" si="155"/>
        <v>113.3</v>
      </c>
      <c r="U78" s="34">
        <f t="shared" si="156"/>
        <v>10.42</v>
      </c>
      <c r="V78" s="34">
        <v>0</v>
      </c>
      <c r="W78" s="37">
        <f t="shared" si="157"/>
        <v>159</v>
      </c>
      <c r="X78" s="37">
        <f t="shared" si="158"/>
        <v>54</v>
      </c>
      <c r="Y78" s="34">
        <f t="shared" si="159"/>
        <v>596.35</v>
      </c>
      <c r="Z78" s="34">
        <f t="shared" si="160"/>
        <v>1868.62525</v>
      </c>
      <c r="AA78" s="34"/>
      <c r="AB78" s="12" t="s">
        <v>39</v>
      </c>
      <c r="AC78" s="11">
        <f t="shared" ref="AC78:AE78" si="182">K78+R78</f>
        <v>62.5185</v>
      </c>
      <c r="AD78" s="11">
        <f t="shared" si="182"/>
        <v>778.894</v>
      </c>
      <c r="AE78" s="11">
        <f t="shared" si="182"/>
        <v>566.48</v>
      </c>
      <c r="AF78" s="11">
        <f t="shared" si="162"/>
        <v>34.73275</v>
      </c>
      <c r="AG78" s="11">
        <f t="shared" ref="AG78:AI78" si="183">O78+W78</f>
        <v>318</v>
      </c>
      <c r="AH78" s="11">
        <f t="shared" si="183"/>
        <v>108</v>
      </c>
      <c r="AI78" s="11">
        <f t="shared" si="183"/>
        <v>1868.62525</v>
      </c>
      <c r="AJ78" s="12" t="s">
        <v>15</v>
      </c>
    </row>
    <row r="79" s="9" customFormat="1" ht="16" customHeight="1" spans="1:36">
      <c r="A79" s="33">
        <f t="shared" si="145"/>
        <v>76</v>
      </c>
      <c r="B79" s="34" t="s">
        <v>143</v>
      </c>
      <c r="C79" s="35" t="s">
        <v>247</v>
      </c>
      <c r="D79" s="34" t="s">
        <v>248</v>
      </c>
      <c r="E79" s="34">
        <v>3473.25</v>
      </c>
      <c r="F79" s="34">
        <f>VLOOKUP(C79,'[1]9月'!$B:$Q,16,0)</f>
        <v>3245.4</v>
      </c>
      <c r="G79" s="37">
        <v>5664.75</v>
      </c>
      <c r="H79" s="34">
        <v>3473.25</v>
      </c>
      <c r="I79" s="37">
        <v>3180</v>
      </c>
      <c r="J79" s="37">
        <v>108</v>
      </c>
      <c r="K79" s="47">
        <f t="shared" si="146"/>
        <v>62.5185</v>
      </c>
      <c r="L79" s="48">
        <f t="shared" si="147"/>
        <v>519.264</v>
      </c>
      <c r="M79" s="37">
        <f t="shared" si="148"/>
        <v>453.18</v>
      </c>
      <c r="N79" s="34">
        <f t="shared" si="149"/>
        <v>24.31275</v>
      </c>
      <c r="O79" s="37">
        <f t="shared" si="150"/>
        <v>159</v>
      </c>
      <c r="P79" s="37">
        <f t="shared" si="151"/>
        <v>54</v>
      </c>
      <c r="Q79" s="37">
        <f t="shared" si="152"/>
        <v>1272.27525</v>
      </c>
      <c r="R79" s="34">
        <f t="shared" si="153"/>
        <v>0</v>
      </c>
      <c r="S79" s="34">
        <f t="shared" si="154"/>
        <v>259.63</v>
      </c>
      <c r="T79" s="37">
        <f t="shared" si="155"/>
        <v>113.3</v>
      </c>
      <c r="U79" s="34">
        <f t="shared" si="156"/>
        <v>10.42</v>
      </c>
      <c r="V79" s="34">
        <v>0</v>
      </c>
      <c r="W79" s="37">
        <f t="shared" si="157"/>
        <v>159</v>
      </c>
      <c r="X79" s="37">
        <f t="shared" si="158"/>
        <v>54</v>
      </c>
      <c r="Y79" s="34">
        <f t="shared" si="159"/>
        <v>596.35</v>
      </c>
      <c r="Z79" s="34">
        <f t="shared" si="160"/>
        <v>1868.62525</v>
      </c>
      <c r="AA79" s="34"/>
      <c r="AB79" s="12" t="s">
        <v>24</v>
      </c>
      <c r="AC79" s="11">
        <f t="shared" ref="AC79:AE79" si="184">K79+R79</f>
        <v>62.5185</v>
      </c>
      <c r="AD79" s="11">
        <f t="shared" si="184"/>
        <v>778.894</v>
      </c>
      <c r="AE79" s="11">
        <f t="shared" si="184"/>
        <v>566.48</v>
      </c>
      <c r="AF79" s="11">
        <f t="shared" si="162"/>
        <v>34.73275</v>
      </c>
      <c r="AG79" s="11">
        <f t="shared" ref="AG79:AI79" si="185">O79+W79</f>
        <v>318</v>
      </c>
      <c r="AH79" s="11">
        <f t="shared" si="185"/>
        <v>108</v>
      </c>
      <c r="AI79" s="11">
        <f t="shared" si="185"/>
        <v>1868.62525</v>
      </c>
      <c r="AJ79" s="12" t="s">
        <v>13</v>
      </c>
    </row>
    <row r="80" s="9" customFormat="1" ht="16" customHeight="1" spans="1:36">
      <c r="A80" s="33">
        <f t="shared" si="145"/>
        <v>77</v>
      </c>
      <c r="B80" s="34" t="s">
        <v>143</v>
      </c>
      <c r="C80" s="41" t="s">
        <v>249</v>
      </c>
      <c r="D80" s="42" t="s">
        <v>250</v>
      </c>
      <c r="E80" s="34">
        <v>3473.25</v>
      </c>
      <c r="F80" s="34">
        <f>VLOOKUP(C80,'[1]9月'!$B:$Q,16,0)</f>
        <v>3245.4</v>
      </c>
      <c r="G80" s="37">
        <v>5664.75</v>
      </c>
      <c r="H80" s="34">
        <v>3473.25</v>
      </c>
      <c r="I80" s="37">
        <v>3180</v>
      </c>
      <c r="J80" s="37">
        <v>108</v>
      </c>
      <c r="K80" s="47">
        <f t="shared" si="146"/>
        <v>62.5185</v>
      </c>
      <c r="L80" s="48">
        <f t="shared" si="147"/>
        <v>519.264</v>
      </c>
      <c r="M80" s="37">
        <f t="shared" si="148"/>
        <v>453.18</v>
      </c>
      <c r="N80" s="34">
        <f t="shared" si="149"/>
        <v>24.31275</v>
      </c>
      <c r="O80" s="37">
        <f t="shared" si="150"/>
        <v>159</v>
      </c>
      <c r="P80" s="37">
        <f t="shared" si="151"/>
        <v>54</v>
      </c>
      <c r="Q80" s="37">
        <f t="shared" si="152"/>
        <v>1272.27525</v>
      </c>
      <c r="R80" s="34">
        <f t="shared" si="153"/>
        <v>0</v>
      </c>
      <c r="S80" s="34">
        <f t="shared" si="154"/>
        <v>259.63</v>
      </c>
      <c r="T80" s="37">
        <f t="shared" si="155"/>
        <v>113.3</v>
      </c>
      <c r="U80" s="34">
        <f t="shared" si="156"/>
        <v>10.42</v>
      </c>
      <c r="V80" s="34">
        <v>0</v>
      </c>
      <c r="W80" s="37">
        <f t="shared" si="157"/>
        <v>159</v>
      </c>
      <c r="X80" s="37">
        <f t="shared" si="158"/>
        <v>54</v>
      </c>
      <c r="Y80" s="34">
        <f t="shared" si="159"/>
        <v>596.35</v>
      </c>
      <c r="Z80" s="34">
        <f t="shared" si="160"/>
        <v>1868.62525</v>
      </c>
      <c r="AA80" s="34"/>
      <c r="AB80" s="12" t="s">
        <v>24</v>
      </c>
      <c r="AC80" s="11">
        <f t="shared" ref="AC80:AE80" si="186">K80+R80</f>
        <v>62.5185</v>
      </c>
      <c r="AD80" s="11">
        <f t="shared" si="186"/>
        <v>778.894</v>
      </c>
      <c r="AE80" s="11">
        <f t="shared" si="186"/>
        <v>566.48</v>
      </c>
      <c r="AF80" s="11">
        <f t="shared" si="162"/>
        <v>34.73275</v>
      </c>
      <c r="AG80" s="11">
        <f t="shared" ref="AG80:AI80" si="187">O80+W80</f>
        <v>318</v>
      </c>
      <c r="AH80" s="11">
        <f t="shared" si="187"/>
        <v>108</v>
      </c>
      <c r="AI80" s="11">
        <f t="shared" si="187"/>
        <v>1868.62525</v>
      </c>
      <c r="AJ80" s="12" t="s">
        <v>13</v>
      </c>
    </row>
    <row r="81" s="9" customFormat="1" ht="16" customHeight="1" spans="1:36">
      <c r="A81" s="33">
        <f t="shared" si="145"/>
        <v>78</v>
      </c>
      <c r="B81" s="34" t="s">
        <v>251</v>
      </c>
      <c r="C81" s="41" t="s">
        <v>252</v>
      </c>
      <c r="D81" s="42" t="s">
        <v>253</v>
      </c>
      <c r="E81" s="34">
        <v>3473.25</v>
      </c>
      <c r="F81" s="34">
        <f>VLOOKUP(C81,'[1]9月'!$B:$Q,16,0)</f>
        <v>3245.4</v>
      </c>
      <c r="G81" s="37">
        <v>5664.75</v>
      </c>
      <c r="H81" s="34">
        <v>3473.25</v>
      </c>
      <c r="I81" s="37">
        <v>3180</v>
      </c>
      <c r="J81" s="37">
        <v>108</v>
      </c>
      <c r="K81" s="47">
        <f t="shared" si="146"/>
        <v>62.5185</v>
      </c>
      <c r="L81" s="48">
        <f t="shared" si="147"/>
        <v>519.264</v>
      </c>
      <c r="M81" s="37">
        <f t="shared" si="148"/>
        <v>453.18</v>
      </c>
      <c r="N81" s="34">
        <f t="shared" si="149"/>
        <v>24.31275</v>
      </c>
      <c r="O81" s="37">
        <f t="shared" si="150"/>
        <v>159</v>
      </c>
      <c r="P81" s="37">
        <f t="shared" si="151"/>
        <v>54</v>
      </c>
      <c r="Q81" s="37">
        <f t="shared" si="152"/>
        <v>1272.27525</v>
      </c>
      <c r="R81" s="34">
        <f t="shared" si="153"/>
        <v>0</v>
      </c>
      <c r="S81" s="34">
        <f t="shared" si="154"/>
        <v>259.63</v>
      </c>
      <c r="T81" s="37">
        <f t="shared" si="155"/>
        <v>113.3</v>
      </c>
      <c r="U81" s="34">
        <f t="shared" si="156"/>
        <v>10.42</v>
      </c>
      <c r="V81" s="34">
        <v>0</v>
      </c>
      <c r="W81" s="37">
        <f t="shared" si="157"/>
        <v>159</v>
      </c>
      <c r="X81" s="37">
        <f t="shared" si="158"/>
        <v>54</v>
      </c>
      <c r="Y81" s="34">
        <f t="shared" si="159"/>
        <v>596.35</v>
      </c>
      <c r="Z81" s="34">
        <f t="shared" si="160"/>
        <v>1868.62525</v>
      </c>
      <c r="AA81" s="34"/>
      <c r="AB81" s="12" t="s">
        <v>30</v>
      </c>
      <c r="AC81" s="11">
        <f t="shared" ref="AC81:AE81" si="188">K81+R81</f>
        <v>62.5185</v>
      </c>
      <c r="AD81" s="11">
        <f t="shared" si="188"/>
        <v>778.894</v>
      </c>
      <c r="AE81" s="11">
        <f t="shared" si="188"/>
        <v>566.48</v>
      </c>
      <c r="AF81" s="11">
        <f t="shared" si="162"/>
        <v>34.73275</v>
      </c>
      <c r="AG81" s="11">
        <f t="shared" ref="AG81:AI81" si="189">O81+W81</f>
        <v>318</v>
      </c>
      <c r="AH81" s="11">
        <f t="shared" si="189"/>
        <v>108</v>
      </c>
      <c r="AI81" s="11">
        <f t="shared" si="189"/>
        <v>1868.62525</v>
      </c>
      <c r="AJ81" s="12" t="s">
        <v>14</v>
      </c>
    </row>
    <row r="82" s="9" customFormat="1" ht="16" customHeight="1" spans="1:36">
      <c r="A82" s="33">
        <f t="shared" si="145"/>
        <v>79</v>
      </c>
      <c r="B82" s="34" t="s">
        <v>143</v>
      </c>
      <c r="C82" s="41" t="s">
        <v>254</v>
      </c>
      <c r="D82" s="42" t="s">
        <v>255</v>
      </c>
      <c r="E82" s="34">
        <v>3473.25</v>
      </c>
      <c r="F82" s="34">
        <f>VLOOKUP(C82,'[1]9月'!$B:$Q,16,0)</f>
        <v>3245.4</v>
      </c>
      <c r="G82" s="37">
        <v>5664.75</v>
      </c>
      <c r="H82" s="34">
        <v>3473.25</v>
      </c>
      <c r="I82" s="37">
        <v>3180</v>
      </c>
      <c r="J82" s="37">
        <v>108</v>
      </c>
      <c r="K82" s="47">
        <f t="shared" si="146"/>
        <v>62.5185</v>
      </c>
      <c r="L82" s="48">
        <f t="shared" si="147"/>
        <v>519.264</v>
      </c>
      <c r="M82" s="37">
        <f t="shared" si="148"/>
        <v>453.18</v>
      </c>
      <c r="N82" s="34">
        <f t="shared" si="149"/>
        <v>24.31275</v>
      </c>
      <c r="O82" s="37">
        <f t="shared" si="150"/>
        <v>159</v>
      </c>
      <c r="P82" s="37">
        <f t="shared" si="151"/>
        <v>54</v>
      </c>
      <c r="Q82" s="37">
        <f t="shared" si="152"/>
        <v>1272.27525</v>
      </c>
      <c r="R82" s="34">
        <f t="shared" si="153"/>
        <v>0</v>
      </c>
      <c r="S82" s="34">
        <f t="shared" si="154"/>
        <v>259.63</v>
      </c>
      <c r="T82" s="37">
        <f t="shared" si="155"/>
        <v>113.3</v>
      </c>
      <c r="U82" s="34">
        <f t="shared" si="156"/>
        <v>10.42</v>
      </c>
      <c r="V82" s="34">
        <v>0</v>
      </c>
      <c r="W82" s="37">
        <f t="shared" si="157"/>
        <v>159</v>
      </c>
      <c r="X82" s="37">
        <f t="shared" si="158"/>
        <v>54</v>
      </c>
      <c r="Y82" s="34">
        <f t="shared" si="159"/>
        <v>596.35</v>
      </c>
      <c r="Z82" s="34">
        <f t="shared" si="160"/>
        <v>1868.62525</v>
      </c>
      <c r="AA82" s="34"/>
      <c r="AB82" s="12" t="s">
        <v>24</v>
      </c>
      <c r="AC82" s="11">
        <f t="shared" ref="AC82:AE82" si="190">K82+R82</f>
        <v>62.5185</v>
      </c>
      <c r="AD82" s="11">
        <f t="shared" si="190"/>
        <v>778.894</v>
      </c>
      <c r="AE82" s="11">
        <f t="shared" si="190"/>
        <v>566.48</v>
      </c>
      <c r="AF82" s="11">
        <f t="shared" si="162"/>
        <v>34.73275</v>
      </c>
      <c r="AG82" s="11">
        <f t="shared" ref="AG82:AI82" si="191">O82+W82</f>
        <v>318</v>
      </c>
      <c r="AH82" s="11">
        <f t="shared" si="191"/>
        <v>108</v>
      </c>
      <c r="AI82" s="11">
        <f t="shared" si="191"/>
        <v>1868.62525</v>
      </c>
      <c r="AJ82" s="12" t="s">
        <v>13</v>
      </c>
    </row>
    <row r="83" s="9" customFormat="1" ht="16" customHeight="1" spans="1:36">
      <c r="A83" s="33">
        <f t="shared" si="145"/>
        <v>80</v>
      </c>
      <c r="B83" s="34" t="s">
        <v>143</v>
      </c>
      <c r="C83" s="41" t="s">
        <v>256</v>
      </c>
      <c r="D83" s="42" t="s">
        <v>257</v>
      </c>
      <c r="E83" s="34">
        <v>3473.25</v>
      </c>
      <c r="F83" s="34">
        <f>VLOOKUP(C83,'[1]9月'!$B:$Q,16,0)</f>
        <v>3245.4</v>
      </c>
      <c r="G83" s="37">
        <v>5664.75</v>
      </c>
      <c r="H83" s="34">
        <v>3473.25</v>
      </c>
      <c r="I83" s="37">
        <v>1790</v>
      </c>
      <c r="J83" s="37">
        <v>108</v>
      </c>
      <c r="K83" s="47">
        <f t="shared" si="146"/>
        <v>62.5185</v>
      </c>
      <c r="L83" s="48">
        <f t="shared" si="147"/>
        <v>519.264</v>
      </c>
      <c r="M83" s="37">
        <f t="shared" si="148"/>
        <v>453.18</v>
      </c>
      <c r="N83" s="34">
        <f t="shared" si="149"/>
        <v>24.31275</v>
      </c>
      <c r="O83" s="37">
        <f t="shared" si="150"/>
        <v>89.5</v>
      </c>
      <c r="P83" s="37">
        <f t="shared" si="151"/>
        <v>54</v>
      </c>
      <c r="Q83" s="37">
        <f t="shared" si="152"/>
        <v>1202.77525</v>
      </c>
      <c r="R83" s="34">
        <f t="shared" si="153"/>
        <v>0</v>
      </c>
      <c r="S83" s="34">
        <f t="shared" si="154"/>
        <v>259.63</v>
      </c>
      <c r="T83" s="37">
        <f t="shared" si="155"/>
        <v>113.3</v>
      </c>
      <c r="U83" s="34">
        <f t="shared" si="156"/>
        <v>10.42</v>
      </c>
      <c r="V83" s="34">
        <v>0</v>
      </c>
      <c r="W83" s="37">
        <f t="shared" si="157"/>
        <v>89.5</v>
      </c>
      <c r="X83" s="37">
        <f t="shared" si="158"/>
        <v>54</v>
      </c>
      <c r="Y83" s="34">
        <f t="shared" si="159"/>
        <v>526.85</v>
      </c>
      <c r="Z83" s="34">
        <f t="shared" si="160"/>
        <v>1729.62525</v>
      </c>
      <c r="AA83" s="34"/>
      <c r="AB83" s="12" t="s">
        <v>24</v>
      </c>
      <c r="AC83" s="11">
        <f t="shared" ref="AC83:AE83" si="192">K83+R83</f>
        <v>62.5185</v>
      </c>
      <c r="AD83" s="11">
        <f t="shared" si="192"/>
        <v>778.894</v>
      </c>
      <c r="AE83" s="11">
        <f t="shared" si="192"/>
        <v>566.48</v>
      </c>
      <c r="AF83" s="11">
        <f t="shared" si="162"/>
        <v>34.73275</v>
      </c>
      <c r="AG83" s="11">
        <f t="shared" ref="AG83:AI83" si="193">O83+W83</f>
        <v>179</v>
      </c>
      <c r="AH83" s="11">
        <f t="shared" si="193"/>
        <v>108</v>
      </c>
      <c r="AI83" s="11">
        <f t="shared" si="193"/>
        <v>1729.62525</v>
      </c>
      <c r="AJ83" s="12" t="s">
        <v>13</v>
      </c>
    </row>
    <row r="84" s="9" customFormat="1" ht="16" customHeight="1" spans="1:36">
      <c r="A84" s="33">
        <f t="shared" si="145"/>
        <v>81</v>
      </c>
      <c r="B84" s="34" t="s">
        <v>140</v>
      </c>
      <c r="C84" s="41" t="s">
        <v>258</v>
      </c>
      <c r="D84" s="178" t="s">
        <v>259</v>
      </c>
      <c r="E84" s="34">
        <v>3473.25</v>
      </c>
      <c r="F84" s="34">
        <f>VLOOKUP(C84,'[1]9月'!$B:$Q,16,0)</f>
        <v>3245.4</v>
      </c>
      <c r="G84" s="37">
        <v>5664.75</v>
      </c>
      <c r="H84" s="34">
        <v>3473.25</v>
      </c>
      <c r="I84" s="37">
        <v>3180</v>
      </c>
      <c r="J84" s="37">
        <v>108</v>
      </c>
      <c r="K84" s="47">
        <f t="shared" si="146"/>
        <v>62.5185</v>
      </c>
      <c r="L84" s="48">
        <f t="shared" si="147"/>
        <v>519.264</v>
      </c>
      <c r="M84" s="37">
        <f t="shared" si="148"/>
        <v>453.18</v>
      </c>
      <c r="N84" s="34">
        <f t="shared" si="149"/>
        <v>24.31275</v>
      </c>
      <c r="O84" s="37">
        <f t="shared" si="150"/>
        <v>159</v>
      </c>
      <c r="P84" s="37">
        <f t="shared" si="151"/>
        <v>54</v>
      </c>
      <c r="Q84" s="37">
        <f t="shared" si="152"/>
        <v>1272.27525</v>
      </c>
      <c r="R84" s="34">
        <f t="shared" si="153"/>
        <v>0</v>
      </c>
      <c r="S84" s="34">
        <f t="shared" si="154"/>
        <v>259.63</v>
      </c>
      <c r="T84" s="37">
        <f t="shared" si="155"/>
        <v>113.3</v>
      </c>
      <c r="U84" s="34">
        <f t="shared" si="156"/>
        <v>10.42</v>
      </c>
      <c r="V84" s="34">
        <v>0</v>
      </c>
      <c r="W84" s="37">
        <f t="shared" si="157"/>
        <v>159</v>
      </c>
      <c r="X84" s="37">
        <f t="shared" si="158"/>
        <v>54</v>
      </c>
      <c r="Y84" s="34">
        <f t="shared" si="159"/>
        <v>596.35</v>
      </c>
      <c r="Z84" s="34">
        <f t="shared" si="160"/>
        <v>1868.62525</v>
      </c>
      <c r="AA84" s="34"/>
      <c r="AB84" s="12" t="s">
        <v>39</v>
      </c>
      <c r="AC84" s="11">
        <f t="shared" ref="AC84:AE84" si="194">K84+R84</f>
        <v>62.5185</v>
      </c>
      <c r="AD84" s="11">
        <f t="shared" si="194"/>
        <v>778.894</v>
      </c>
      <c r="AE84" s="11">
        <f t="shared" si="194"/>
        <v>566.48</v>
      </c>
      <c r="AF84" s="11">
        <f t="shared" si="162"/>
        <v>34.73275</v>
      </c>
      <c r="AG84" s="11">
        <f t="shared" ref="AG84:AI84" si="195">O84+W84</f>
        <v>318</v>
      </c>
      <c r="AH84" s="11">
        <f t="shared" si="195"/>
        <v>108</v>
      </c>
      <c r="AI84" s="11">
        <f t="shared" si="195"/>
        <v>1868.62525</v>
      </c>
      <c r="AJ84" s="12" t="s">
        <v>15</v>
      </c>
    </row>
    <row r="85" s="9" customFormat="1" ht="16" customHeight="1" spans="1:36">
      <c r="A85" s="33">
        <f t="shared" si="145"/>
        <v>82</v>
      </c>
      <c r="B85" s="34" t="s">
        <v>242</v>
      </c>
      <c r="C85" s="35" t="s">
        <v>260</v>
      </c>
      <c r="D85" s="34" t="s">
        <v>261</v>
      </c>
      <c r="E85" s="34">
        <v>3473.25</v>
      </c>
      <c r="F85" s="34">
        <f>VLOOKUP(C85,'[1]9月'!$B:$Q,16,0)</f>
        <v>3245.4</v>
      </c>
      <c r="G85" s="37">
        <v>5664.75</v>
      </c>
      <c r="H85" s="34">
        <v>3473.25</v>
      </c>
      <c r="I85" s="37">
        <v>4180</v>
      </c>
      <c r="J85" s="37">
        <v>108</v>
      </c>
      <c r="K85" s="47">
        <f t="shared" si="146"/>
        <v>62.5185</v>
      </c>
      <c r="L85" s="48">
        <f t="shared" si="147"/>
        <v>519.264</v>
      </c>
      <c r="M85" s="37">
        <f t="shared" si="148"/>
        <v>453.18</v>
      </c>
      <c r="N85" s="34">
        <f t="shared" si="149"/>
        <v>24.31275</v>
      </c>
      <c r="O85" s="37">
        <f t="shared" si="150"/>
        <v>209</v>
      </c>
      <c r="P85" s="37">
        <f t="shared" si="151"/>
        <v>54</v>
      </c>
      <c r="Q85" s="37">
        <f t="shared" si="152"/>
        <v>1322.27525</v>
      </c>
      <c r="R85" s="34">
        <f t="shared" si="153"/>
        <v>0</v>
      </c>
      <c r="S85" s="34">
        <f t="shared" si="154"/>
        <v>259.63</v>
      </c>
      <c r="T85" s="37">
        <f t="shared" si="155"/>
        <v>113.3</v>
      </c>
      <c r="U85" s="34">
        <f t="shared" si="156"/>
        <v>10.42</v>
      </c>
      <c r="V85" s="34">
        <v>0</v>
      </c>
      <c r="W85" s="37">
        <f t="shared" si="157"/>
        <v>209</v>
      </c>
      <c r="X85" s="37">
        <f t="shared" si="158"/>
        <v>54</v>
      </c>
      <c r="Y85" s="34">
        <f t="shared" si="159"/>
        <v>646.35</v>
      </c>
      <c r="Z85" s="34">
        <f t="shared" si="160"/>
        <v>1968.62525</v>
      </c>
      <c r="AA85" s="34"/>
      <c r="AB85" s="12" t="s">
        <v>40</v>
      </c>
      <c r="AC85" s="11">
        <f t="shared" ref="AC85:AE85" si="196">K85+R85</f>
        <v>62.5185</v>
      </c>
      <c r="AD85" s="11">
        <f t="shared" si="196"/>
        <v>778.894</v>
      </c>
      <c r="AE85" s="11">
        <f t="shared" si="196"/>
        <v>566.48</v>
      </c>
      <c r="AF85" s="11">
        <f t="shared" si="162"/>
        <v>34.73275</v>
      </c>
      <c r="AG85" s="11">
        <f t="shared" ref="AG85:AI85" si="197">O85+W85</f>
        <v>418</v>
      </c>
      <c r="AH85" s="11">
        <f t="shared" si="197"/>
        <v>108</v>
      </c>
      <c r="AI85" s="11">
        <f t="shared" si="197"/>
        <v>1968.62525</v>
      </c>
      <c r="AJ85" s="12" t="s">
        <v>16</v>
      </c>
    </row>
    <row r="86" s="9" customFormat="1" ht="16" customHeight="1" spans="1:36">
      <c r="A86" s="33">
        <f t="shared" si="145"/>
        <v>83</v>
      </c>
      <c r="B86" s="34" t="s">
        <v>262</v>
      </c>
      <c r="C86" s="35" t="s">
        <v>263</v>
      </c>
      <c r="D86" s="34" t="s">
        <v>264</v>
      </c>
      <c r="E86" s="34">
        <v>3473.25</v>
      </c>
      <c r="F86" s="34">
        <f>VLOOKUP(C86,'[1]9月'!$B:$Q,16,0)</f>
        <v>3245.4</v>
      </c>
      <c r="G86" s="37">
        <v>5664.75</v>
      </c>
      <c r="H86" s="34">
        <v>3473.25</v>
      </c>
      <c r="I86" s="37">
        <v>3180</v>
      </c>
      <c r="J86" s="37">
        <v>108</v>
      </c>
      <c r="K86" s="47">
        <f t="shared" si="146"/>
        <v>62.5185</v>
      </c>
      <c r="L86" s="48">
        <f t="shared" si="147"/>
        <v>519.264</v>
      </c>
      <c r="M86" s="37">
        <f t="shared" si="148"/>
        <v>453.18</v>
      </c>
      <c r="N86" s="34">
        <f t="shared" si="149"/>
        <v>24.31275</v>
      </c>
      <c r="O86" s="37">
        <f t="shared" si="150"/>
        <v>159</v>
      </c>
      <c r="P86" s="37">
        <f t="shared" si="151"/>
        <v>54</v>
      </c>
      <c r="Q86" s="37">
        <f t="shared" si="152"/>
        <v>1272.27525</v>
      </c>
      <c r="R86" s="34">
        <f t="shared" si="153"/>
        <v>0</v>
      </c>
      <c r="S86" s="34">
        <f t="shared" si="154"/>
        <v>259.63</v>
      </c>
      <c r="T86" s="37">
        <f t="shared" si="155"/>
        <v>113.3</v>
      </c>
      <c r="U86" s="34">
        <f t="shared" si="156"/>
        <v>10.42</v>
      </c>
      <c r="V86" s="34">
        <v>0</v>
      </c>
      <c r="W86" s="37">
        <f t="shared" si="157"/>
        <v>159</v>
      </c>
      <c r="X86" s="37">
        <f t="shared" si="158"/>
        <v>54</v>
      </c>
      <c r="Y86" s="34">
        <f t="shared" si="159"/>
        <v>596.35</v>
      </c>
      <c r="Z86" s="34">
        <f t="shared" si="160"/>
        <v>1868.62525</v>
      </c>
      <c r="AA86" s="34"/>
      <c r="AB86" s="12" t="s">
        <v>45</v>
      </c>
      <c r="AC86" s="11">
        <f t="shared" ref="AC86:AE86" si="198">K86+R86</f>
        <v>62.5185</v>
      </c>
      <c r="AD86" s="11">
        <f t="shared" si="198"/>
        <v>778.894</v>
      </c>
      <c r="AE86" s="11">
        <f t="shared" si="198"/>
        <v>566.48</v>
      </c>
      <c r="AF86" s="11">
        <f t="shared" si="162"/>
        <v>34.73275</v>
      </c>
      <c r="AG86" s="11">
        <f t="shared" ref="AG86:AI86" si="199">O86+W86</f>
        <v>318</v>
      </c>
      <c r="AH86" s="11">
        <f t="shared" si="199"/>
        <v>108</v>
      </c>
      <c r="AI86" s="11">
        <f t="shared" si="199"/>
        <v>1868.62525</v>
      </c>
      <c r="AJ86" s="12" t="s">
        <v>17</v>
      </c>
    </row>
    <row r="87" s="9" customFormat="1" ht="16" customHeight="1" spans="1:36">
      <c r="A87" s="33">
        <f t="shared" si="145"/>
        <v>84</v>
      </c>
      <c r="B87" s="34" t="s">
        <v>89</v>
      </c>
      <c r="C87" s="35" t="s">
        <v>265</v>
      </c>
      <c r="D87" s="34" t="s">
        <v>266</v>
      </c>
      <c r="E87" s="34">
        <v>3473.25</v>
      </c>
      <c r="F87" s="34">
        <f>VLOOKUP(C87,'[1]9月'!$B:$Q,16,0)</f>
        <v>3245.4</v>
      </c>
      <c r="G87" s="37">
        <v>5664.75</v>
      </c>
      <c r="H87" s="34">
        <v>3473.25</v>
      </c>
      <c r="I87" s="37">
        <v>4180</v>
      </c>
      <c r="J87" s="37">
        <v>108</v>
      </c>
      <c r="K87" s="47">
        <f t="shared" si="146"/>
        <v>62.5185</v>
      </c>
      <c r="L87" s="48">
        <f t="shared" si="147"/>
        <v>519.264</v>
      </c>
      <c r="M87" s="37">
        <f t="shared" si="148"/>
        <v>453.18</v>
      </c>
      <c r="N87" s="34">
        <f t="shared" si="149"/>
        <v>24.31275</v>
      </c>
      <c r="O87" s="37">
        <f t="shared" si="150"/>
        <v>209</v>
      </c>
      <c r="P87" s="37">
        <f t="shared" si="151"/>
        <v>54</v>
      </c>
      <c r="Q87" s="37">
        <f t="shared" si="152"/>
        <v>1322.27525</v>
      </c>
      <c r="R87" s="34">
        <f t="shared" si="153"/>
        <v>0</v>
      </c>
      <c r="S87" s="34">
        <f t="shared" si="154"/>
        <v>259.63</v>
      </c>
      <c r="T87" s="37">
        <f t="shared" si="155"/>
        <v>113.3</v>
      </c>
      <c r="U87" s="34">
        <f t="shared" si="156"/>
        <v>10.42</v>
      </c>
      <c r="V87" s="34">
        <v>0</v>
      </c>
      <c r="W87" s="37">
        <f t="shared" si="157"/>
        <v>209</v>
      </c>
      <c r="X87" s="37">
        <f t="shared" si="158"/>
        <v>54</v>
      </c>
      <c r="Y87" s="34">
        <f t="shared" si="159"/>
        <v>646.35</v>
      </c>
      <c r="Z87" s="34">
        <f t="shared" si="160"/>
        <v>1968.62525</v>
      </c>
      <c r="AA87" s="34"/>
      <c r="AB87" s="12" t="s">
        <v>40</v>
      </c>
      <c r="AC87" s="11">
        <f t="shared" ref="AC87:AE87" si="200">K87+R87</f>
        <v>62.5185</v>
      </c>
      <c r="AD87" s="11">
        <f t="shared" si="200"/>
        <v>778.894</v>
      </c>
      <c r="AE87" s="11">
        <f t="shared" si="200"/>
        <v>566.48</v>
      </c>
      <c r="AF87" s="11">
        <f t="shared" si="162"/>
        <v>34.73275</v>
      </c>
      <c r="AG87" s="11">
        <f t="shared" ref="AG87:AI87" si="201">O87+W87</f>
        <v>418</v>
      </c>
      <c r="AH87" s="11">
        <f t="shared" si="201"/>
        <v>108</v>
      </c>
      <c r="AI87" s="11">
        <f t="shared" si="201"/>
        <v>1968.62525</v>
      </c>
      <c r="AJ87" s="12" t="s">
        <v>16</v>
      </c>
    </row>
    <row r="88" s="9" customFormat="1" ht="16" customHeight="1" spans="1:36">
      <c r="A88" s="33">
        <f t="shared" si="145"/>
        <v>85</v>
      </c>
      <c r="B88" s="34" t="s">
        <v>89</v>
      </c>
      <c r="C88" s="41" t="s">
        <v>267</v>
      </c>
      <c r="D88" s="42" t="s">
        <v>268</v>
      </c>
      <c r="E88" s="34">
        <v>3473.25</v>
      </c>
      <c r="F88" s="34">
        <f>VLOOKUP(C88,'[1]9月'!$B:$Q,16,0)</f>
        <v>3245.4</v>
      </c>
      <c r="G88" s="37">
        <v>5664.75</v>
      </c>
      <c r="H88" s="34">
        <v>3473.25</v>
      </c>
      <c r="I88" s="37">
        <v>3180</v>
      </c>
      <c r="J88" s="37">
        <v>108</v>
      </c>
      <c r="K88" s="47">
        <f t="shared" si="146"/>
        <v>62.5185</v>
      </c>
      <c r="L88" s="48">
        <f t="shared" si="147"/>
        <v>519.264</v>
      </c>
      <c r="M88" s="37">
        <f t="shared" si="148"/>
        <v>453.18</v>
      </c>
      <c r="N88" s="34">
        <f t="shared" si="149"/>
        <v>24.31275</v>
      </c>
      <c r="O88" s="37">
        <f t="shared" si="150"/>
        <v>159</v>
      </c>
      <c r="P88" s="37">
        <f t="shared" si="151"/>
        <v>54</v>
      </c>
      <c r="Q88" s="37">
        <f t="shared" si="152"/>
        <v>1272.27525</v>
      </c>
      <c r="R88" s="34">
        <f t="shared" si="153"/>
        <v>0</v>
      </c>
      <c r="S88" s="34">
        <f t="shared" si="154"/>
        <v>259.63</v>
      </c>
      <c r="T88" s="37">
        <f t="shared" si="155"/>
        <v>113.3</v>
      </c>
      <c r="U88" s="34">
        <f t="shared" si="156"/>
        <v>10.42</v>
      </c>
      <c r="V88" s="34">
        <v>0</v>
      </c>
      <c r="W88" s="37">
        <f t="shared" si="157"/>
        <v>159</v>
      </c>
      <c r="X88" s="37">
        <f t="shared" si="158"/>
        <v>54</v>
      </c>
      <c r="Y88" s="34">
        <f t="shared" si="159"/>
        <v>596.35</v>
      </c>
      <c r="Z88" s="34">
        <f t="shared" si="160"/>
        <v>1868.62525</v>
      </c>
      <c r="AA88" s="34"/>
      <c r="AB88" s="12" t="s">
        <v>40</v>
      </c>
      <c r="AC88" s="11">
        <f t="shared" ref="AC88:AE88" si="202">K88+R88</f>
        <v>62.5185</v>
      </c>
      <c r="AD88" s="11">
        <f t="shared" si="202"/>
        <v>778.894</v>
      </c>
      <c r="AE88" s="11">
        <f t="shared" si="202"/>
        <v>566.48</v>
      </c>
      <c r="AF88" s="11">
        <f t="shared" si="162"/>
        <v>34.73275</v>
      </c>
      <c r="AG88" s="11">
        <f t="shared" ref="AG88:AI88" si="203">O88+W88</f>
        <v>318</v>
      </c>
      <c r="AH88" s="11">
        <f t="shared" si="203"/>
        <v>108</v>
      </c>
      <c r="AI88" s="11">
        <f t="shared" si="203"/>
        <v>1868.62525</v>
      </c>
      <c r="AJ88" s="12" t="s">
        <v>16</v>
      </c>
    </row>
    <row r="89" s="9" customFormat="1" ht="16" customHeight="1" spans="1:36">
      <c r="A89" s="33">
        <f t="shared" si="145"/>
        <v>86</v>
      </c>
      <c r="B89" s="34" t="s">
        <v>89</v>
      </c>
      <c r="C89" s="41" t="s">
        <v>269</v>
      </c>
      <c r="D89" s="180" t="s">
        <v>270</v>
      </c>
      <c r="E89" s="34">
        <v>3473.25</v>
      </c>
      <c r="F89" s="34">
        <f>VLOOKUP(C89,'[1]9月'!$B:$Q,16,0)</f>
        <v>3245.4</v>
      </c>
      <c r="G89" s="37">
        <v>5664.75</v>
      </c>
      <c r="H89" s="34">
        <v>3473.25</v>
      </c>
      <c r="I89" s="37">
        <v>3180</v>
      </c>
      <c r="J89" s="37">
        <v>108</v>
      </c>
      <c r="K89" s="47">
        <f t="shared" si="146"/>
        <v>62.5185</v>
      </c>
      <c r="L89" s="48">
        <f t="shared" si="147"/>
        <v>519.264</v>
      </c>
      <c r="M89" s="37">
        <f t="shared" si="148"/>
        <v>453.18</v>
      </c>
      <c r="N89" s="34">
        <f t="shared" si="149"/>
        <v>24.31275</v>
      </c>
      <c r="O89" s="37">
        <f t="shared" si="150"/>
        <v>159</v>
      </c>
      <c r="P89" s="37">
        <f t="shared" si="151"/>
        <v>54</v>
      </c>
      <c r="Q89" s="37">
        <f t="shared" si="152"/>
        <v>1272.27525</v>
      </c>
      <c r="R89" s="34">
        <f t="shared" si="153"/>
        <v>0</v>
      </c>
      <c r="S89" s="34">
        <f t="shared" si="154"/>
        <v>259.63</v>
      </c>
      <c r="T89" s="37">
        <f t="shared" si="155"/>
        <v>113.3</v>
      </c>
      <c r="U89" s="34">
        <f t="shared" si="156"/>
        <v>10.42</v>
      </c>
      <c r="V89" s="34">
        <v>0</v>
      </c>
      <c r="W89" s="37">
        <f t="shared" si="157"/>
        <v>159</v>
      </c>
      <c r="X89" s="37">
        <f t="shared" si="158"/>
        <v>54</v>
      </c>
      <c r="Y89" s="34">
        <f t="shared" si="159"/>
        <v>596.35</v>
      </c>
      <c r="Z89" s="34">
        <f t="shared" si="160"/>
        <v>1868.62525</v>
      </c>
      <c r="AA89" s="34"/>
      <c r="AB89" s="12" t="s">
        <v>40</v>
      </c>
      <c r="AC89" s="11">
        <f t="shared" ref="AC89:AE89" si="204">K89+R89</f>
        <v>62.5185</v>
      </c>
      <c r="AD89" s="11">
        <f t="shared" si="204"/>
        <v>778.894</v>
      </c>
      <c r="AE89" s="11">
        <f t="shared" si="204"/>
        <v>566.48</v>
      </c>
      <c r="AF89" s="11">
        <f t="shared" si="162"/>
        <v>34.73275</v>
      </c>
      <c r="AG89" s="11">
        <f t="shared" ref="AG89:AI89" si="205">O89+W89</f>
        <v>318</v>
      </c>
      <c r="AH89" s="11">
        <f t="shared" si="205"/>
        <v>108</v>
      </c>
      <c r="AI89" s="11">
        <f t="shared" si="205"/>
        <v>1868.62525</v>
      </c>
      <c r="AJ89" s="12" t="s">
        <v>16</v>
      </c>
    </row>
    <row r="90" s="9" customFormat="1" ht="16" customHeight="1" spans="1:36">
      <c r="A90" s="33">
        <f t="shared" si="145"/>
        <v>87</v>
      </c>
      <c r="B90" s="34" t="s">
        <v>89</v>
      </c>
      <c r="C90" s="35" t="s">
        <v>271</v>
      </c>
      <c r="D90" s="34" t="s">
        <v>272</v>
      </c>
      <c r="E90" s="34">
        <v>3820</v>
      </c>
      <c r="F90" s="34">
        <f>VLOOKUP(C90,'[1]9月'!$B:$Q,16,0)</f>
        <v>3820</v>
      </c>
      <c r="G90" s="37">
        <v>5664.75</v>
      </c>
      <c r="H90" s="34">
        <v>3820</v>
      </c>
      <c r="I90" s="37">
        <v>4180</v>
      </c>
      <c r="J90" s="37">
        <v>108</v>
      </c>
      <c r="K90" s="47">
        <f t="shared" si="146"/>
        <v>68.76</v>
      </c>
      <c r="L90" s="48">
        <f t="shared" si="147"/>
        <v>611.2</v>
      </c>
      <c r="M90" s="37">
        <f t="shared" si="148"/>
        <v>453.18</v>
      </c>
      <c r="N90" s="34">
        <f t="shared" si="149"/>
        <v>26.74</v>
      </c>
      <c r="O90" s="37">
        <f t="shared" si="150"/>
        <v>209</v>
      </c>
      <c r="P90" s="37">
        <f t="shared" si="151"/>
        <v>54</v>
      </c>
      <c r="Q90" s="37">
        <f t="shared" si="152"/>
        <v>1422.88</v>
      </c>
      <c r="R90" s="34">
        <f t="shared" si="153"/>
        <v>0</v>
      </c>
      <c r="S90" s="34">
        <f t="shared" si="154"/>
        <v>305.6</v>
      </c>
      <c r="T90" s="37">
        <f t="shared" si="155"/>
        <v>113.3</v>
      </c>
      <c r="U90" s="34">
        <f t="shared" si="156"/>
        <v>11.46</v>
      </c>
      <c r="V90" s="34">
        <v>0</v>
      </c>
      <c r="W90" s="37">
        <f t="shared" si="157"/>
        <v>209</v>
      </c>
      <c r="X90" s="37">
        <f t="shared" si="158"/>
        <v>54</v>
      </c>
      <c r="Y90" s="34">
        <f t="shared" si="159"/>
        <v>693.36</v>
      </c>
      <c r="Z90" s="34">
        <f t="shared" si="160"/>
        <v>2116.24</v>
      </c>
      <c r="AA90" s="34"/>
      <c r="AB90" s="12" t="s">
        <v>40</v>
      </c>
      <c r="AC90" s="11">
        <f t="shared" ref="AC90:AE90" si="206">K90+R90</f>
        <v>68.76</v>
      </c>
      <c r="AD90" s="11">
        <f t="shared" si="206"/>
        <v>916.8</v>
      </c>
      <c r="AE90" s="11">
        <f t="shared" si="206"/>
        <v>566.48</v>
      </c>
      <c r="AF90" s="11">
        <f t="shared" si="162"/>
        <v>38.2</v>
      </c>
      <c r="AG90" s="11">
        <f t="shared" ref="AG90:AI90" si="207">O90+W90</f>
        <v>418</v>
      </c>
      <c r="AH90" s="11">
        <f t="shared" si="207"/>
        <v>108</v>
      </c>
      <c r="AI90" s="11">
        <f t="shared" si="207"/>
        <v>2116.24</v>
      </c>
      <c r="AJ90" s="12" t="s">
        <v>16</v>
      </c>
    </row>
    <row r="91" s="9" customFormat="1" ht="16" customHeight="1" spans="1:36">
      <c r="A91" s="33">
        <f t="shared" si="145"/>
        <v>88</v>
      </c>
      <c r="B91" s="34" t="s">
        <v>242</v>
      </c>
      <c r="C91" s="35" t="s">
        <v>273</v>
      </c>
      <c r="D91" s="34" t="s">
        <v>274</v>
      </c>
      <c r="E91" s="34">
        <v>3473.25</v>
      </c>
      <c r="F91" s="34">
        <f>VLOOKUP(C91,'[1]9月'!$B:$Q,16,0)</f>
        <v>3245.4</v>
      </c>
      <c r="G91" s="37">
        <v>5664.75</v>
      </c>
      <c r="H91" s="34">
        <v>3473.25</v>
      </c>
      <c r="I91" s="37">
        <v>4180</v>
      </c>
      <c r="J91" s="37">
        <v>108</v>
      </c>
      <c r="K91" s="47">
        <f t="shared" si="146"/>
        <v>62.5185</v>
      </c>
      <c r="L91" s="48">
        <f t="shared" si="147"/>
        <v>519.264</v>
      </c>
      <c r="M91" s="37">
        <f t="shared" si="148"/>
        <v>453.18</v>
      </c>
      <c r="N91" s="34">
        <f t="shared" si="149"/>
        <v>24.31275</v>
      </c>
      <c r="O91" s="37">
        <f t="shared" si="150"/>
        <v>209</v>
      </c>
      <c r="P91" s="37">
        <f t="shared" si="151"/>
        <v>54</v>
      </c>
      <c r="Q91" s="37">
        <f t="shared" si="152"/>
        <v>1322.27525</v>
      </c>
      <c r="R91" s="34">
        <f t="shared" si="153"/>
        <v>0</v>
      </c>
      <c r="S91" s="34">
        <f t="shared" si="154"/>
        <v>259.63</v>
      </c>
      <c r="T91" s="37">
        <f t="shared" si="155"/>
        <v>113.3</v>
      </c>
      <c r="U91" s="34">
        <f t="shared" si="156"/>
        <v>10.42</v>
      </c>
      <c r="V91" s="34">
        <v>0</v>
      </c>
      <c r="W91" s="37">
        <f t="shared" si="157"/>
        <v>209</v>
      </c>
      <c r="X91" s="37">
        <f t="shared" si="158"/>
        <v>54</v>
      </c>
      <c r="Y91" s="34">
        <f t="shared" si="159"/>
        <v>646.35</v>
      </c>
      <c r="Z91" s="34">
        <f t="shared" si="160"/>
        <v>1968.62525</v>
      </c>
      <c r="AA91" s="34"/>
      <c r="AB91" s="12" t="s">
        <v>40</v>
      </c>
      <c r="AC91" s="11">
        <f t="shared" ref="AC91:AE91" si="208">K91+R91</f>
        <v>62.5185</v>
      </c>
      <c r="AD91" s="11">
        <f t="shared" si="208"/>
        <v>778.894</v>
      </c>
      <c r="AE91" s="11">
        <f t="shared" si="208"/>
        <v>566.48</v>
      </c>
      <c r="AF91" s="11">
        <f t="shared" si="162"/>
        <v>34.73275</v>
      </c>
      <c r="AG91" s="11">
        <f t="shared" ref="AG91:AI91" si="209">O91+W91</f>
        <v>418</v>
      </c>
      <c r="AH91" s="11">
        <f t="shared" si="209"/>
        <v>108</v>
      </c>
      <c r="AI91" s="11">
        <f t="shared" si="209"/>
        <v>1968.62525</v>
      </c>
      <c r="AJ91" s="12" t="s">
        <v>16</v>
      </c>
    </row>
    <row r="92" s="9" customFormat="1" ht="16" customHeight="1" spans="1:36">
      <c r="A92" s="33">
        <f t="shared" si="145"/>
        <v>89</v>
      </c>
      <c r="B92" s="34" t="s">
        <v>143</v>
      </c>
      <c r="C92" s="41" t="s">
        <v>275</v>
      </c>
      <c r="D92" s="42" t="s">
        <v>276</v>
      </c>
      <c r="E92" s="34">
        <v>3473.25</v>
      </c>
      <c r="F92" s="34">
        <f>VLOOKUP(C92,'[1]9月'!$B:$Q,16,0)</f>
        <v>3245.4</v>
      </c>
      <c r="G92" s="37">
        <v>5664.75</v>
      </c>
      <c r="H92" s="34">
        <v>3473.25</v>
      </c>
      <c r="I92" s="37">
        <v>1790</v>
      </c>
      <c r="J92" s="37">
        <v>108</v>
      </c>
      <c r="K92" s="47">
        <f t="shared" si="146"/>
        <v>62.5185</v>
      </c>
      <c r="L92" s="48">
        <f t="shared" si="147"/>
        <v>519.264</v>
      </c>
      <c r="M92" s="37">
        <f t="shared" si="148"/>
        <v>453.18</v>
      </c>
      <c r="N92" s="34">
        <f t="shared" si="149"/>
        <v>24.31275</v>
      </c>
      <c r="O92" s="37">
        <f t="shared" si="150"/>
        <v>89.5</v>
      </c>
      <c r="P92" s="37">
        <f t="shared" si="151"/>
        <v>54</v>
      </c>
      <c r="Q92" s="37">
        <f t="shared" si="152"/>
        <v>1202.77525</v>
      </c>
      <c r="R92" s="34">
        <f t="shared" si="153"/>
        <v>0</v>
      </c>
      <c r="S92" s="34">
        <f t="shared" si="154"/>
        <v>259.63</v>
      </c>
      <c r="T92" s="37">
        <f t="shared" si="155"/>
        <v>113.3</v>
      </c>
      <c r="U92" s="34">
        <f t="shared" si="156"/>
        <v>10.42</v>
      </c>
      <c r="V92" s="34">
        <v>0</v>
      </c>
      <c r="W92" s="37">
        <f t="shared" si="157"/>
        <v>89.5</v>
      </c>
      <c r="X92" s="37">
        <f t="shared" si="158"/>
        <v>54</v>
      </c>
      <c r="Y92" s="34">
        <f t="shared" si="159"/>
        <v>526.85</v>
      </c>
      <c r="Z92" s="34">
        <f t="shared" si="160"/>
        <v>1729.62525</v>
      </c>
      <c r="AA92" s="34"/>
      <c r="AB92" s="12" t="s">
        <v>28</v>
      </c>
      <c r="AC92" s="11">
        <f t="shared" ref="AC92:AE92" si="210">K92+R92</f>
        <v>62.5185</v>
      </c>
      <c r="AD92" s="11">
        <f t="shared" si="210"/>
        <v>778.894</v>
      </c>
      <c r="AE92" s="11">
        <f t="shared" si="210"/>
        <v>566.48</v>
      </c>
      <c r="AF92" s="11">
        <f t="shared" si="162"/>
        <v>34.73275</v>
      </c>
      <c r="AG92" s="11">
        <f t="shared" ref="AG92:AI92" si="211">O92+W92</f>
        <v>179</v>
      </c>
      <c r="AH92" s="11">
        <f t="shared" si="211"/>
        <v>108</v>
      </c>
      <c r="AI92" s="11">
        <f t="shared" si="211"/>
        <v>1729.62525</v>
      </c>
      <c r="AJ92" s="12" t="s">
        <v>13</v>
      </c>
    </row>
    <row r="93" s="9" customFormat="1" ht="16" customHeight="1" spans="1:36">
      <c r="A93" s="33">
        <f t="shared" si="145"/>
        <v>90</v>
      </c>
      <c r="B93" s="34" t="s">
        <v>277</v>
      </c>
      <c r="C93" s="35" t="s">
        <v>278</v>
      </c>
      <c r="D93" s="34" t="s">
        <v>279</v>
      </c>
      <c r="E93" s="34">
        <v>3473.25</v>
      </c>
      <c r="F93" s="34">
        <f>VLOOKUP(C93,'[1]9月'!$B:$Q,16,0)</f>
        <v>3245.4</v>
      </c>
      <c r="G93" s="37">
        <v>5664.75</v>
      </c>
      <c r="H93" s="34">
        <v>3473.25</v>
      </c>
      <c r="I93" s="37">
        <v>1790</v>
      </c>
      <c r="J93" s="37">
        <v>108</v>
      </c>
      <c r="K93" s="47">
        <f t="shared" si="146"/>
        <v>62.5185</v>
      </c>
      <c r="L93" s="48">
        <f t="shared" si="147"/>
        <v>519.264</v>
      </c>
      <c r="M93" s="37">
        <f t="shared" si="148"/>
        <v>453.18</v>
      </c>
      <c r="N93" s="34">
        <f t="shared" si="149"/>
        <v>24.31275</v>
      </c>
      <c r="O93" s="37">
        <f t="shared" si="150"/>
        <v>89.5</v>
      </c>
      <c r="P93" s="37">
        <f t="shared" si="151"/>
        <v>54</v>
      </c>
      <c r="Q93" s="37">
        <f t="shared" si="152"/>
        <v>1202.77525</v>
      </c>
      <c r="R93" s="34">
        <f t="shared" si="153"/>
        <v>0</v>
      </c>
      <c r="S93" s="34">
        <f t="shared" si="154"/>
        <v>259.63</v>
      </c>
      <c r="T93" s="37">
        <f t="shared" si="155"/>
        <v>113.3</v>
      </c>
      <c r="U93" s="34">
        <f t="shared" si="156"/>
        <v>10.42</v>
      </c>
      <c r="V93" s="34">
        <v>0</v>
      </c>
      <c r="W93" s="37">
        <f t="shared" si="157"/>
        <v>89.5</v>
      </c>
      <c r="X93" s="37">
        <f t="shared" si="158"/>
        <v>54</v>
      </c>
      <c r="Y93" s="34">
        <f t="shared" si="159"/>
        <v>526.85</v>
      </c>
      <c r="Z93" s="34">
        <f t="shared" si="160"/>
        <v>1729.62525</v>
      </c>
      <c r="AA93" s="34"/>
      <c r="AB93" s="12" t="s">
        <v>29</v>
      </c>
      <c r="AC93" s="11">
        <f t="shared" ref="AC93:AE93" si="212">K93+R93</f>
        <v>62.5185</v>
      </c>
      <c r="AD93" s="11">
        <f t="shared" si="212"/>
        <v>778.894</v>
      </c>
      <c r="AE93" s="11">
        <f t="shared" si="212"/>
        <v>566.48</v>
      </c>
      <c r="AF93" s="11">
        <f t="shared" si="162"/>
        <v>34.73275</v>
      </c>
      <c r="AG93" s="11">
        <f t="shared" ref="AG93:AI93" si="213">O93+W93</f>
        <v>179</v>
      </c>
      <c r="AH93" s="11">
        <f t="shared" si="213"/>
        <v>108</v>
      </c>
      <c r="AI93" s="11">
        <f t="shared" si="213"/>
        <v>1729.62525</v>
      </c>
      <c r="AJ93" s="12" t="s">
        <v>14</v>
      </c>
    </row>
    <row r="94" s="9" customFormat="1" ht="16" customHeight="1" spans="1:36">
      <c r="A94" s="33">
        <f t="shared" si="145"/>
        <v>91</v>
      </c>
      <c r="B94" s="34" t="s">
        <v>277</v>
      </c>
      <c r="C94" s="35" t="s">
        <v>280</v>
      </c>
      <c r="D94" s="34" t="s">
        <v>281</v>
      </c>
      <c r="E94" s="34">
        <v>3473.25</v>
      </c>
      <c r="F94" s="34">
        <f>VLOOKUP(C94,'[1]9月'!$B:$Q,16,0)</f>
        <v>3245.4</v>
      </c>
      <c r="G94" s="37">
        <v>5664.75</v>
      </c>
      <c r="H94" s="34">
        <v>3473.25</v>
      </c>
      <c r="I94" s="37">
        <v>1790</v>
      </c>
      <c r="J94" s="37">
        <v>108</v>
      </c>
      <c r="K94" s="47">
        <f t="shared" si="146"/>
        <v>62.5185</v>
      </c>
      <c r="L94" s="48">
        <f t="shared" si="147"/>
        <v>519.264</v>
      </c>
      <c r="M94" s="37">
        <f t="shared" si="148"/>
        <v>453.18</v>
      </c>
      <c r="N94" s="34">
        <f t="shared" si="149"/>
        <v>24.31275</v>
      </c>
      <c r="O94" s="37">
        <f t="shared" si="150"/>
        <v>89.5</v>
      </c>
      <c r="P94" s="37">
        <f t="shared" si="151"/>
        <v>54</v>
      </c>
      <c r="Q94" s="37">
        <f t="shared" si="152"/>
        <v>1202.77525</v>
      </c>
      <c r="R94" s="34">
        <f t="shared" si="153"/>
        <v>0</v>
      </c>
      <c r="S94" s="34">
        <f t="shared" si="154"/>
        <v>259.63</v>
      </c>
      <c r="T94" s="37">
        <f t="shared" si="155"/>
        <v>113.3</v>
      </c>
      <c r="U94" s="34">
        <f t="shared" si="156"/>
        <v>10.42</v>
      </c>
      <c r="V94" s="34">
        <v>0</v>
      </c>
      <c r="W94" s="37">
        <f t="shared" si="157"/>
        <v>89.5</v>
      </c>
      <c r="X94" s="37">
        <f t="shared" si="158"/>
        <v>54</v>
      </c>
      <c r="Y94" s="34">
        <f t="shared" si="159"/>
        <v>526.85</v>
      </c>
      <c r="Z94" s="34">
        <f t="shared" si="160"/>
        <v>1729.62525</v>
      </c>
      <c r="AA94" s="34"/>
      <c r="AB94" s="12" t="s">
        <v>29</v>
      </c>
      <c r="AC94" s="11">
        <f t="shared" ref="AC94:AE94" si="214">K94+R94</f>
        <v>62.5185</v>
      </c>
      <c r="AD94" s="11">
        <f t="shared" si="214"/>
        <v>778.894</v>
      </c>
      <c r="AE94" s="11">
        <f t="shared" si="214"/>
        <v>566.48</v>
      </c>
      <c r="AF94" s="11">
        <f t="shared" si="162"/>
        <v>34.73275</v>
      </c>
      <c r="AG94" s="11">
        <f t="shared" ref="AG94:AI94" si="215">O94+W94</f>
        <v>179</v>
      </c>
      <c r="AH94" s="11">
        <f t="shared" si="215"/>
        <v>108</v>
      </c>
      <c r="AI94" s="11">
        <f t="shared" si="215"/>
        <v>1729.62525</v>
      </c>
      <c r="AJ94" s="12" t="s">
        <v>14</v>
      </c>
    </row>
    <row r="95" s="9" customFormat="1" ht="16" customHeight="1" spans="1:36">
      <c r="A95" s="33">
        <f t="shared" si="145"/>
        <v>92</v>
      </c>
      <c r="B95" s="34" t="s">
        <v>277</v>
      </c>
      <c r="C95" s="35" t="s">
        <v>282</v>
      </c>
      <c r="D95" s="34" t="s">
        <v>283</v>
      </c>
      <c r="E95" s="34">
        <v>3473.25</v>
      </c>
      <c r="F95" s="34">
        <f>VLOOKUP(C95,'[1]9月'!$B:$Q,16,0)</f>
        <v>3245.4</v>
      </c>
      <c r="G95" s="37">
        <v>5664.75</v>
      </c>
      <c r="H95" s="34">
        <v>3473.25</v>
      </c>
      <c r="I95" s="37">
        <v>1790</v>
      </c>
      <c r="J95" s="37">
        <v>108</v>
      </c>
      <c r="K95" s="47">
        <f t="shared" si="146"/>
        <v>62.5185</v>
      </c>
      <c r="L95" s="48">
        <f t="shared" si="147"/>
        <v>519.264</v>
      </c>
      <c r="M95" s="37">
        <f t="shared" si="148"/>
        <v>453.18</v>
      </c>
      <c r="N95" s="34">
        <f t="shared" si="149"/>
        <v>24.31275</v>
      </c>
      <c r="O95" s="37">
        <f t="shared" si="150"/>
        <v>89.5</v>
      </c>
      <c r="P95" s="37">
        <f t="shared" si="151"/>
        <v>54</v>
      </c>
      <c r="Q95" s="37">
        <f t="shared" si="152"/>
        <v>1202.77525</v>
      </c>
      <c r="R95" s="34">
        <f t="shared" si="153"/>
        <v>0</v>
      </c>
      <c r="S95" s="34">
        <f t="shared" si="154"/>
        <v>259.63</v>
      </c>
      <c r="T95" s="37">
        <f t="shared" si="155"/>
        <v>113.3</v>
      </c>
      <c r="U95" s="34">
        <f t="shared" si="156"/>
        <v>10.42</v>
      </c>
      <c r="V95" s="34">
        <v>0</v>
      </c>
      <c r="W95" s="37">
        <f t="shared" si="157"/>
        <v>89.5</v>
      </c>
      <c r="X95" s="37">
        <f t="shared" si="158"/>
        <v>54</v>
      </c>
      <c r="Y95" s="34">
        <f t="shared" si="159"/>
        <v>526.85</v>
      </c>
      <c r="Z95" s="34">
        <f t="shared" si="160"/>
        <v>1729.62525</v>
      </c>
      <c r="AA95" s="34"/>
      <c r="AB95" s="12" t="s">
        <v>29</v>
      </c>
      <c r="AC95" s="11">
        <f t="shared" ref="AC95:AE95" si="216">K95+R95</f>
        <v>62.5185</v>
      </c>
      <c r="AD95" s="11">
        <f t="shared" si="216"/>
        <v>778.894</v>
      </c>
      <c r="AE95" s="11">
        <f t="shared" si="216"/>
        <v>566.48</v>
      </c>
      <c r="AF95" s="11">
        <f t="shared" si="162"/>
        <v>34.73275</v>
      </c>
      <c r="AG95" s="11">
        <f t="shared" ref="AG95:AI95" si="217">O95+W95</f>
        <v>179</v>
      </c>
      <c r="AH95" s="11">
        <f t="shared" si="217"/>
        <v>108</v>
      </c>
      <c r="AI95" s="11">
        <f t="shared" si="217"/>
        <v>1729.62525</v>
      </c>
      <c r="AJ95" s="12" t="s">
        <v>14</v>
      </c>
    </row>
    <row r="96" s="9" customFormat="1" ht="16" customHeight="1" spans="1:36">
      <c r="A96" s="33">
        <f t="shared" si="145"/>
        <v>93</v>
      </c>
      <c r="B96" s="34" t="s">
        <v>277</v>
      </c>
      <c r="C96" s="35" t="s">
        <v>284</v>
      </c>
      <c r="D96" s="34" t="s">
        <v>285</v>
      </c>
      <c r="E96" s="34">
        <v>3473.25</v>
      </c>
      <c r="F96" s="34">
        <f>VLOOKUP(C96,'[1]9月'!$B:$Q,16,0)</f>
        <v>3245.4</v>
      </c>
      <c r="G96" s="37">
        <v>5664.75</v>
      </c>
      <c r="H96" s="34">
        <v>3473.25</v>
      </c>
      <c r="I96" s="37">
        <v>1790</v>
      </c>
      <c r="J96" s="37">
        <v>108</v>
      </c>
      <c r="K96" s="47">
        <f t="shared" si="146"/>
        <v>62.5185</v>
      </c>
      <c r="L96" s="48">
        <f t="shared" si="147"/>
        <v>519.264</v>
      </c>
      <c r="M96" s="37">
        <f t="shared" si="148"/>
        <v>453.18</v>
      </c>
      <c r="N96" s="34">
        <f t="shared" si="149"/>
        <v>24.31275</v>
      </c>
      <c r="O96" s="37">
        <f t="shared" si="150"/>
        <v>89.5</v>
      </c>
      <c r="P96" s="37">
        <f t="shared" si="151"/>
        <v>54</v>
      </c>
      <c r="Q96" s="37">
        <f t="shared" si="152"/>
        <v>1202.77525</v>
      </c>
      <c r="R96" s="34">
        <f t="shared" si="153"/>
        <v>0</v>
      </c>
      <c r="S96" s="34">
        <f t="shared" si="154"/>
        <v>259.63</v>
      </c>
      <c r="T96" s="37">
        <f t="shared" si="155"/>
        <v>113.3</v>
      </c>
      <c r="U96" s="34">
        <f t="shared" si="156"/>
        <v>10.42</v>
      </c>
      <c r="V96" s="34">
        <v>0</v>
      </c>
      <c r="W96" s="37">
        <f t="shared" si="157"/>
        <v>89.5</v>
      </c>
      <c r="X96" s="37">
        <f t="shared" si="158"/>
        <v>54</v>
      </c>
      <c r="Y96" s="34">
        <f t="shared" si="159"/>
        <v>526.85</v>
      </c>
      <c r="Z96" s="34">
        <f t="shared" si="160"/>
        <v>1729.62525</v>
      </c>
      <c r="AA96" s="34"/>
      <c r="AB96" s="12" t="s">
        <v>29</v>
      </c>
      <c r="AC96" s="11">
        <f t="shared" ref="AC96:AE96" si="218">K96+R96</f>
        <v>62.5185</v>
      </c>
      <c r="AD96" s="11">
        <f t="shared" si="218"/>
        <v>778.894</v>
      </c>
      <c r="AE96" s="11">
        <f t="shared" si="218"/>
        <v>566.48</v>
      </c>
      <c r="AF96" s="11">
        <f t="shared" si="162"/>
        <v>34.73275</v>
      </c>
      <c r="AG96" s="11">
        <f t="shared" ref="AG96:AI96" si="219">O96+W96</f>
        <v>179</v>
      </c>
      <c r="AH96" s="11">
        <f t="shared" si="219"/>
        <v>108</v>
      </c>
      <c r="AI96" s="11">
        <f t="shared" si="219"/>
        <v>1729.62525</v>
      </c>
      <c r="AJ96" s="12" t="s">
        <v>14</v>
      </c>
    </row>
    <row r="97" s="9" customFormat="1" ht="16" customHeight="1" spans="1:36">
      <c r="A97" s="33">
        <f t="shared" si="145"/>
        <v>94</v>
      </c>
      <c r="B97" s="34" t="s">
        <v>277</v>
      </c>
      <c r="C97" s="35" t="s">
        <v>286</v>
      </c>
      <c r="D97" s="34" t="s">
        <v>287</v>
      </c>
      <c r="E97" s="34">
        <v>3473.25</v>
      </c>
      <c r="F97" s="34">
        <f>VLOOKUP(C97,'[1]9月'!$B:$Q,16,0)</f>
        <v>3245.4</v>
      </c>
      <c r="G97" s="37">
        <v>5664.75</v>
      </c>
      <c r="H97" s="34">
        <v>3473.25</v>
      </c>
      <c r="I97" s="37">
        <v>1790</v>
      </c>
      <c r="J97" s="37">
        <v>108</v>
      </c>
      <c r="K97" s="47">
        <f t="shared" si="146"/>
        <v>62.5185</v>
      </c>
      <c r="L97" s="48">
        <f t="shared" si="147"/>
        <v>519.264</v>
      </c>
      <c r="M97" s="37">
        <f t="shared" si="148"/>
        <v>453.18</v>
      </c>
      <c r="N97" s="34">
        <f t="shared" si="149"/>
        <v>24.31275</v>
      </c>
      <c r="O97" s="37">
        <f t="shared" si="150"/>
        <v>89.5</v>
      </c>
      <c r="P97" s="37">
        <f t="shared" si="151"/>
        <v>54</v>
      </c>
      <c r="Q97" s="37">
        <f t="shared" si="152"/>
        <v>1202.77525</v>
      </c>
      <c r="R97" s="34">
        <f t="shared" si="153"/>
        <v>0</v>
      </c>
      <c r="S97" s="34">
        <f t="shared" si="154"/>
        <v>259.63</v>
      </c>
      <c r="T97" s="37">
        <f t="shared" si="155"/>
        <v>113.3</v>
      </c>
      <c r="U97" s="34">
        <f t="shared" si="156"/>
        <v>10.42</v>
      </c>
      <c r="V97" s="34">
        <v>0</v>
      </c>
      <c r="W97" s="37">
        <f t="shared" si="157"/>
        <v>89.5</v>
      </c>
      <c r="X97" s="37">
        <f t="shared" si="158"/>
        <v>54</v>
      </c>
      <c r="Y97" s="34">
        <f t="shared" si="159"/>
        <v>526.85</v>
      </c>
      <c r="Z97" s="34">
        <f t="shared" si="160"/>
        <v>1729.62525</v>
      </c>
      <c r="AA97" s="34"/>
      <c r="AB97" s="12" t="s">
        <v>29</v>
      </c>
      <c r="AC97" s="11">
        <f t="shared" ref="AC97:AE97" si="220">K97+R97</f>
        <v>62.5185</v>
      </c>
      <c r="AD97" s="11">
        <f t="shared" si="220"/>
        <v>778.894</v>
      </c>
      <c r="AE97" s="11">
        <f t="shared" si="220"/>
        <v>566.48</v>
      </c>
      <c r="AF97" s="11">
        <f t="shared" si="162"/>
        <v>34.73275</v>
      </c>
      <c r="AG97" s="11">
        <f t="shared" ref="AG97:AI97" si="221">O97+W97</f>
        <v>179</v>
      </c>
      <c r="AH97" s="11">
        <f t="shared" si="221"/>
        <v>108</v>
      </c>
      <c r="AI97" s="11">
        <f t="shared" si="221"/>
        <v>1729.62525</v>
      </c>
      <c r="AJ97" s="12" t="s">
        <v>14</v>
      </c>
    </row>
    <row r="98" s="9" customFormat="1" ht="16" customHeight="1" spans="1:36">
      <c r="A98" s="33">
        <f t="shared" si="145"/>
        <v>95</v>
      </c>
      <c r="B98" s="34" t="s">
        <v>277</v>
      </c>
      <c r="C98" s="35" t="s">
        <v>288</v>
      </c>
      <c r="D98" s="34" t="s">
        <v>289</v>
      </c>
      <c r="E98" s="34">
        <v>3473.25</v>
      </c>
      <c r="F98" s="34">
        <f>VLOOKUP(C98,'[1]9月'!$B:$Q,16,0)</f>
        <v>3245.4</v>
      </c>
      <c r="G98" s="37">
        <v>5664.75</v>
      </c>
      <c r="H98" s="34">
        <v>3473.25</v>
      </c>
      <c r="I98" s="37">
        <v>1790</v>
      </c>
      <c r="J98" s="37">
        <v>108</v>
      </c>
      <c r="K98" s="47">
        <f t="shared" si="146"/>
        <v>62.5185</v>
      </c>
      <c r="L98" s="48">
        <f t="shared" si="147"/>
        <v>519.264</v>
      </c>
      <c r="M98" s="37">
        <f t="shared" si="148"/>
        <v>453.18</v>
      </c>
      <c r="N98" s="34">
        <f t="shared" si="149"/>
        <v>24.31275</v>
      </c>
      <c r="O98" s="37">
        <f t="shared" si="150"/>
        <v>89.5</v>
      </c>
      <c r="P98" s="37">
        <f t="shared" si="151"/>
        <v>54</v>
      </c>
      <c r="Q98" s="37">
        <f t="shared" si="152"/>
        <v>1202.77525</v>
      </c>
      <c r="R98" s="34">
        <f t="shared" si="153"/>
        <v>0</v>
      </c>
      <c r="S98" s="34">
        <f t="shared" si="154"/>
        <v>259.63</v>
      </c>
      <c r="T98" s="37">
        <f t="shared" si="155"/>
        <v>113.3</v>
      </c>
      <c r="U98" s="34">
        <f t="shared" si="156"/>
        <v>10.42</v>
      </c>
      <c r="V98" s="34">
        <v>0</v>
      </c>
      <c r="W98" s="37">
        <f t="shared" si="157"/>
        <v>89.5</v>
      </c>
      <c r="X98" s="37">
        <f t="shared" si="158"/>
        <v>54</v>
      </c>
      <c r="Y98" s="34">
        <f t="shared" si="159"/>
        <v>526.85</v>
      </c>
      <c r="Z98" s="34">
        <f t="shared" si="160"/>
        <v>1729.62525</v>
      </c>
      <c r="AA98" s="34"/>
      <c r="AB98" s="12" t="s">
        <v>29</v>
      </c>
      <c r="AC98" s="11">
        <f t="shared" ref="AC98:AE98" si="222">K98+R98</f>
        <v>62.5185</v>
      </c>
      <c r="AD98" s="11">
        <f t="shared" si="222"/>
        <v>778.894</v>
      </c>
      <c r="AE98" s="11">
        <f t="shared" si="222"/>
        <v>566.48</v>
      </c>
      <c r="AF98" s="11">
        <f t="shared" si="162"/>
        <v>34.73275</v>
      </c>
      <c r="AG98" s="11">
        <f t="shared" ref="AG98:AI98" si="223">O98+W98</f>
        <v>179</v>
      </c>
      <c r="AH98" s="11">
        <f t="shared" si="223"/>
        <v>108</v>
      </c>
      <c r="AI98" s="11">
        <f t="shared" si="223"/>
        <v>1729.62525</v>
      </c>
      <c r="AJ98" s="12" t="s">
        <v>14</v>
      </c>
    </row>
    <row r="99" s="9" customFormat="1" ht="16" customHeight="1" spans="1:36">
      <c r="A99" s="33">
        <f t="shared" si="145"/>
        <v>96</v>
      </c>
      <c r="B99" s="43" t="s">
        <v>277</v>
      </c>
      <c r="C99" s="44" t="s">
        <v>290</v>
      </c>
      <c r="D99" s="34" t="s">
        <v>291</v>
      </c>
      <c r="E99" s="34">
        <v>3473.25</v>
      </c>
      <c r="F99" s="34">
        <f>VLOOKUP(C99,'[1]9月'!$B:$Q,16,0)</f>
        <v>3245.4</v>
      </c>
      <c r="G99" s="37">
        <v>5664.75</v>
      </c>
      <c r="H99" s="34">
        <v>3473.25</v>
      </c>
      <c r="I99" s="37">
        <v>0</v>
      </c>
      <c r="J99" s="37">
        <v>108</v>
      </c>
      <c r="K99" s="47">
        <f t="shared" si="146"/>
        <v>62.5185</v>
      </c>
      <c r="L99" s="48">
        <f t="shared" si="147"/>
        <v>519.264</v>
      </c>
      <c r="M99" s="37">
        <f t="shared" si="148"/>
        <v>453.18</v>
      </c>
      <c r="N99" s="34">
        <f t="shared" si="149"/>
        <v>24.31275</v>
      </c>
      <c r="O99" s="37">
        <f t="shared" si="150"/>
        <v>0</v>
      </c>
      <c r="P99" s="37">
        <f t="shared" si="151"/>
        <v>54</v>
      </c>
      <c r="Q99" s="37">
        <f t="shared" si="152"/>
        <v>1113.27525</v>
      </c>
      <c r="R99" s="34">
        <f t="shared" si="153"/>
        <v>0</v>
      </c>
      <c r="S99" s="34">
        <f t="shared" si="154"/>
        <v>259.63</v>
      </c>
      <c r="T99" s="37">
        <f t="shared" si="155"/>
        <v>113.3</v>
      </c>
      <c r="U99" s="34">
        <f t="shared" si="156"/>
        <v>10.42</v>
      </c>
      <c r="V99" s="34">
        <v>0</v>
      </c>
      <c r="W99" s="37">
        <f t="shared" si="157"/>
        <v>0</v>
      </c>
      <c r="X99" s="37">
        <f t="shared" si="158"/>
        <v>54</v>
      </c>
      <c r="Y99" s="34">
        <f t="shared" si="159"/>
        <v>437.35</v>
      </c>
      <c r="Z99" s="34">
        <f t="shared" si="160"/>
        <v>1550.62525</v>
      </c>
      <c r="AA99" s="34"/>
      <c r="AB99" s="12" t="s">
        <v>29</v>
      </c>
      <c r="AC99" s="11">
        <f t="shared" ref="AC99:AE99" si="224">K99+R99</f>
        <v>62.5185</v>
      </c>
      <c r="AD99" s="11">
        <f t="shared" si="224"/>
        <v>778.894</v>
      </c>
      <c r="AE99" s="11">
        <f t="shared" si="224"/>
        <v>566.48</v>
      </c>
      <c r="AF99" s="11">
        <f t="shared" si="162"/>
        <v>34.73275</v>
      </c>
      <c r="AG99" s="11">
        <f t="shared" ref="AG99:AI99" si="225">O99+W99</f>
        <v>0</v>
      </c>
      <c r="AH99" s="11">
        <f t="shared" si="225"/>
        <v>108</v>
      </c>
      <c r="AI99" s="11">
        <f t="shared" si="225"/>
        <v>1550.62525</v>
      </c>
      <c r="AJ99" s="12" t="s">
        <v>14</v>
      </c>
    </row>
    <row r="100" s="9" customFormat="1" ht="16" customHeight="1" spans="1:36">
      <c r="A100" s="33">
        <f t="shared" si="145"/>
        <v>97</v>
      </c>
      <c r="B100" s="34" t="s">
        <v>277</v>
      </c>
      <c r="C100" s="35" t="s">
        <v>292</v>
      </c>
      <c r="D100" s="34" t="s">
        <v>293</v>
      </c>
      <c r="E100" s="34">
        <v>3473.25</v>
      </c>
      <c r="F100" s="34">
        <f>VLOOKUP(C100,'[1]9月'!$B:$Q,16,0)</f>
        <v>3245.4</v>
      </c>
      <c r="G100" s="37">
        <v>5664.75</v>
      </c>
      <c r="H100" s="34">
        <v>3473.25</v>
      </c>
      <c r="I100" s="37">
        <v>1790</v>
      </c>
      <c r="J100" s="37">
        <v>108</v>
      </c>
      <c r="K100" s="47">
        <f t="shared" si="146"/>
        <v>62.5185</v>
      </c>
      <c r="L100" s="48">
        <f t="shared" si="147"/>
        <v>519.264</v>
      </c>
      <c r="M100" s="37">
        <f t="shared" si="148"/>
        <v>453.18</v>
      </c>
      <c r="N100" s="34">
        <f t="shared" si="149"/>
        <v>24.31275</v>
      </c>
      <c r="O100" s="37">
        <f t="shared" si="150"/>
        <v>89.5</v>
      </c>
      <c r="P100" s="37">
        <f t="shared" si="151"/>
        <v>54</v>
      </c>
      <c r="Q100" s="37">
        <f t="shared" si="152"/>
        <v>1202.77525</v>
      </c>
      <c r="R100" s="34">
        <f t="shared" si="153"/>
        <v>0</v>
      </c>
      <c r="S100" s="34">
        <f t="shared" si="154"/>
        <v>259.63</v>
      </c>
      <c r="T100" s="37">
        <f t="shared" si="155"/>
        <v>113.3</v>
      </c>
      <c r="U100" s="34">
        <f t="shared" si="156"/>
        <v>10.42</v>
      </c>
      <c r="V100" s="34">
        <v>0</v>
      </c>
      <c r="W100" s="37">
        <f t="shared" si="157"/>
        <v>89.5</v>
      </c>
      <c r="X100" s="37">
        <f t="shared" si="158"/>
        <v>54</v>
      </c>
      <c r="Y100" s="34">
        <f t="shared" si="159"/>
        <v>526.85</v>
      </c>
      <c r="Z100" s="34">
        <f t="shared" si="160"/>
        <v>1729.62525</v>
      </c>
      <c r="AA100" s="34"/>
      <c r="AB100" s="12" t="s">
        <v>29</v>
      </c>
      <c r="AC100" s="11">
        <f t="shared" ref="AC100:AE100" si="226">K100+R100</f>
        <v>62.5185</v>
      </c>
      <c r="AD100" s="11">
        <f t="shared" si="226"/>
        <v>778.894</v>
      </c>
      <c r="AE100" s="11">
        <f t="shared" si="226"/>
        <v>566.48</v>
      </c>
      <c r="AF100" s="11">
        <f t="shared" si="162"/>
        <v>34.73275</v>
      </c>
      <c r="AG100" s="11">
        <f t="shared" ref="AG100:AI100" si="227">O100+W100</f>
        <v>179</v>
      </c>
      <c r="AH100" s="11">
        <f t="shared" si="227"/>
        <v>108</v>
      </c>
      <c r="AI100" s="11">
        <f t="shared" si="227"/>
        <v>1729.62525</v>
      </c>
      <c r="AJ100" s="12" t="s">
        <v>14</v>
      </c>
    </row>
    <row r="101" s="9" customFormat="1" ht="16" customHeight="1" spans="1:36">
      <c r="A101" s="33">
        <f t="shared" si="145"/>
        <v>98</v>
      </c>
      <c r="B101" s="34" t="s">
        <v>277</v>
      </c>
      <c r="C101" s="35" t="s">
        <v>294</v>
      </c>
      <c r="D101" s="34" t="s">
        <v>295</v>
      </c>
      <c r="E101" s="34">
        <v>3473.25</v>
      </c>
      <c r="F101" s="34">
        <f>VLOOKUP(C101,'[1]9月'!$B:$Q,16,0)</f>
        <v>3245.4</v>
      </c>
      <c r="G101" s="37">
        <v>5664.75</v>
      </c>
      <c r="H101" s="34">
        <v>3473.25</v>
      </c>
      <c r="I101" s="37">
        <v>1790</v>
      </c>
      <c r="J101" s="37">
        <v>108</v>
      </c>
      <c r="K101" s="47">
        <f t="shared" si="146"/>
        <v>62.5185</v>
      </c>
      <c r="L101" s="48">
        <f t="shared" si="147"/>
        <v>519.264</v>
      </c>
      <c r="M101" s="37">
        <f t="shared" si="148"/>
        <v>453.18</v>
      </c>
      <c r="N101" s="34">
        <f t="shared" si="149"/>
        <v>24.31275</v>
      </c>
      <c r="O101" s="37">
        <f t="shared" si="150"/>
        <v>89.5</v>
      </c>
      <c r="P101" s="37">
        <f t="shared" si="151"/>
        <v>54</v>
      </c>
      <c r="Q101" s="37">
        <f t="shared" si="152"/>
        <v>1202.77525</v>
      </c>
      <c r="R101" s="34">
        <f t="shared" si="153"/>
        <v>0</v>
      </c>
      <c r="S101" s="34">
        <f t="shared" si="154"/>
        <v>259.63</v>
      </c>
      <c r="T101" s="37">
        <f t="shared" si="155"/>
        <v>113.3</v>
      </c>
      <c r="U101" s="34">
        <f t="shared" si="156"/>
        <v>10.42</v>
      </c>
      <c r="V101" s="34">
        <v>0</v>
      </c>
      <c r="W101" s="37">
        <f t="shared" si="157"/>
        <v>89.5</v>
      </c>
      <c r="X101" s="37">
        <f t="shared" si="158"/>
        <v>54</v>
      </c>
      <c r="Y101" s="34">
        <f t="shared" si="159"/>
        <v>526.85</v>
      </c>
      <c r="Z101" s="34">
        <f t="shared" si="160"/>
        <v>1729.62525</v>
      </c>
      <c r="AA101" s="34"/>
      <c r="AB101" s="12" t="s">
        <v>29</v>
      </c>
      <c r="AC101" s="11">
        <f t="shared" ref="AC101:AE101" si="228">K101+R101</f>
        <v>62.5185</v>
      </c>
      <c r="AD101" s="11">
        <f t="shared" si="228"/>
        <v>778.894</v>
      </c>
      <c r="AE101" s="11">
        <f t="shared" si="228"/>
        <v>566.48</v>
      </c>
      <c r="AF101" s="11">
        <f t="shared" si="162"/>
        <v>34.73275</v>
      </c>
      <c r="AG101" s="11">
        <f t="shared" ref="AG101:AI101" si="229">O101+W101</f>
        <v>179</v>
      </c>
      <c r="AH101" s="11">
        <f t="shared" si="229"/>
        <v>108</v>
      </c>
      <c r="AI101" s="11">
        <f t="shared" si="229"/>
        <v>1729.62525</v>
      </c>
      <c r="AJ101" s="12" t="s">
        <v>14</v>
      </c>
    </row>
    <row r="102" s="9" customFormat="1" ht="16" customHeight="1" spans="1:36">
      <c r="A102" s="33">
        <f t="shared" si="145"/>
        <v>99</v>
      </c>
      <c r="B102" s="43" t="s">
        <v>277</v>
      </c>
      <c r="C102" s="55" t="s">
        <v>296</v>
      </c>
      <c r="D102" s="42" t="s">
        <v>297</v>
      </c>
      <c r="E102" s="34">
        <v>3473.25</v>
      </c>
      <c r="F102" s="34">
        <v>0</v>
      </c>
      <c r="G102" s="37">
        <v>0</v>
      </c>
      <c r="H102" s="34">
        <v>0</v>
      </c>
      <c r="I102" s="37">
        <v>0</v>
      </c>
      <c r="J102" s="37">
        <v>0</v>
      </c>
      <c r="K102" s="47">
        <f t="shared" si="146"/>
        <v>62.5185</v>
      </c>
      <c r="L102" s="48">
        <f t="shared" si="147"/>
        <v>0</v>
      </c>
      <c r="M102" s="37">
        <f t="shared" si="148"/>
        <v>0</v>
      </c>
      <c r="N102" s="34">
        <f t="shared" si="149"/>
        <v>0</v>
      </c>
      <c r="O102" s="37">
        <f t="shared" si="150"/>
        <v>0</v>
      </c>
      <c r="P102" s="37">
        <f t="shared" si="151"/>
        <v>0</v>
      </c>
      <c r="Q102" s="37">
        <f t="shared" si="152"/>
        <v>62.5185</v>
      </c>
      <c r="R102" s="34">
        <f t="shared" si="153"/>
        <v>0</v>
      </c>
      <c r="S102" s="34">
        <f t="shared" si="154"/>
        <v>0</v>
      </c>
      <c r="T102" s="37">
        <f t="shared" si="155"/>
        <v>0</v>
      </c>
      <c r="U102" s="34">
        <f t="shared" si="156"/>
        <v>0</v>
      </c>
      <c r="V102" s="34">
        <v>0</v>
      </c>
      <c r="W102" s="37">
        <f t="shared" si="157"/>
        <v>0</v>
      </c>
      <c r="X102" s="37">
        <f t="shared" si="158"/>
        <v>0</v>
      </c>
      <c r="Y102" s="34">
        <f t="shared" si="159"/>
        <v>0</v>
      </c>
      <c r="Z102" s="34">
        <f t="shared" si="160"/>
        <v>62.5185</v>
      </c>
      <c r="AA102" s="34"/>
      <c r="AB102" s="12" t="s">
        <v>29</v>
      </c>
      <c r="AC102" s="11">
        <f t="shared" ref="AC102:AE102" si="230">K102+R102</f>
        <v>62.5185</v>
      </c>
      <c r="AD102" s="11">
        <f t="shared" si="230"/>
        <v>0</v>
      </c>
      <c r="AE102" s="11">
        <f t="shared" si="230"/>
        <v>0</v>
      </c>
      <c r="AF102" s="11">
        <f t="shared" si="162"/>
        <v>0</v>
      </c>
      <c r="AG102" s="11">
        <f t="shared" ref="AG102:AI102" si="231">O102+W102</f>
        <v>0</v>
      </c>
      <c r="AH102" s="11">
        <f t="shared" si="231"/>
        <v>0</v>
      </c>
      <c r="AI102" s="11">
        <f t="shared" si="231"/>
        <v>62.5185</v>
      </c>
      <c r="AJ102" s="12" t="s">
        <v>14</v>
      </c>
    </row>
    <row r="103" s="9" customFormat="1" ht="16" customHeight="1" spans="1:36">
      <c r="A103" s="33">
        <f t="shared" si="145"/>
        <v>100</v>
      </c>
      <c r="B103" s="34" t="s">
        <v>262</v>
      </c>
      <c r="C103" s="35" t="s">
        <v>300</v>
      </c>
      <c r="D103" s="34" t="s">
        <v>301</v>
      </c>
      <c r="E103" s="34">
        <v>3473.25</v>
      </c>
      <c r="F103" s="34">
        <f>VLOOKUP(C103,'[1]9月'!$B:$Q,16,0)</f>
        <v>3245.4</v>
      </c>
      <c r="G103" s="37">
        <v>5664.75</v>
      </c>
      <c r="H103" s="34">
        <v>3473.25</v>
      </c>
      <c r="I103" s="37">
        <v>2544</v>
      </c>
      <c r="J103" s="37">
        <v>108</v>
      </c>
      <c r="K103" s="47">
        <f t="shared" si="146"/>
        <v>62.5185</v>
      </c>
      <c r="L103" s="48">
        <f t="shared" si="147"/>
        <v>519.264</v>
      </c>
      <c r="M103" s="37">
        <f t="shared" si="148"/>
        <v>453.18</v>
      </c>
      <c r="N103" s="34">
        <f t="shared" si="149"/>
        <v>24.31275</v>
      </c>
      <c r="O103" s="37">
        <f t="shared" si="150"/>
        <v>127.2</v>
      </c>
      <c r="P103" s="37">
        <f t="shared" si="151"/>
        <v>54</v>
      </c>
      <c r="Q103" s="37">
        <f t="shared" si="152"/>
        <v>1240.47525</v>
      </c>
      <c r="R103" s="34">
        <f t="shared" si="153"/>
        <v>0</v>
      </c>
      <c r="S103" s="34">
        <f t="shared" si="154"/>
        <v>259.63</v>
      </c>
      <c r="T103" s="37">
        <f t="shared" si="155"/>
        <v>113.3</v>
      </c>
      <c r="U103" s="34">
        <f t="shared" si="156"/>
        <v>10.42</v>
      </c>
      <c r="V103" s="34">
        <v>0</v>
      </c>
      <c r="W103" s="37">
        <f t="shared" si="157"/>
        <v>127.2</v>
      </c>
      <c r="X103" s="37">
        <f t="shared" si="158"/>
        <v>54</v>
      </c>
      <c r="Y103" s="34">
        <f t="shared" si="159"/>
        <v>564.55</v>
      </c>
      <c r="Z103" s="34">
        <f t="shared" si="160"/>
        <v>1805.02525</v>
      </c>
      <c r="AA103" s="34"/>
      <c r="AB103" s="12" t="s">
        <v>34</v>
      </c>
      <c r="AC103" s="11">
        <f t="shared" ref="AC103:AE103" si="232">K103+R103</f>
        <v>62.5185</v>
      </c>
      <c r="AD103" s="11">
        <f t="shared" si="232"/>
        <v>778.894</v>
      </c>
      <c r="AE103" s="11">
        <f t="shared" si="232"/>
        <v>566.48</v>
      </c>
      <c r="AF103" s="11">
        <f t="shared" si="162"/>
        <v>34.73275</v>
      </c>
      <c r="AG103" s="11">
        <f t="shared" ref="AG103:AI103" si="233">O103+W103</f>
        <v>254.4</v>
      </c>
      <c r="AH103" s="11">
        <f t="shared" si="233"/>
        <v>108</v>
      </c>
      <c r="AI103" s="11">
        <f t="shared" si="233"/>
        <v>1805.02525</v>
      </c>
      <c r="AJ103" s="12" t="s">
        <v>14</v>
      </c>
    </row>
    <row r="104" s="9" customFormat="1" ht="16" customHeight="1" spans="1:36">
      <c r="A104" s="33">
        <f t="shared" si="145"/>
        <v>101</v>
      </c>
      <c r="B104" s="34" t="s">
        <v>277</v>
      </c>
      <c r="C104" s="35" t="s">
        <v>302</v>
      </c>
      <c r="D104" s="34" t="s">
        <v>303</v>
      </c>
      <c r="E104" s="34">
        <v>3473.25</v>
      </c>
      <c r="F104" s="34">
        <f>VLOOKUP(C104,'[1]9月'!$B:$Q,16,0)</f>
        <v>3245.4</v>
      </c>
      <c r="G104" s="37">
        <v>5664.75</v>
      </c>
      <c r="H104" s="34">
        <v>3473.25</v>
      </c>
      <c r="I104" s="37">
        <v>2544</v>
      </c>
      <c r="J104" s="37">
        <v>108</v>
      </c>
      <c r="K104" s="47">
        <f t="shared" si="146"/>
        <v>62.5185</v>
      </c>
      <c r="L104" s="48">
        <f t="shared" si="147"/>
        <v>519.264</v>
      </c>
      <c r="M104" s="37">
        <f t="shared" si="148"/>
        <v>453.18</v>
      </c>
      <c r="N104" s="34">
        <f t="shared" si="149"/>
        <v>24.31275</v>
      </c>
      <c r="O104" s="37">
        <f t="shared" si="150"/>
        <v>127.2</v>
      </c>
      <c r="P104" s="37">
        <f t="shared" si="151"/>
        <v>54</v>
      </c>
      <c r="Q104" s="37">
        <f t="shared" si="152"/>
        <v>1240.47525</v>
      </c>
      <c r="R104" s="34">
        <f t="shared" si="153"/>
        <v>0</v>
      </c>
      <c r="S104" s="34">
        <f t="shared" si="154"/>
        <v>259.63</v>
      </c>
      <c r="T104" s="37">
        <f t="shared" si="155"/>
        <v>113.3</v>
      </c>
      <c r="U104" s="34">
        <f t="shared" si="156"/>
        <v>10.42</v>
      </c>
      <c r="V104" s="34">
        <v>0</v>
      </c>
      <c r="W104" s="37">
        <f t="shared" si="157"/>
        <v>127.2</v>
      </c>
      <c r="X104" s="37">
        <f t="shared" si="158"/>
        <v>54</v>
      </c>
      <c r="Y104" s="34">
        <f t="shared" si="159"/>
        <v>564.55</v>
      </c>
      <c r="Z104" s="34">
        <f t="shared" si="160"/>
        <v>1805.02525</v>
      </c>
      <c r="AA104" s="34"/>
      <c r="AB104" s="12" t="s">
        <v>29</v>
      </c>
      <c r="AC104" s="11">
        <f t="shared" ref="AC104:AE104" si="234">K104+R104</f>
        <v>62.5185</v>
      </c>
      <c r="AD104" s="11">
        <f t="shared" si="234"/>
        <v>778.894</v>
      </c>
      <c r="AE104" s="11">
        <f t="shared" si="234"/>
        <v>566.48</v>
      </c>
      <c r="AF104" s="11">
        <f t="shared" si="162"/>
        <v>34.73275</v>
      </c>
      <c r="AG104" s="11">
        <f t="shared" ref="AG104:AI104" si="235">O104+W104</f>
        <v>254.4</v>
      </c>
      <c r="AH104" s="11">
        <f t="shared" si="235"/>
        <v>108</v>
      </c>
      <c r="AI104" s="11">
        <f t="shared" si="235"/>
        <v>1805.02525</v>
      </c>
      <c r="AJ104" s="12" t="s">
        <v>14</v>
      </c>
    </row>
    <row r="105" s="9" customFormat="1" ht="16" customHeight="1" spans="1:36">
      <c r="A105" s="33">
        <f t="shared" si="145"/>
        <v>102</v>
      </c>
      <c r="B105" s="34" t="s">
        <v>262</v>
      </c>
      <c r="C105" s="35" t="s">
        <v>304</v>
      </c>
      <c r="D105" s="34" t="s">
        <v>305</v>
      </c>
      <c r="E105" s="34">
        <v>3473.25</v>
      </c>
      <c r="F105" s="34">
        <f>VLOOKUP(C105,'[1]9月'!$B:$Q,16,0)</f>
        <v>3245.4</v>
      </c>
      <c r="G105" s="37">
        <v>5664.75</v>
      </c>
      <c r="H105" s="34">
        <v>3473.25</v>
      </c>
      <c r="I105" s="37">
        <v>1790</v>
      </c>
      <c r="J105" s="37">
        <v>108</v>
      </c>
      <c r="K105" s="47">
        <f t="shared" si="146"/>
        <v>62.5185</v>
      </c>
      <c r="L105" s="48">
        <f t="shared" si="147"/>
        <v>519.264</v>
      </c>
      <c r="M105" s="37">
        <f t="shared" si="148"/>
        <v>453.18</v>
      </c>
      <c r="N105" s="34">
        <f t="shared" si="149"/>
        <v>24.31275</v>
      </c>
      <c r="O105" s="37">
        <f t="shared" si="150"/>
        <v>89.5</v>
      </c>
      <c r="P105" s="37">
        <f t="shared" si="151"/>
        <v>54</v>
      </c>
      <c r="Q105" s="37">
        <f t="shared" si="152"/>
        <v>1202.77525</v>
      </c>
      <c r="R105" s="34">
        <f t="shared" si="153"/>
        <v>0</v>
      </c>
      <c r="S105" s="34">
        <f t="shared" si="154"/>
        <v>259.63</v>
      </c>
      <c r="T105" s="37">
        <f t="shared" si="155"/>
        <v>113.3</v>
      </c>
      <c r="U105" s="34">
        <f t="shared" si="156"/>
        <v>10.42</v>
      </c>
      <c r="V105" s="34">
        <v>0</v>
      </c>
      <c r="W105" s="37">
        <f t="shared" si="157"/>
        <v>89.5</v>
      </c>
      <c r="X105" s="37">
        <f t="shared" si="158"/>
        <v>54</v>
      </c>
      <c r="Y105" s="34">
        <f t="shared" si="159"/>
        <v>526.85</v>
      </c>
      <c r="Z105" s="34">
        <f t="shared" si="160"/>
        <v>1729.62525</v>
      </c>
      <c r="AA105" s="34"/>
      <c r="AB105" s="12" t="s">
        <v>34</v>
      </c>
      <c r="AC105" s="11">
        <f t="shared" ref="AC105:AE105" si="236">K105+R105</f>
        <v>62.5185</v>
      </c>
      <c r="AD105" s="11">
        <f t="shared" si="236"/>
        <v>778.894</v>
      </c>
      <c r="AE105" s="11">
        <f t="shared" si="236"/>
        <v>566.48</v>
      </c>
      <c r="AF105" s="11">
        <f t="shared" si="162"/>
        <v>34.73275</v>
      </c>
      <c r="AG105" s="11">
        <f t="shared" ref="AG105:AI105" si="237">O105+W105</f>
        <v>179</v>
      </c>
      <c r="AH105" s="11">
        <f t="shared" si="237"/>
        <v>108</v>
      </c>
      <c r="AI105" s="11">
        <f t="shared" si="237"/>
        <v>1729.62525</v>
      </c>
      <c r="AJ105" s="12" t="s">
        <v>14</v>
      </c>
    </row>
    <row r="106" s="9" customFormat="1" ht="16" customHeight="1" spans="1:36">
      <c r="A106" s="33">
        <f t="shared" si="145"/>
        <v>103</v>
      </c>
      <c r="B106" s="34" t="s">
        <v>262</v>
      </c>
      <c r="C106" s="35" t="s">
        <v>306</v>
      </c>
      <c r="D106" s="34" t="s">
        <v>307</v>
      </c>
      <c r="E106" s="34">
        <v>3473.25</v>
      </c>
      <c r="F106" s="34">
        <f>VLOOKUP(C106,'[1]9月'!$B:$Q,16,0)</f>
        <v>3245.4</v>
      </c>
      <c r="G106" s="37">
        <v>5664.75</v>
      </c>
      <c r="H106" s="34">
        <v>3473.25</v>
      </c>
      <c r="I106" s="37">
        <v>2544</v>
      </c>
      <c r="J106" s="37">
        <v>108</v>
      </c>
      <c r="K106" s="47">
        <f t="shared" si="146"/>
        <v>62.5185</v>
      </c>
      <c r="L106" s="48">
        <f t="shared" si="147"/>
        <v>519.264</v>
      </c>
      <c r="M106" s="37">
        <f t="shared" si="148"/>
        <v>453.18</v>
      </c>
      <c r="N106" s="34">
        <f t="shared" si="149"/>
        <v>24.31275</v>
      </c>
      <c r="O106" s="37">
        <f t="shared" si="150"/>
        <v>127.2</v>
      </c>
      <c r="P106" s="37">
        <f t="shared" si="151"/>
        <v>54</v>
      </c>
      <c r="Q106" s="37">
        <f t="shared" si="152"/>
        <v>1240.47525</v>
      </c>
      <c r="R106" s="34">
        <f t="shared" si="153"/>
        <v>0</v>
      </c>
      <c r="S106" s="34">
        <f t="shared" si="154"/>
        <v>259.63</v>
      </c>
      <c r="T106" s="37">
        <f t="shared" si="155"/>
        <v>113.3</v>
      </c>
      <c r="U106" s="34">
        <f t="shared" si="156"/>
        <v>10.42</v>
      </c>
      <c r="V106" s="34">
        <v>0</v>
      </c>
      <c r="W106" s="37">
        <f t="shared" si="157"/>
        <v>127.2</v>
      </c>
      <c r="X106" s="37">
        <f t="shared" si="158"/>
        <v>54</v>
      </c>
      <c r="Y106" s="34">
        <f t="shared" si="159"/>
        <v>564.55</v>
      </c>
      <c r="Z106" s="34">
        <f t="shared" si="160"/>
        <v>1805.02525</v>
      </c>
      <c r="AA106" s="34"/>
      <c r="AB106" s="12" t="s">
        <v>34</v>
      </c>
      <c r="AC106" s="11">
        <f t="shared" ref="AC106:AE106" si="238">K106+R106</f>
        <v>62.5185</v>
      </c>
      <c r="AD106" s="11">
        <f t="shared" si="238"/>
        <v>778.894</v>
      </c>
      <c r="AE106" s="11">
        <f t="shared" si="238"/>
        <v>566.48</v>
      </c>
      <c r="AF106" s="11">
        <f t="shared" si="162"/>
        <v>34.73275</v>
      </c>
      <c r="AG106" s="11">
        <f t="shared" ref="AG106:AI106" si="239">O106+W106</f>
        <v>254.4</v>
      </c>
      <c r="AH106" s="11">
        <f t="shared" si="239"/>
        <v>108</v>
      </c>
      <c r="AI106" s="11">
        <f t="shared" si="239"/>
        <v>1805.02525</v>
      </c>
      <c r="AJ106" s="12" t="s">
        <v>14</v>
      </c>
    </row>
    <row r="107" s="9" customFormat="1" ht="16" customHeight="1" spans="1:36">
      <c r="A107" s="33">
        <f t="shared" si="145"/>
        <v>104</v>
      </c>
      <c r="B107" s="34" t="s">
        <v>262</v>
      </c>
      <c r="C107" s="35" t="s">
        <v>308</v>
      </c>
      <c r="D107" s="34" t="s">
        <v>309</v>
      </c>
      <c r="E107" s="34">
        <v>3473.25</v>
      </c>
      <c r="F107" s="34">
        <f>VLOOKUP(C107,'[1]9月'!$B:$Q,16,0)</f>
        <v>3245.4</v>
      </c>
      <c r="G107" s="37">
        <v>5664.75</v>
      </c>
      <c r="H107" s="34">
        <v>3473.25</v>
      </c>
      <c r="I107" s="37">
        <v>1790</v>
      </c>
      <c r="J107" s="37">
        <v>108</v>
      </c>
      <c r="K107" s="47">
        <f t="shared" si="146"/>
        <v>62.5185</v>
      </c>
      <c r="L107" s="48">
        <f t="shared" si="147"/>
        <v>519.264</v>
      </c>
      <c r="M107" s="37">
        <f t="shared" si="148"/>
        <v>453.18</v>
      </c>
      <c r="N107" s="34">
        <f t="shared" si="149"/>
        <v>24.31275</v>
      </c>
      <c r="O107" s="37">
        <f t="shared" si="150"/>
        <v>89.5</v>
      </c>
      <c r="P107" s="37">
        <f t="shared" si="151"/>
        <v>54</v>
      </c>
      <c r="Q107" s="37">
        <f t="shared" si="152"/>
        <v>1202.77525</v>
      </c>
      <c r="R107" s="34">
        <f t="shared" si="153"/>
        <v>0</v>
      </c>
      <c r="S107" s="34">
        <f t="shared" si="154"/>
        <v>259.63</v>
      </c>
      <c r="T107" s="37">
        <f t="shared" si="155"/>
        <v>113.3</v>
      </c>
      <c r="U107" s="34">
        <f t="shared" si="156"/>
        <v>10.42</v>
      </c>
      <c r="V107" s="34">
        <v>0</v>
      </c>
      <c r="W107" s="37">
        <f t="shared" si="157"/>
        <v>89.5</v>
      </c>
      <c r="X107" s="37">
        <f t="shared" si="158"/>
        <v>54</v>
      </c>
      <c r="Y107" s="34">
        <f t="shared" si="159"/>
        <v>526.85</v>
      </c>
      <c r="Z107" s="34">
        <f t="shared" si="160"/>
        <v>1729.62525</v>
      </c>
      <c r="AA107" s="34"/>
      <c r="AB107" s="12" t="s">
        <v>34</v>
      </c>
      <c r="AC107" s="11">
        <f t="shared" ref="AC107:AE107" si="240">K107+R107</f>
        <v>62.5185</v>
      </c>
      <c r="AD107" s="11">
        <f t="shared" si="240"/>
        <v>778.894</v>
      </c>
      <c r="AE107" s="11">
        <f t="shared" si="240"/>
        <v>566.48</v>
      </c>
      <c r="AF107" s="11">
        <f t="shared" si="162"/>
        <v>34.73275</v>
      </c>
      <c r="AG107" s="11">
        <f t="shared" ref="AG107:AI107" si="241">O107+W107</f>
        <v>179</v>
      </c>
      <c r="AH107" s="11">
        <f t="shared" si="241"/>
        <v>108</v>
      </c>
      <c r="AI107" s="11">
        <f t="shared" si="241"/>
        <v>1729.62525</v>
      </c>
      <c r="AJ107" s="12" t="s">
        <v>14</v>
      </c>
    </row>
    <row r="108" s="9" customFormat="1" ht="16" customHeight="1" spans="1:36">
      <c r="A108" s="33">
        <f t="shared" si="145"/>
        <v>105</v>
      </c>
      <c r="B108" s="34" t="s">
        <v>262</v>
      </c>
      <c r="C108" s="35" t="s">
        <v>310</v>
      </c>
      <c r="D108" s="34" t="s">
        <v>311</v>
      </c>
      <c r="E108" s="34">
        <v>3473.25</v>
      </c>
      <c r="F108" s="34">
        <f>VLOOKUP(C108,'[1]9月'!$B:$Q,16,0)</f>
        <v>3245.4</v>
      </c>
      <c r="G108" s="37">
        <v>5664.75</v>
      </c>
      <c r="H108" s="34">
        <v>3473.25</v>
      </c>
      <c r="I108" s="37">
        <v>2544</v>
      </c>
      <c r="J108" s="37">
        <v>108</v>
      </c>
      <c r="K108" s="47">
        <f t="shared" si="146"/>
        <v>62.5185</v>
      </c>
      <c r="L108" s="48">
        <f t="shared" si="147"/>
        <v>519.264</v>
      </c>
      <c r="M108" s="37">
        <f t="shared" si="148"/>
        <v>453.18</v>
      </c>
      <c r="N108" s="34">
        <f t="shared" si="149"/>
        <v>24.31275</v>
      </c>
      <c r="O108" s="37">
        <f t="shared" si="150"/>
        <v>127.2</v>
      </c>
      <c r="P108" s="37">
        <f t="shared" si="151"/>
        <v>54</v>
      </c>
      <c r="Q108" s="37">
        <f t="shared" si="152"/>
        <v>1240.47525</v>
      </c>
      <c r="R108" s="34">
        <f t="shared" si="153"/>
        <v>0</v>
      </c>
      <c r="S108" s="34">
        <f t="shared" si="154"/>
        <v>259.63</v>
      </c>
      <c r="T108" s="37">
        <f t="shared" si="155"/>
        <v>113.3</v>
      </c>
      <c r="U108" s="34">
        <f t="shared" si="156"/>
        <v>10.42</v>
      </c>
      <c r="V108" s="34">
        <v>0</v>
      </c>
      <c r="W108" s="37">
        <f t="shared" si="157"/>
        <v>127.2</v>
      </c>
      <c r="X108" s="37">
        <f t="shared" si="158"/>
        <v>54</v>
      </c>
      <c r="Y108" s="34">
        <f t="shared" si="159"/>
        <v>564.55</v>
      </c>
      <c r="Z108" s="34">
        <f t="shared" si="160"/>
        <v>1805.02525</v>
      </c>
      <c r="AA108" s="34"/>
      <c r="AB108" s="12" t="s">
        <v>34</v>
      </c>
      <c r="AC108" s="11">
        <f t="shared" ref="AC108:AE108" si="242">K108+R108</f>
        <v>62.5185</v>
      </c>
      <c r="AD108" s="11">
        <f t="shared" si="242"/>
        <v>778.894</v>
      </c>
      <c r="AE108" s="11">
        <f t="shared" si="242"/>
        <v>566.48</v>
      </c>
      <c r="AF108" s="11">
        <f t="shared" si="162"/>
        <v>34.73275</v>
      </c>
      <c r="AG108" s="11">
        <f t="shared" ref="AG108:AI108" si="243">O108+W108</f>
        <v>254.4</v>
      </c>
      <c r="AH108" s="11">
        <f t="shared" si="243"/>
        <v>108</v>
      </c>
      <c r="AI108" s="11">
        <f t="shared" si="243"/>
        <v>1805.02525</v>
      </c>
      <c r="AJ108" s="12" t="s">
        <v>14</v>
      </c>
    </row>
    <row r="109" s="9" customFormat="1" ht="16" customHeight="1" spans="1:36">
      <c r="A109" s="33">
        <f t="shared" si="145"/>
        <v>106</v>
      </c>
      <c r="B109" s="34" t="s">
        <v>262</v>
      </c>
      <c r="C109" s="35" t="s">
        <v>312</v>
      </c>
      <c r="D109" s="34" t="s">
        <v>313</v>
      </c>
      <c r="E109" s="34">
        <v>3473.25</v>
      </c>
      <c r="F109" s="34">
        <f>VLOOKUP(C109,'[1]9月'!$B:$Q,16,0)</f>
        <v>3245.4</v>
      </c>
      <c r="G109" s="37">
        <v>5664.75</v>
      </c>
      <c r="H109" s="34">
        <v>3473.25</v>
      </c>
      <c r="I109" s="37">
        <v>1790</v>
      </c>
      <c r="J109" s="37">
        <v>108</v>
      </c>
      <c r="K109" s="47">
        <f t="shared" si="146"/>
        <v>62.5185</v>
      </c>
      <c r="L109" s="48">
        <f t="shared" si="147"/>
        <v>519.264</v>
      </c>
      <c r="M109" s="37">
        <f t="shared" si="148"/>
        <v>453.18</v>
      </c>
      <c r="N109" s="34">
        <f t="shared" si="149"/>
        <v>24.31275</v>
      </c>
      <c r="O109" s="37">
        <f t="shared" si="150"/>
        <v>89.5</v>
      </c>
      <c r="P109" s="37">
        <f t="shared" si="151"/>
        <v>54</v>
      </c>
      <c r="Q109" s="37">
        <f t="shared" si="152"/>
        <v>1202.77525</v>
      </c>
      <c r="R109" s="34">
        <f t="shared" si="153"/>
        <v>0</v>
      </c>
      <c r="S109" s="34">
        <f t="shared" si="154"/>
        <v>259.63</v>
      </c>
      <c r="T109" s="37">
        <f t="shared" si="155"/>
        <v>113.3</v>
      </c>
      <c r="U109" s="34">
        <f t="shared" si="156"/>
        <v>10.42</v>
      </c>
      <c r="V109" s="34">
        <v>0</v>
      </c>
      <c r="W109" s="37">
        <f t="shared" si="157"/>
        <v>89.5</v>
      </c>
      <c r="X109" s="37">
        <f t="shared" si="158"/>
        <v>54</v>
      </c>
      <c r="Y109" s="34">
        <f t="shared" si="159"/>
        <v>526.85</v>
      </c>
      <c r="Z109" s="34">
        <f t="shared" si="160"/>
        <v>1729.62525</v>
      </c>
      <c r="AA109" s="34"/>
      <c r="AB109" s="12" t="s">
        <v>34</v>
      </c>
      <c r="AC109" s="11">
        <f t="shared" ref="AC109:AE109" si="244">K109+R109</f>
        <v>62.5185</v>
      </c>
      <c r="AD109" s="11">
        <f t="shared" si="244"/>
        <v>778.894</v>
      </c>
      <c r="AE109" s="11">
        <f t="shared" si="244"/>
        <v>566.48</v>
      </c>
      <c r="AF109" s="11">
        <f t="shared" si="162"/>
        <v>34.73275</v>
      </c>
      <c r="AG109" s="11">
        <f t="shared" ref="AG109:AI109" si="245">O109+W109</f>
        <v>179</v>
      </c>
      <c r="AH109" s="11">
        <f t="shared" si="245"/>
        <v>108</v>
      </c>
      <c r="AI109" s="11">
        <f t="shared" si="245"/>
        <v>1729.62525</v>
      </c>
      <c r="AJ109" s="12" t="s">
        <v>14</v>
      </c>
    </row>
    <row r="110" s="9" customFormat="1" ht="16" customHeight="1" spans="1:36">
      <c r="A110" s="33">
        <f t="shared" si="145"/>
        <v>107</v>
      </c>
      <c r="B110" s="34" t="s">
        <v>262</v>
      </c>
      <c r="C110" s="35" t="s">
        <v>314</v>
      </c>
      <c r="D110" s="34" t="s">
        <v>315</v>
      </c>
      <c r="E110" s="34">
        <v>3473.25</v>
      </c>
      <c r="F110" s="34">
        <f>VLOOKUP(C110,'[1]9月'!$B:$Q,16,0)</f>
        <v>3245.4</v>
      </c>
      <c r="G110" s="37">
        <v>5664.75</v>
      </c>
      <c r="H110" s="34">
        <v>3473.25</v>
      </c>
      <c r="I110" s="37">
        <v>1790</v>
      </c>
      <c r="J110" s="37">
        <v>108</v>
      </c>
      <c r="K110" s="47">
        <f t="shared" si="146"/>
        <v>62.5185</v>
      </c>
      <c r="L110" s="48">
        <f t="shared" si="147"/>
        <v>519.264</v>
      </c>
      <c r="M110" s="37">
        <f t="shared" si="148"/>
        <v>453.18</v>
      </c>
      <c r="N110" s="34">
        <f t="shared" si="149"/>
        <v>24.31275</v>
      </c>
      <c r="O110" s="37">
        <f t="shared" si="150"/>
        <v>89.5</v>
      </c>
      <c r="P110" s="37">
        <f t="shared" si="151"/>
        <v>54</v>
      </c>
      <c r="Q110" s="37">
        <f t="shared" si="152"/>
        <v>1202.77525</v>
      </c>
      <c r="R110" s="34">
        <f t="shared" si="153"/>
        <v>0</v>
      </c>
      <c r="S110" s="34">
        <f t="shared" si="154"/>
        <v>259.63</v>
      </c>
      <c r="T110" s="37">
        <f t="shared" si="155"/>
        <v>113.3</v>
      </c>
      <c r="U110" s="34">
        <f t="shared" si="156"/>
        <v>10.42</v>
      </c>
      <c r="V110" s="34">
        <v>0</v>
      </c>
      <c r="W110" s="37">
        <f t="shared" si="157"/>
        <v>89.5</v>
      </c>
      <c r="X110" s="37">
        <f t="shared" si="158"/>
        <v>54</v>
      </c>
      <c r="Y110" s="34">
        <f t="shared" si="159"/>
        <v>526.85</v>
      </c>
      <c r="Z110" s="34">
        <f t="shared" si="160"/>
        <v>1729.62525</v>
      </c>
      <c r="AA110" s="34"/>
      <c r="AB110" s="12" t="s">
        <v>34</v>
      </c>
      <c r="AC110" s="11">
        <f t="shared" ref="AC110:AE110" si="246">K110+R110</f>
        <v>62.5185</v>
      </c>
      <c r="AD110" s="11">
        <f t="shared" si="246"/>
        <v>778.894</v>
      </c>
      <c r="AE110" s="11">
        <f t="shared" si="246"/>
        <v>566.48</v>
      </c>
      <c r="AF110" s="11">
        <f t="shared" si="162"/>
        <v>34.73275</v>
      </c>
      <c r="AG110" s="11">
        <f t="shared" ref="AG110:AI110" si="247">O110+W110</f>
        <v>179</v>
      </c>
      <c r="AH110" s="11">
        <f t="shared" si="247"/>
        <v>108</v>
      </c>
      <c r="AI110" s="11">
        <f t="shared" si="247"/>
        <v>1729.62525</v>
      </c>
      <c r="AJ110" s="12" t="s">
        <v>14</v>
      </c>
    </row>
    <row r="111" s="9" customFormat="1" ht="16" customHeight="1" spans="1:36">
      <c r="A111" s="33">
        <f t="shared" si="145"/>
        <v>108</v>
      </c>
      <c r="B111" s="34" t="s">
        <v>262</v>
      </c>
      <c r="C111" s="35" t="s">
        <v>316</v>
      </c>
      <c r="D111" s="34" t="s">
        <v>317</v>
      </c>
      <c r="E111" s="34">
        <v>3473.25</v>
      </c>
      <c r="F111" s="34">
        <f>VLOOKUP(C111,'[1]9月'!$B:$Q,16,0)</f>
        <v>3245.4</v>
      </c>
      <c r="G111" s="37">
        <v>5664.75</v>
      </c>
      <c r="H111" s="34">
        <v>3473.25</v>
      </c>
      <c r="I111" s="37">
        <v>2544</v>
      </c>
      <c r="J111" s="37">
        <v>108</v>
      </c>
      <c r="K111" s="47">
        <f t="shared" si="146"/>
        <v>62.5185</v>
      </c>
      <c r="L111" s="48">
        <f t="shared" si="147"/>
        <v>519.264</v>
      </c>
      <c r="M111" s="37">
        <f t="shared" si="148"/>
        <v>453.18</v>
      </c>
      <c r="N111" s="34">
        <f t="shared" si="149"/>
        <v>24.31275</v>
      </c>
      <c r="O111" s="37">
        <f t="shared" si="150"/>
        <v>127.2</v>
      </c>
      <c r="P111" s="37">
        <f t="shared" si="151"/>
        <v>54</v>
      </c>
      <c r="Q111" s="37">
        <f t="shared" si="152"/>
        <v>1240.47525</v>
      </c>
      <c r="R111" s="34">
        <f t="shared" si="153"/>
        <v>0</v>
      </c>
      <c r="S111" s="34">
        <f t="shared" si="154"/>
        <v>259.63</v>
      </c>
      <c r="T111" s="37">
        <f t="shared" si="155"/>
        <v>113.3</v>
      </c>
      <c r="U111" s="34">
        <f t="shared" si="156"/>
        <v>10.42</v>
      </c>
      <c r="V111" s="34">
        <v>0</v>
      </c>
      <c r="W111" s="37">
        <f t="shared" si="157"/>
        <v>127.2</v>
      </c>
      <c r="X111" s="37">
        <f t="shared" si="158"/>
        <v>54</v>
      </c>
      <c r="Y111" s="34">
        <f t="shared" si="159"/>
        <v>564.55</v>
      </c>
      <c r="Z111" s="34">
        <f t="shared" si="160"/>
        <v>1805.02525</v>
      </c>
      <c r="AA111" s="34"/>
      <c r="AB111" s="12" t="s">
        <v>34</v>
      </c>
      <c r="AC111" s="11">
        <f t="shared" ref="AC111:AE111" si="248">K111+R111</f>
        <v>62.5185</v>
      </c>
      <c r="AD111" s="11">
        <f t="shared" si="248"/>
        <v>778.894</v>
      </c>
      <c r="AE111" s="11">
        <f t="shared" si="248"/>
        <v>566.48</v>
      </c>
      <c r="AF111" s="11">
        <f t="shared" si="162"/>
        <v>34.73275</v>
      </c>
      <c r="AG111" s="11">
        <f t="shared" ref="AG111:AI111" si="249">O111+W111</f>
        <v>254.4</v>
      </c>
      <c r="AH111" s="11">
        <f t="shared" si="249"/>
        <v>108</v>
      </c>
      <c r="AI111" s="11">
        <f t="shared" si="249"/>
        <v>1805.02525</v>
      </c>
      <c r="AJ111" s="12" t="s">
        <v>14</v>
      </c>
    </row>
    <row r="112" s="9" customFormat="1" ht="16" customHeight="1" spans="1:36">
      <c r="A112" s="33">
        <f t="shared" si="145"/>
        <v>109</v>
      </c>
      <c r="B112" s="34" t="s">
        <v>262</v>
      </c>
      <c r="C112" s="35" t="s">
        <v>318</v>
      </c>
      <c r="D112" s="34" t="s">
        <v>319</v>
      </c>
      <c r="E112" s="34">
        <v>3473.25</v>
      </c>
      <c r="F112" s="34">
        <f>VLOOKUP(C112,'[1]9月'!$B:$Q,16,0)</f>
        <v>3245.4</v>
      </c>
      <c r="G112" s="37">
        <v>5664.75</v>
      </c>
      <c r="H112" s="34">
        <v>3473.25</v>
      </c>
      <c r="I112" s="37">
        <v>1790</v>
      </c>
      <c r="J112" s="37">
        <v>108</v>
      </c>
      <c r="K112" s="47">
        <f t="shared" si="146"/>
        <v>62.5185</v>
      </c>
      <c r="L112" s="48">
        <f t="shared" si="147"/>
        <v>519.264</v>
      </c>
      <c r="M112" s="37">
        <f t="shared" si="148"/>
        <v>453.18</v>
      </c>
      <c r="N112" s="34">
        <f t="shared" si="149"/>
        <v>24.31275</v>
      </c>
      <c r="O112" s="37">
        <f t="shared" si="150"/>
        <v>89.5</v>
      </c>
      <c r="P112" s="37">
        <f t="shared" si="151"/>
        <v>54</v>
      </c>
      <c r="Q112" s="37">
        <f t="shared" si="152"/>
        <v>1202.77525</v>
      </c>
      <c r="R112" s="34">
        <f t="shared" si="153"/>
        <v>0</v>
      </c>
      <c r="S112" s="34">
        <f t="shared" si="154"/>
        <v>259.63</v>
      </c>
      <c r="T112" s="37">
        <f t="shared" si="155"/>
        <v>113.3</v>
      </c>
      <c r="U112" s="34">
        <f t="shared" si="156"/>
        <v>10.42</v>
      </c>
      <c r="V112" s="34">
        <v>0</v>
      </c>
      <c r="W112" s="37">
        <f t="shared" si="157"/>
        <v>89.5</v>
      </c>
      <c r="X112" s="37">
        <f t="shared" si="158"/>
        <v>54</v>
      </c>
      <c r="Y112" s="34">
        <f t="shared" si="159"/>
        <v>526.85</v>
      </c>
      <c r="Z112" s="34">
        <f t="shared" si="160"/>
        <v>1729.62525</v>
      </c>
      <c r="AA112" s="34"/>
      <c r="AB112" s="12" t="s">
        <v>34</v>
      </c>
      <c r="AC112" s="11">
        <f t="shared" ref="AC112:AE112" si="250">K112+R112</f>
        <v>62.5185</v>
      </c>
      <c r="AD112" s="11">
        <f t="shared" si="250"/>
        <v>778.894</v>
      </c>
      <c r="AE112" s="11">
        <f t="shared" si="250"/>
        <v>566.48</v>
      </c>
      <c r="AF112" s="11">
        <f t="shared" si="162"/>
        <v>34.73275</v>
      </c>
      <c r="AG112" s="11">
        <f t="shared" ref="AG112:AI112" si="251">O112+W112</f>
        <v>179</v>
      </c>
      <c r="AH112" s="11">
        <f t="shared" si="251"/>
        <v>108</v>
      </c>
      <c r="AI112" s="11">
        <f t="shared" si="251"/>
        <v>1729.62525</v>
      </c>
      <c r="AJ112" s="12" t="s">
        <v>14</v>
      </c>
    </row>
    <row r="113" s="9" customFormat="1" ht="16" customHeight="1" spans="1:36">
      <c r="A113" s="33">
        <f t="shared" si="145"/>
        <v>110</v>
      </c>
      <c r="B113" s="34" t="s">
        <v>262</v>
      </c>
      <c r="C113" s="35" t="s">
        <v>320</v>
      </c>
      <c r="D113" s="34" t="s">
        <v>321</v>
      </c>
      <c r="E113" s="34">
        <v>3473.25</v>
      </c>
      <c r="F113" s="34">
        <f>VLOOKUP(C113,'[1]9月'!$B:$Q,16,0)</f>
        <v>3245.4</v>
      </c>
      <c r="G113" s="37">
        <v>5664.75</v>
      </c>
      <c r="H113" s="34">
        <v>3473.25</v>
      </c>
      <c r="I113" s="37">
        <v>1790</v>
      </c>
      <c r="J113" s="37">
        <v>108</v>
      </c>
      <c r="K113" s="47">
        <f t="shared" si="146"/>
        <v>62.5185</v>
      </c>
      <c r="L113" s="48">
        <f t="shared" si="147"/>
        <v>519.264</v>
      </c>
      <c r="M113" s="37">
        <f t="shared" si="148"/>
        <v>453.18</v>
      </c>
      <c r="N113" s="34">
        <f t="shared" si="149"/>
        <v>24.31275</v>
      </c>
      <c r="O113" s="37">
        <f t="shared" si="150"/>
        <v>89.5</v>
      </c>
      <c r="P113" s="37">
        <f t="shared" si="151"/>
        <v>54</v>
      </c>
      <c r="Q113" s="37">
        <f t="shared" si="152"/>
        <v>1202.77525</v>
      </c>
      <c r="R113" s="34">
        <f t="shared" si="153"/>
        <v>0</v>
      </c>
      <c r="S113" s="34">
        <f t="shared" si="154"/>
        <v>259.63</v>
      </c>
      <c r="T113" s="37">
        <f t="shared" si="155"/>
        <v>113.3</v>
      </c>
      <c r="U113" s="34">
        <f t="shared" si="156"/>
        <v>10.42</v>
      </c>
      <c r="V113" s="34">
        <v>0</v>
      </c>
      <c r="W113" s="37">
        <f t="shared" si="157"/>
        <v>89.5</v>
      </c>
      <c r="X113" s="37">
        <f t="shared" si="158"/>
        <v>54</v>
      </c>
      <c r="Y113" s="34">
        <f t="shared" si="159"/>
        <v>526.85</v>
      </c>
      <c r="Z113" s="34">
        <f t="shared" si="160"/>
        <v>1729.62525</v>
      </c>
      <c r="AA113" s="34"/>
      <c r="AB113" s="12" t="s">
        <v>34</v>
      </c>
      <c r="AC113" s="11">
        <f t="shared" ref="AC113:AE113" si="252">K113+R113</f>
        <v>62.5185</v>
      </c>
      <c r="AD113" s="11">
        <f t="shared" si="252"/>
        <v>778.894</v>
      </c>
      <c r="AE113" s="11">
        <f t="shared" si="252"/>
        <v>566.48</v>
      </c>
      <c r="AF113" s="11">
        <f t="shared" si="162"/>
        <v>34.73275</v>
      </c>
      <c r="AG113" s="11">
        <f t="shared" ref="AG113:AI113" si="253">O113+W113</f>
        <v>179</v>
      </c>
      <c r="AH113" s="11">
        <f t="shared" si="253"/>
        <v>108</v>
      </c>
      <c r="AI113" s="11">
        <f t="shared" si="253"/>
        <v>1729.62525</v>
      </c>
      <c r="AJ113" s="12" t="s">
        <v>14</v>
      </c>
    </row>
    <row r="114" s="9" customFormat="1" ht="16" customHeight="1" spans="1:36">
      <c r="A114" s="33">
        <f t="shared" si="145"/>
        <v>111</v>
      </c>
      <c r="B114" s="34" t="s">
        <v>262</v>
      </c>
      <c r="C114" s="35" t="s">
        <v>322</v>
      </c>
      <c r="D114" s="34" t="s">
        <v>323</v>
      </c>
      <c r="E114" s="34">
        <v>3473.25</v>
      </c>
      <c r="F114" s="34">
        <f>VLOOKUP(C114,'[1]9月'!$B:$Q,16,0)</f>
        <v>3245.4</v>
      </c>
      <c r="G114" s="37">
        <v>5664.75</v>
      </c>
      <c r="H114" s="34">
        <v>3473.25</v>
      </c>
      <c r="I114" s="37">
        <v>1790</v>
      </c>
      <c r="J114" s="37">
        <v>108</v>
      </c>
      <c r="K114" s="47">
        <f t="shared" si="146"/>
        <v>62.5185</v>
      </c>
      <c r="L114" s="48">
        <f t="shared" si="147"/>
        <v>519.264</v>
      </c>
      <c r="M114" s="37">
        <f t="shared" si="148"/>
        <v>453.18</v>
      </c>
      <c r="N114" s="34">
        <f t="shared" si="149"/>
        <v>24.31275</v>
      </c>
      <c r="O114" s="37">
        <f t="shared" si="150"/>
        <v>89.5</v>
      </c>
      <c r="P114" s="37">
        <f t="shared" si="151"/>
        <v>54</v>
      </c>
      <c r="Q114" s="37">
        <f t="shared" si="152"/>
        <v>1202.77525</v>
      </c>
      <c r="R114" s="34">
        <f t="shared" si="153"/>
        <v>0</v>
      </c>
      <c r="S114" s="34">
        <f t="shared" si="154"/>
        <v>259.63</v>
      </c>
      <c r="T114" s="37">
        <f t="shared" si="155"/>
        <v>113.3</v>
      </c>
      <c r="U114" s="34">
        <f t="shared" si="156"/>
        <v>10.42</v>
      </c>
      <c r="V114" s="34">
        <v>0</v>
      </c>
      <c r="W114" s="37">
        <f t="shared" si="157"/>
        <v>89.5</v>
      </c>
      <c r="X114" s="37">
        <f t="shared" si="158"/>
        <v>54</v>
      </c>
      <c r="Y114" s="34">
        <f t="shared" si="159"/>
        <v>526.85</v>
      </c>
      <c r="Z114" s="34">
        <f t="shared" si="160"/>
        <v>1729.62525</v>
      </c>
      <c r="AA114" s="34"/>
      <c r="AB114" s="12" t="s">
        <v>34</v>
      </c>
      <c r="AC114" s="11">
        <f t="shared" ref="AC114:AE114" si="254">K114+R114</f>
        <v>62.5185</v>
      </c>
      <c r="AD114" s="11">
        <f t="shared" si="254"/>
        <v>778.894</v>
      </c>
      <c r="AE114" s="11">
        <f t="shared" si="254"/>
        <v>566.48</v>
      </c>
      <c r="AF114" s="11">
        <f t="shared" si="162"/>
        <v>34.73275</v>
      </c>
      <c r="AG114" s="11">
        <f t="shared" ref="AG114:AI114" si="255">O114+W114</f>
        <v>179</v>
      </c>
      <c r="AH114" s="11">
        <f t="shared" si="255"/>
        <v>108</v>
      </c>
      <c r="AI114" s="11">
        <f t="shared" si="255"/>
        <v>1729.62525</v>
      </c>
      <c r="AJ114" s="12" t="s">
        <v>14</v>
      </c>
    </row>
    <row r="115" s="9" customFormat="1" ht="16" customHeight="1" spans="1:36">
      <c r="A115" s="33">
        <f t="shared" si="145"/>
        <v>112</v>
      </c>
      <c r="B115" s="34" t="s">
        <v>262</v>
      </c>
      <c r="C115" s="35" t="s">
        <v>324</v>
      </c>
      <c r="D115" s="34" t="s">
        <v>325</v>
      </c>
      <c r="E115" s="34">
        <v>3473.25</v>
      </c>
      <c r="F115" s="34">
        <f>VLOOKUP(C115,'[1]9月'!$B:$Q,16,0)</f>
        <v>3245.4</v>
      </c>
      <c r="G115" s="37">
        <v>5664.75</v>
      </c>
      <c r="H115" s="34">
        <v>3473.25</v>
      </c>
      <c r="I115" s="37">
        <v>1790</v>
      </c>
      <c r="J115" s="37">
        <v>108</v>
      </c>
      <c r="K115" s="47">
        <f t="shared" si="146"/>
        <v>62.5185</v>
      </c>
      <c r="L115" s="48">
        <f t="shared" si="147"/>
        <v>519.264</v>
      </c>
      <c r="M115" s="37">
        <f t="shared" si="148"/>
        <v>453.18</v>
      </c>
      <c r="N115" s="34">
        <f t="shared" si="149"/>
        <v>24.31275</v>
      </c>
      <c r="O115" s="37">
        <f t="shared" si="150"/>
        <v>89.5</v>
      </c>
      <c r="P115" s="37">
        <f t="shared" si="151"/>
        <v>54</v>
      </c>
      <c r="Q115" s="37">
        <f t="shared" si="152"/>
        <v>1202.77525</v>
      </c>
      <c r="R115" s="34">
        <f t="shared" si="153"/>
        <v>0</v>
      </c>
      <c r="S115" s="34">
        <f t="shared" si="154"/>
        <v>259.63</v>
      </c>
      <c r="T115" s="37">
        <f t="shared" si="155"/>
        <v>113.3</v>
      </c>
      <c r="U115" s="34">
        <f t="shared" si="156"/>
        <v>10.42</v>
      </c>
      <c r="V115" s="34">
        <v>0</v>
      </c>
      <c r="W115" s="37">
        <f t="shared" si="157"/>
        <v>89.5</v>
      </c>
      <c r="X115" s="37">
        <f t="shared" si="158"/>
        <v>54</v>
      </c>
      <c r="Y115" s="34">
        <f t="shared" si="159"/>
        <v>526.85</v>
      </c>
      <c r="Z115" s="34">
        <f t="shared" si="160"/>
        <v>1729.62525</v>
      </c>
      <c r="AA115" s="34"/>
      <c r="AB115" s="12" t="s">
        <v>34</v>
      </c>
      <c r="AC115" s="11">
        <f t="shared" ref="AC115:AE115" si="256">K115+R115</f>
        <v>62.5185</v>
      </c>
      <c r="AD115" s="11">
        <f t="shared" si="256"/>
        <v>778.894</v>
      </c>
      <c r="AE115" s="11">
        <f t="shared" si="256"/>
        <v>566.48</v>
      </c>
      <c r="AF115" s="11">
        <f t="shared" si="162"/>
        <v>34.73275</v>
      </c>
      <c r="AG115" s="11">
        <f t="shared" ref="AG115:AI115" si="257">O115+W115</f>
        <v>179</v>
      </c>
      <c r="AH115" s="11">
        <f t="shared" si="257"/>
        <v>108</v>
      </c>
      <c r="AI115" s="11">
        <f t="shared" si="257"/>
        <v>1729.62525</v>
      </c>
      <c r="AJ115" s="12" t="s">
        <v>14</v>
      </c>
    </row>
    <row r="116" s="9" customFormat="1" ht="16" customHeight="1" spans="1:36">
      <c r="A116" s="33">
        <f t="shared" si="145"/>
        <v>113</v>
      </c>
      <c r="B116" s="34" t="s">
        <v>262</v>
      </c>
      <c r="C116" s="35" t="s">
        <v>326</v>
      </c>
      <c r="D116" s="34" t="s">
        <v>327</v>
      </c>
      <c r="E116" s="34">
        <v>3473.25</v>
      </c>
      <c r="F116" s="34">
        <f>VLOOKUP(C116,'[1]9月'!$B:$Q,16,0)</f>
        <v>3245.4</v>
      </c>
      <c r="G116" s="37">
        <v>5664.75</v>
      </c>
      <c r="H116" s="34">
        <v>3473.25</v>
      </c>
      <c r="I116" s="37">
        <v>1790</v>
      </c>
      <c r="J116" s="37">
        <v>108</v>
      </c>
      <c r="K116" s="47">
        <f t="shared" si="146"/>
        <v>62.5185</v>
      </c>
      <c r="L116" s="48">
        <f t="shared" si="147"/>
        <v>519.264</v>
      </c>
      <c r="M116" s="37">
        <f t="shared" si="148"/>
        <v>453.18</v>
      </c>
      <c r="N116" s="34">
        <f t="shared" si="149"/>
        <v>24.31275</v>
      </c>
      <c r="O116" s="37">
        <f t="shared" si="150"/>
        <v>89.5</v>
      </c>
      <c r="P116" s="37">
        <f t="shared" si="151"/>
        <v>54</v>
      </c>
      <c r="Q116" s="37">
        <f t="shared" si="152"/>
        <v>1202.77525</v>
      </c>
      <c r="R116" s="34">
        <f t="shared" si="153"/>
        <v>0</v>
      </c>
      <c r="S116" s="34">
        <f t="shared" si="154"/>
        <v>259.63</v>
      </c>
      <c r="T116" s="37">
        <f t="shared" si="155"/>
        <v>113.3</v>
      </c>
      <c r="U116" s="34">
        <f t="shared" si="156"/>
        <v>10.42</v>
      </c>
      <c r="V116" s="34">
        <v>0</v>
      </c>
      <c r="W116" s="37">
        <f t="shared" si="157"/>
        <v>89.5</v>
      </c>
      <c r="X116" s="37">
        <f t="shared" si="158"/>
        <v>54</v>
      </c>
      <c r="Y116" s="34">
        <f t="shared" si="159"/>
        <v>526.85</v>
      </c>
      <c r="Z116" s="34">
        <f t="shared" si="160"/>
        <v>1729.62525</v>
      </c>
      <c r="AA116" s="34"/>
      <c r="AB116" s="12" t="s">
        <v>34</v>
      </c>
      <c r="AC116" s="11">
        <f t="shared" ref="AC116:AE116" si="258">K116+R116</f>
        <v>62.5185</v>
      </c>
      <c r="AD116" s="11">
        <f t="shared" si="258"/>
        <v>778.894</v>
      </c>
      <c r="AE116" s="11">
        <f t="shared" si="258"/>
        <v>566.48</v>
      </c>
      <c r="AF116" s="11">
        <f t="shared" si="162"/>
        <v>34.73275</v>
      </c>
      <c r="AG116" s="11">
        <f t="shared" ref="AG116:AI116" si="259">O116+W116</f>
        <v>179</v>
      </c>
      <c r="AH116" s="11">
        <f t="shared" si="259"/>
        <v>108</v>
      </c>
      <c r="AI116" s="11">
        <f t="shared" si="259"/>
        <v>1729.62525</v>
      </c>
      <c r="AJ116" s="12" t="s">
        <v>14</v>
      </c>
    </row>
    <row r="117" s="9" customFormat="1" ht="16" customHeight="1" spans="1:36">
      <c r="A117" s="33">
        <f t="shared" si="145"/>
        <v>114</v>
      </c>
      <c r="B117" s="34" t="s">
        <v>262</v>
      </c>
      <c r="C117" s="35" t="s">
        <v>328</v>
      </c>
      <c r="D117" s="34" t="s">
        <v>329</v>
      </c>
      <c r="E117" s="34">
        <v>3473.25</v>
      </c>
      <c r="F117" s="34">
        <f>VLOOKUP(C117,'[1]9月'!$B:$Q,16,0)</f>
        <v>3245.4</v>
      </c>
      <c r="G117" s="37">
        <v>5664.75</v>
      </c>
      <c r="H117" s="34">
        <v>3473.25</v>
      </c>
      <c r="I117" s="37">
        <v>1790</v>
      </c>
      <c r="J117" s="37">
        <v>108</v>
      </c>
      <c r="K117" s="47">
        <f t="shared" si="146"/>
        <v>62.5185</v>
      </c>
      <c r="L117" s="48">
        <f t="shared" si="147"/>
        <v>519.264</v>
      </c>
      <c r="M117" s="37">
        <f t="shared" si="148"/>
        <v>453.18</v>
      </c>
      <c r="N117" s="34">
        <f t="shared" si="149"/>
        <v>24.31275</v>
      </c>
      <c r="O117" s="37">
        <f t="shared" si="150"/>
        <v>89.5</v>
      </c>
      <c r="P117" s="37">
        <f t="shared" si="151"/>
        <v>54</v>
      </c>
      <c r="Q117" s="37">
        <f t="shared" si="152"/>
        <v>1202.77525</v>
      </c>
      <c r="R117" s="34">
        <f t="shared" si="153"/>
        <v>0</v>
      </c>
      <c r="S117" s="34">
        <f t="shared" si="154"/>
        <v>259.63</v>
      </c>
      <c r="T117" s="37">
        <f t="shared" si="155"/>
        <v>113.3</v>
      </c>
      <c r="U117" s="34">
        <f t="shared" si="156"/>
        <v>10.42</v>
      </c>
      <c r="V117" s="34">
        <v>0</v>
      </c>
      <c r="W117" s="37">
        <f t="shared" si="157"/>
        <v>89.5</v>
      </c>
      <c r="X117" s="37">
        <f t="shared" si="158"/>
        <v>54</v>
      </c>
      <c r="Y117" s="34">
        <f t="shared" si="159"/>
        <v>526.85</v>
      </c>
      <c r="Z117" s="34">
        <f t="shared" si="160"/>
        <v>1729.62525</v>
      </c>
      <c r="AA117" s="34"/>
      <c r="AB117" s="12" t="s">
        <v>34</v>
      </c>
      <c r="AC117" s="11">
        <f t="shared" ref="AC117:AE117" si="260">K117+R117</f>
        <v>62.5185</v>
      </c>
      <c r="AD117" s="11">
        <f t="shared" si="260"/>
        <v>778.894</v>
      </c>
      <c r="AE117" s="11">
        <f t="shared" si="260"/>
        <v>566.48</v>
      </c>
      <c r="AF117" s="11">
        <f t="shared" si="162"/>
        <v>34.73275</v>
      </c>
      <c r="AG117" s="11">
        <f t="shared" ref="AG117:AI117" si="261">O117+W117</f>
        <v>179</v>
      </c>
      <c r="AH117" s="11">
        <f t="shared" si="261"/>
        <v>108</v>
      </c>
      <c r="AI117" s="11">
        <f t="shared" si="261"/>
        <v>1729.62525</v>
      </c>
      <c r="AJ117" s="12" t="s">
        <v>14</v>
      </c>
    </row>
    <row r="118" s="9" customFormat="1" ht="16" customHeight="1" spans="1:36">
      <c r="A118" s="33">
        <f t="shared" si="145"/>
        <v>115</v>
      </c>
      <c r="B118" s="34" t="s">
        <v>262</v>
      </c>
      <c r="C118" s="35" t="s">
        <v>330</v>
      </c>
      <c r="D118" s="34" t="s">
        <v>331</v>
      </c>
      <c r="E118" s="34">
        <v>3473.25</v>
      </c>
      <c r="F118" s="34">
        <f>VLOOKUP(C118,'[1]9月'!$B:$Q,16,0)</f>
        <v>3245.4</v>
      </c>
      <c r="G118" s="37">
        <v>5664.75</v>
      </c>
      <c r="H118" s="34">
        <v>3473.25</v>
      </c>
      <c r="I118" s="37">
        <v>1790</v>
      </c>
      <c r="J118" s="37">
        <v>108</v>
      </c>
      <c r="K118" s="47">
        <f t="shared" si="146"/>
        <v>62.5185</v>
      </c>
      <c r="L118" s="48">
        <f t="shared" si="147"/>
        <v>519.264</v>
      </c>
      <c r="M118" s="37">
        <f t="shared" si="148"/>
        <v>453.18</v>
      </c>
      <c r="N118" s="34">
        <f t="shared" si="149"/>
        <v>24.31275</v>
      </c>
      <c r="O118" s="37">
        <f t="shared" si="150"/>
        <v>89.5</v>
      </c>
      <c r="P118" s="37">
        <f t="shared" si="151"/>
        <v>54</v>
      </c>
      <c r="Q118" s="37">
        <f t="shared" si="152"/>
        <v>1202.77525</v>
      </c>
      <c r="R118" s="34">
        <f t="shared" si="153"/>
        <v>0</v>
      </c>
      <c r="S118" s="34">
        <f t="shared" si="154"/>
        <v>259.63</v>
      </c>
      <c r="T118" s="37">
        <f t="shared" si="155"/>
        <v>113.3</v>
      </c>
      <c r="U118" s="34">
        <f t="shared" si="156"/>
        <v>10.42</v>
      </c>
      <c r="V118" s="34">
        <v>0</v>
      </c>
      <c r="W118" s="37">
        <f t="shared" si="157"/>
        <v>89.5</v>
      </c>
      <c r="X118" s="37">
        <f t="shared" si="158"/>
        <v>54</v>
      </c>
      <c r="Y118" s="34">
        <f t="shared" si="159"/>
        <v>526.85</v>
      </c>
      <c r="Z118" s="34">
        <f t="shared" si="160"/>
        <v>1729.62525</v>
      </c>
      <c r="AA118" s="34"/>
      <c r="AB118" s="12" t="s">
        <v>34</v>
      </c>
      <c r="AC118" s="11">
        <f t="shared" ref="AC118:AE118" si="262">K118+R118</f>
        <v>62.5185</v>
      </c>
      <c r="AD118" s="11">
        <f t="shared" si="262"/>
        <v>778.894</v>
      </c>
      <c r="AE118" s="11">
        <f t="shared" si="262"/>
        <v>566.48</v>
      </c>
      <c r="AF118" s="11">
        <f t="shared" si="162"/>
        <v>34.73275</v>
      </c>
      <c r="AG118" s="11">
        <f t="shared" ref="AG118:AI118" si="263">O118+W118</f>
        <v>179</v>
      </c>
      <c r="AH118" s="11">
        <f t="shared" si="263"/>
        <v>108</v>
      </c>
      <c r="AI118" s="11">
        <f t="shared" si="263"/>
        <v>1729.62525</v>
      </c>
      <c r="AJ118" s="12" t="s">
        <v>14</v>
      </c>
    </row>
    <row r="119" s="9" customFormat="1" ht="16" customHeight="1" spans="1:36">
      <c r="A119" s="33">
        <f t="shared" si="145"/>
        <v>116</v>
      </c>
      <c r="B119" s="34" t="s">
        <v>262</v>
      </c>
      <c r="C119" s="35" t="s">
        <v>332</v>
      </c>
      <c r="D119" s="34" t="s">
        <v>333</v>
      </c>
      <c r="E119" s="34">
        <v>3473.25</v>
      </c>
      <c r="F119" s="34">
        <f>VLOOKUP(C119,'[1]9月'!$B:$Q,16,0)</f>
        <v>3245.4</v>
      </c>
      <c r="G119" s="37">
        <v>5664.75</v>
      </c>
      <c r="H119" s="34">
        <v>3473.25</v>
      </c>
      <c r="I119" s="37">
        <v>1790</v>
      </c>
      <c r="J119" s="37">
        <v>108</v>
      </c>
      <c r="K119" s="47">
        <f t="shared" si="146"/>
        <v>62.5185</v>
      </c>
      <c r="L119" s="48">
        <f t="shared" si="147"/>
        <v>519.264</v>
      </c>
      <c r="M119" s="37">
        <f t="shared" si="148"/>
        <v>453.18</v>
      </c>
      <c r="N119" s="34">
        <f t="shared" si="149"/>
        <v>24.31275</v>
      </c>
      <c r="O119" s="37">
        <f t="shared" si="150"/>
        <v>89.5</v>
      </c>
      <c r="P119" s="37">
        <f t="shared" si="151"/>
        <v>54</v>
      </c>
      <c r="Q119" s="37">
        <f t="shared" si="152"/>
        <v>1202.77525</v>
      </c>
      <c r="R119" s="34">
        <f t="shared" si="153"/>
        <v>0</v>
      </c>
      <c r="S119" s="34">
        <f t="shared" si="154"/>
        <v>259.63</v>
      </c>
      <c r="T119" s="37">
        <f t="shared" si="155"/>
        <v>113.3</v>
      </c>
      <c r="U119" s="34">
        <f t="shared" si="156"/>
        <v>10.42</v>
      </c>
      <c r="V119" s="34">
        <v>0</v>
      </c>
      <c r="W119" s="37">
        <f t="shared" si="157"/>
        <v>89.5</v>
      </c>
      <c r="X119" s="37">
        <f t="shared" si="158"/>
        <v>54</v>
      </c>
      <c r="Y119" s="34">
        <f t="shared" si="159"/>
        <v>526.85</v>
      </c>
      <c r="Z119" s="34">
        <f t="shared" si="160"/>
        <v>1729.62525</v>
      </c>
      <c r="AA119" s="34"/>
      <c r="AB119" s="12" t="s">
        <v>34</v>
      </c>
      <c r="AC119" s="11">
        <f t="shared" ref="AC119:AE119" si="264">K119+R119</f>
        <v>62.5185</v>
      </c>
      <c r="AD119" s="11">
        <f t="shared" si="264"/>
        <v>778.894</v>
      </c>
      <c r="AE119" s="11">
        <f t="shared" si="264"/>
        <v>566.48</v>
      </c>
      <c r="AF119" s="11">
        <f t="shared" si="162"/>
        <v>34.73275</v>
      </c>
      <c r="AG119" s="11">
        <f t="shared" ref="AG119:AI119" si="265">O119+W119</f>
        <v>179</v>
      </c>
      <c r="AH119" s="11">
        <f t="shared" si="265"/>
        <v>108</v>
      </c>
      <c r="AI119" s="11">
        <f t="shared" si="265"/>
        <v>1729.62525</v>
      </c>
      <c r="AJ119" s="12" t="s">
        <v>14</v>
      </c>
    </row>
    <row r="120" s="9" customFormat="1" ht="16" customHeight="1" spans="1:36">
      <c r="A120" s="33">
        <f t="shared" si="145"/>
        <v>117</v>
      </c>
      <c r="B120" s="34" t="s">
        <v>262</v>
      </c>
      <c r="C120" s="35" t="s">
        <v>334</v>
      </c>
      <c r="D120" s="34" t="s">
        <v>335</v>
      </c>
      <c r="E120" s="34">
        <v>3473.25</v>
      </c>
      <c r="F120" s="34">
        <f>VLOOKUP(C120,'[1]9月'!$B:$Q,16,0)</f>
        <v>3245.4</v>
      </c>
      <c r="G120" s="37">
        <v>5664.75</v>
      </c>
      <c r="H120" s="34">
        <v>3473.25</v>
      </c>
      <c r="I120" s="37">
        <v>1790</v>
      </c>
      <c r="J120" s="37">
        <v>108</v>
      </c>
      <c r="K120" s="47">
        <f t="shared" si="146"/>
        <v>62.5185</v>
      </c>
      <c r="L120" s="48">
        <f t="shared" si="147"/>
        <v>519.264</v>
      </c>
      <c r="M120" s="37">
        <f t="shared" si="148"/>
        <v>453.18</v>
      </c>
      <c r="N120" s="34">
        <f t="shared" si="149"/>
        <v>24.31275</v>
      </c>
      <c r="O120" s="37">
        <f t="shared" si="150"/>
        <v>89.5</v>
      </c>
      <c r="P120" s="37">
        <f t="shared" si="151"/>
        <v>54</v>
      </c>
      <c r="Q120" s="37">
        <f t="shared" si="152"/>
        <v>1202.77525</v>
      </c>
      <c r="R120" s="34">
        <f t="shared" si="153"/>
        <v>0</v>
      </c>
      <c r="S120" s="34">
        <f t="shared" si="154"/>
        <v>259.63</v>
      </c>
      <c r="T120" s="37">
        <f t="shared" si="155"/>
        <v>113.3</v>
      </c>
      <c r="U120" s="34">
        <f t="shared" si="156"/>
        <v>10.42</v>
      </c>
      <c r="V120" s="34">
        <v>0</v>
      </c>
      <c r="W120" s="37">
        <f t="shared" si="157"/>
        <v>89.5</v>
      </c>
      <c r="X120" s="37">
        <f t="shared" si="158"/>
        <v>54</v>
      </c>
      <c r="Y120" s="34">
        <f t="shared" si="159"/>
        <v>526.85</v>
      </c>
      <c r="Z120" s="34">
        <f t="shared" si="160"/>
        <v>1729.62525</v>
      </c>
      <c r="AA120" s="34"/>
      <c r="AB120" s="12" t="s">
        <v>34</v>
      </c>
      <c r="AC120" s="11">
        <f t="shared" ref="AC120:AE120" si="266">K120+R120</f>
        <v>62.5185</v>
      </c>
      <c r="AD120" s="11">
        <f t="shared" si="266"/>
        <v>778.894</v>
      </c>
      <c r="AE120" s="11">
        <f t="shared" si="266"/>
        <v>566.48</v>
      </c>
      <c r="AF120" s="11">
        <f t="shared" si="162"/>
        <v>34.73275</v>
      </c>
      <c r="AG120" s="11">
        <f t="shared" ref="AG120:AI120" si="267">O120+W120</f>
        <v>179</v>
      </c>
      <c r="AH120" s="11">
        <f t="shared" si="267"/>
        <v>108</v>
      </c>
      <c r="AI120" s="11">
        <f t="shared" si="267"/>
        <v>1729.62525</v>
      </c>
      <c r="AJ120" s="12" t="s">
        <v>14</v>
      </c>
    </row>
    <row r="121" s="9" customFormat="1" ht="16" customHeight="1" spans="1:36">
      <c r="A121" s="33">
        <f t="shared" si="145"/>
        <v>118</v>
      </c>
      <c r="B121" s="34" t="s">
        <v>262</v>
      </c>
      <c r="C121" s="35" t="s">
        <v>336</v>
      </c>
      <c r="D121" s="34" t="s">
        <v>337</v>
      </c>
      <c r="E121" s="34">
        <v>3473.25</v>
      </c>
      <c r="F121" s="34">
        <f>VLOOKUP(C121,'[1]9月'!$B:$Q,16,0)</f>
        <v>3245.4</v>
      </c>
      <c r="G121" s="37">
        <v>5664.75</v>
      </c>
      <c r="H121" s="34">
        <v>3473.25</v>
      </c>
      <c r="I121" s="37">
        <v>1790</v>
      </c>
      <c r="J121" s="37">
        <v>108</v>
      </c>
      <c r="K121" s="47">
        <f t="shared" si="146"/>
        <v>62.5185</v>
      </c>
      <c r="L121" s="48">
        <f t="shared" si="147"/>
        <v>519.264</v>
      </c>
      <c r="M121" s="37">
        <f t="shared" si="148"/>
        <v>453.18</v>
      </c>
      <c r="N121" s="34">
        <f t="shared" si="149"/>
        <v>24.31275</v>
      </c>
      <c r="O121" s="37">
        <f t="shared" si="150"/>
        <v>89.5</v>
      </c>
      <c r="P121" s="37">
        <f t="shared" si="151"/>
        <v>54</v>
      </c>
      <c r="Q121" s="37">
        <f t="shared" si="152"/>
        <v>1202.77525</v>
      </c>
      <c r="R121" s="34">
        <f t="shared" si="153"/>
        <v>0</v>
      </c>
      <c r="S121" s="34">
        <f t="shared" si="154"/>
        <v>259.63</v>
      </c>
      <c r="T121" s="37">
        <f t="shared" si="155"/>
        <v>113.3</v>
      </c>
      <c r="U121" s="34">
        <f t="shared" si="156"/>
        <v>10.42</v>
      </c>
      <c r="V121" s="34">
        <v>0</v>
      </c>
      <c r="W121" s="37">
        <f t="shared" si="157"/>
        <v>89.5</v>
      </c>
      <c r="X121" s="37">
        <f t="shared" si="158"/>
        <v>54</v>
      </c>
      <c r="Y121" s="34">
        <f t="shared" si="159"/>
        <v>526.85</v>
      </c>
      <c r="Z121" s="34">
        <f t="shared" si="160"/>
        <v>1729.62525</v>
      </c>
      <c r="AA121" s="34"/>
      <c r="AB121" s="12" t="s">
        <v>34</v>
      </c>
      <c r="AC121" s="11">
        <f t="shared" ref="AC121:AE121" si="268">K121+R121</f>
        <v>62.5185</v>
      </c>
      <c r="AD121" s="11">
        <f t="shared" si="268"/>
        <v>778.894</v>
      </c>
      <c r="AE121" s="11">
        <f t="shared" si="268"/>
        <v>566.48</v>
      </c>
      <c r="AF121" s="11">
        <f t="shared" si="162"/>
        <v>34.73275</v>
      </c>
      <c r="AG121" s="11">
        <f t="shared" ref="AG121:AI121" si="269">O121+W121</f>
        <v>179</v>
      </c>
      <c r="AH121" s="11">
        <f t="shared" si="269"/>
        <v>108</v>
      </c>
      <c r="AI121" s="11">
        <f t="shared" si="269"/>
        <v>1729.62525</v>
      </c>
      <c r="AJ121" s="12" t="s">
        <v>14</v>
      </c>
    </row>
    <row r="122" s="9" customFormat="1" ht="16" customHeight="1" spans="1:36">
      <c r="A122" s="33">
        <f t="shared" si="145"/>
        <v>119</v>
      </c>
      <c r="B122" s="34" t="s">
        <v>262</v>
      </c>
      <c r="C122" s="35" t="s">
        <v>338</v>
      </c>
      <c r="D122" s="179" t="s">
        <v>339</v>
      </c>
      <c r="E122" s="34">
        <v>3473.25</v>
      </c>
      <c r="F122" s="34">
        <f>VLOOKUP(C122,'[1]9月'!$B:$Q,16,0)</f>
        <v>3245.4</v>
      </c>
      <c r="G122" s="37">
        <v>5664.75</v>
      </c>
      <c r="H122" s="34">
        <v>3473.25</v>
      </c>
      <c r="I122" s="37">
        <v>1790</v>
      </c>
      <c r="J122" s="37">
        <v>108</v>
      </c>
      <c r="K122" s="47">
        <f t="shared" si="146"/>
        <v>62.5185</v>
      </c>
      <c r="L122" s="48">
        <f t="shared" si="147"/>
        <v>519.264</v>
      </c>
      <c r="M122" s="37">
        <f t="shared" si="148"/>
        <v>453.18</v>
      </c>
      <c r="N122" s="34">
        <f t="shared" si="149"/>
        <v>24.31275</v>
      </c>
      <c r="O122" s="37">
        <f t="shared" si="150"/>
        <v>89.5</v>
      </c>
      <c r="P122" s="37">
        <f t="shared" si="151"/>
        <v>54</v>
      </c>
      <c r="Q122" s="37">
        <f t="shared" si="152"/>
        <v>1202.77525</v>
      </c>
      <c r="R122" s="34">
        <f t="shared" si="153"/>
        <v>0</v>
      </c>
      <c r="S122" s="34">
        <f t="shared" si="154"/>
        <v>259.63</v>
      </c>
      <c r="T122" s="37">
        <f t="shared" si="155"/>
        <v>113.3</v>
      </c>
      <c r="U122" s="34">
        <f t="shared" si="156"/>
        <v>10.42</v>
      </c>
      <c r="V122" s="34">
        <v>0</v>
      </c>
      <c r="W122" s="37">
        <f t="shared" si="157"/>
        <v>89.5</v>
      </c>
      <c r="X122" s="37">
        <f t="shared" si="158"/>
        <v>54</v>
      </c>
      <c r="Y122" s="34">
        <f t="shared" si="159"/>
        <v>526.85</v>
      </c>
      <c r="Z122" s="34">
        <f t="shared" si="160"/>
        <v>1729.62525</v>
      </c>
      <c r="AA122" s="34"/>
      <c r="AB122" s="12" t="s">
        <v>34</v>
      </c>
      <c r="AC122" s="11">
        <f t="shared" ref="AC122:AE122" si="270">K122+R122</f>
        <v>62.5185</v>
      </c>
      <c r="AD122" s="11">
        <f t="shared" si="270"/>
        <v>778.894</v>
      </c>
      <c r="AE122" s="11">
        <f t="shared" si="270"/>
        <v>566.48</v>
      </c>
      <c r="AF122" s="11">
        <f t="shared" si="162"/>
        <v>34.73275</v>
      </c>
      <c r="AG122" s="11">
        <f t="shared" ref="AG122:AI122" si="271">O122+W122</f>
        <v>179</v>
      </c>
      <c r="AH122" s="11">
        <f t="shared" si="271"/>
        <v>108</v>
      </c>
      <c r="AI122" s="11">
        <f t="shared" si="271"/>
        <v>1729.62525</v>
      </c>
      <c r="AJ122" s="12" t="s">
        <v>14</v>
      </c>
    </row>
    <row r="123" s="9" customFormat="1" ht="16" customHeight="1" spans="1:36">
      <c r="A123" s="33">
        <f t="shared" si="145"/>
        <v>120</v>
      </c>
      <c r="B123" s="34" t="s">
        <v>262</v>
      </c>
      <c r="C123" s="35" t="s">
        <v>340</v>
      </c>
      <c r="D123" s="34" t="s">
        <v>341</v>
      </c>
      <c r="E123" s="34">
        <v>3473.25</v>
      </c>
      <c r="F123" s="34">
        <f>VLOOKUP(C123,'[1]9月'!$B:$Q,16,0)</f>
        <v>3245.4</v>
      </c>
      <c r="G123" s="37">
        <v>5664.75</v>
      </c>
      <c r="H123" s="34">
        <v>3473.25</v>
      </c>
      <c r="I123" s="37">
        <v>2544</v>
      </c>
      <c r="J123" s="37">
        <v>108</v>
      </c>
      <c r="K123" s="47">
        <f t="shared" si="146"/>
        <v>62.5185</v>
      </c>
      <c r="L123" s="48">
        <f t="shared" si="147"/>
        <v>519.264</v>
      </c>
      <c r="M123" s="37">
        <f t="shared" si="148"/>
        <v>453.18</v>
      </c>
      <c r="N123" s="34">
        <f t="shared" si="149"/>
        <v>24.31275</v>
      </c>
      <c r="O123" s="37">
        <f t="shared" si="150"/>
        <v>127.2</v>
      </c>
      <c r="P123" s="37">
        <f t="shared" si="151"/>
        <v>54</v>
      </c>
      <c r="Q123" s="37">
        <f t="shared" si="152"/>
        <v>1240.47525</v>
      </c>
      <c r="R123" s="34">
        <f t="shared" si="153"/>
        <v>0</v>
      </c>
      <c r="S123" s="34">
        <f t="shared" si="154"/>
        <v>259.63</v>
      </c>
      <c r="T123" s="37">
        <f t="shared" si="155"/>
        <v>113.3</v>
      </c>
      <c r="U123" s="34">
        <f t="shared" si="156"/>
        <v>10.42</v>
      </c>
      <c r="V123" s="34">
        <v>0</v>
      </c>
      <c r="W123" s="37">
        <f t="shared" si="157"/>
        <v>127.2</v>
      </c>
      <c r="X123" s="37">
        <f t="shared" si="158"/>
        <v>54</v>
      </c>
      <c r="Y123" s="34">
        <f t="shared" si="159"/>
        <v>564.55</v>
      </c>
      <c r="Z123" s="34">
        <f t="shared" si="160"/>
        <v>1805.02525</v>
      </c>
      <c r="AA123" s="34"/>
      <c r="AB123" s="12" t="s">
        <v>34</v>
      </c>
      <c r="AC123" s="11">
        <f t="shared" ref="AC123:AE123" si="272">K123+R123</f>
        <v>62.5185</v>
      </c>
      <c r="AD123" s="11">
        <f t="shared" si="272"/>
        <v>778.894</v>
      </c>
      <c r="AE123" s="11">
        <f t="shared" si="272"/>
        <v>566.48</v>
      </c>
      <c r="AF123" s="11">
        <f t="shared" si="162"/>
        <v>34.73275</v>
      </c>
      <c r="AG123" s="11">
        <f t="shared" ref="AG123:AI123" si="273">O123+W123</f>
        <v>254.4</v>
      </c>
      <c r="AH123" s="11">
        <f t="shared" si="273"/>
        <v>108</v>
      </c>
      <c r="AI123" s="11">
        <f t="shared" si="273"/>
        <v>1805.02525</v>
      </c>
      <c r="AJ123" s="12" t="s">
        <v>14</v>
      </c>
    </row>
    <row r="124" s="9" customFormat="1" ht="16" customHeight="1" spans="1:36">
      <c r="A124" s="33">
        <f t="shared" si="145"/>
        <v>121</v>
      </c>
      <c r="B124" s="34" t="s">
        <v>262</v>
      </c>
      <c r="C124" s="35" t="s">
        <v>342</v>
      </c>
      <c r="D124" s="34" t="s">
        <v>343</v>
      </c>
      <c r="E124" s="34">
        <v>3473.25</v>
      </c>
      <c r="F124" s="34">
        <f>VLOOKUP(C124,'[1]9月'!$B:$Q,16,0)</f>
        <v>3245.4</v>
      </c>
      <c r="G124" s="37">
        <v>5664.75</v>
      </c>
      <c r="H124" s="34">
        <v>3473.25</v>
      </c>
      <c r="I124" s="37">
        <v>1790</v>
      </c>
      <c r="J124" s="37">
        <v>108</v>
      </c>
      <c r="K124" s="47">
        <f t="shared" si="146"/>
        <v>62.5185</v>
      </c>
      <c r="L124" s="48">
        <f t="shared" si="147"/>
        <v>519.264</v>
      </c>
      <c r="M124" s="37">
        <f t="shared" si="148"/>
        <v>453.18</v>
      </c>
      <c r="N124" s="34">
        <f t="shared" si="149"/>
        <v>24.31275</v>
      </c>
      <c r="O124" s="37">
        <f t="shared" si="150"/>
        <v>89.5</v>
      </c>
      <c r="P124" s="37">
        <f t="shared" si="151"/>
        <v>54</v>
      </c>
      <c r="Q124" s="37">
        <f t="shared" si="152"/>
        <v>1202.77525</v>
      </c>
      <c r="R124" s="34">
        <f t="shared" si="153"/>
        <v>0</v>
      </c>
      <c r="S124" s="34">
        <f t="shared" si="154"/>
        <v>259.63</v>
      </c>
      <c r="T124" s="37">
        <f t="shared" si="155"/>
        <v>113.3</v>
      </c>
      <c r="U124" s="34">
        <f t="shared" si="156"/>
        <v>10.42</v>
      </c>
      <c r="V124" s="34">
        <v>0</v>
      </c>
      <c r="W124" s="37">
        <f t="shared" si="157"/>
        <v>89.5</v>
      </c>
      <c r="X124" s="37">
        <f t="shared" si="158"/>
        <v>54</v>
      </c>
      <c r="Y124" s="34">
        <f t="shared" si="159"/>
        <v>526.85</v>
      </c>
      <c r="Z124" s="34">
        <f t="shared" si="160"/>
        <v>1729.62525</v>
      </c>
      <c r="AA124" s="34"/>
      <c r="AB124" s="12" t="s">
        <v>34</v>
      </c>
      <c r="AC124" s="11">
        <f t="shared" ref="AC124:AE124" si="274">K124+R124</f>
        <v>62.5185</v>
      </c>
      <c r="AD124" s="11">
        <f t="shared" si="274"/>
        <v>778.894</v>
      </c>
      <c r="AE124" s="11">
        <f t="shared" si="274"/>
        <v>566.48</v>
      </c>
      <c r="AF124" s="11">
        <f t="shared" si="162"/>
        <v>34.73275</v>
      </c>
      <c r="AG124" s="11">
        <f t="shared" ref="AG124:AI124" si="275">O124+W124</f>
        <v>179</v>
      </c>
      <c r="AH124" s="11">
        <f t="shared" si="275"/>
        <v>108</v>
      </c>
      <c r="AI124" s="11">
        <f t="shared" si="275"/>
        <v>1729.62525</v>
      </c>
      <c r="AJ124" s="12" t="s">
        <v>14</v>
      </c>
    </row>
    <row r="125" s="9" customFormat="1" ht="16" customHeight="1" spans="1:36">
      <c r="A125" s="33">
        <f t="shared" si="145"/>
        <v>122</v>
      </c>
      <c r="B125" s="34" t="s">
        <v>262</v>
      </c>
      <c r="C125" s="35" t="s">
        <v>344</v>
      </c>
      <c r="D125" s="34" t="s">
        <v>345</v>
      </c>
      <c r="E125" s="34">
        <v>3473.25</v>
      </c>
      <c r="F125" s="34">
        <f>VLOOKUP(C125,'[1]9月'!$B:$Q,16,0)</f>
        <v>3245.4</v>
      </c>
      <c r="G125" s="37">
        <v>5664.75</v>
      </c>
      <c r="H125" s="34">
        <v>3473.25</v>
      </c>
      <c r="I125" s="37">
        <v>2544</v>
      </c>
      <c r="J125" s="37">
        <v>108</v>
      </c>
      <c r="K125" s="47">
        <f t="shared" si="146"/>
        <v>62.5185</v>
      </c>
      <c r="L125" s="48">
        <f t="shared" si="147"/>
        <v>519.264</v>
      </c>
      <c r="M125" s="37">
        <f t="shared" si="148"/>
        <v>453.18</v>
      </c>
      <c r="N125" s="34">
        <f t="shared" si="149"/>
        <v>24.31275</v>
      </c>
      <c r="O125" s="37">
        <f t="shared" si="150"/>
        <v>127.2</v>
      </c>
      <c r="P125" s="37">
        <f t="shared" si="151"/>
        <v>54</v>
      </c>
      <c r="Q125" s="37">
        <f t="shared" si="152"/>
        <v>1240.47525</v>
      </c>
      <c r="R125" s="34">
        <f t="shared" si="153"/>
        <v>0</v>
      </c>
      <c r="S125" s="34">
        <f t="shared" si="154"/>
        <v>259.63</v>
      </c>
      <c r="T125" s="37">
        <f t="shared" si="155"/>
        <v>113.3</v>
      </c>
      <c r="U125" s="34">
        <f t="shared" si="156"/>
        <v>10.42</v>
      </c>
      <c r="V125" s="34">
        <v>0</v>
      </c>
      <c r="W125" s="37">
        <f t="shared" si="157"/>
        <v>127.2</v>
      </c>
      <c r="X125" s="37">
        <f t="shared" si="158"/>
        <v>54</v>
      </c>
      <c r="Y125" s="34">
        <f t="shared" si="159"/>
        <v>564.55</v>
      </c>
      <c r="Z125" s="34">
        <f t="shared" si="160"/>
        <v>1805.02525</v>
      </c>
      <c r="AA125" s="34"/>
      <c r="AB125" s="12" t="s">
        <v>34</v>
      </c>
      <c r="AC125" s="11">
        <f t="shared" ref="AC125:AE125" si="276">K125+R125</f>
        <v>62.5185</v>
      </c>
      <c r="AD125" s="11">
        <f t="shared" si="276"/>
        <v>778.894</v>
      </c>
      <c r="AE125" s="11">
        <f t="shared" si="276"/>
        <v>566.48</v>
      </c>
      <c r="AF125" s="11">
        <f t="shared" si="162"/>
        <v>34.73275</v>
      </c>
      <c r="AG125" s="11">
        <f t="shared" ref="AG125:AI125" si="277">O125+W125</f>
        <v>254.4</v>
      </c>
      <c r="AH125" s="11">
        <f t="shared" si="277"/>
        <v>108</v>
      </c>
      <c r="AI125" s="11">
        <f t="shared" si="277"/>
        <v>1805.02525</v>
      </c>
      <c r="AJ125" s="12" t="s">
        <v>14</v>
      </c>
    </row>
    <row r="126" s="9" customFormat="1" ht="16" customHeight="1" spans="1:36">
      <c r="A126" s="33">
        <f t="shared" si="145"/>
        <v>123</v>
      </c>
      <c r="B126" s="34" t="s">
        <v>262</v>
      </c>
      <c r="C126" s="35" t="s">
        <v>346</v>
      </c>
      <c r="D126" s="34" t="s">
        <v>347</v>
      </c>
      <c r="E126" s="34">
        <v>3473.25</v>
      </c>
      <c r="F126" s="34">
        <f>VLOOKUP(C126,'[1]9月'!$B:$Q,16,0)</f>
        <v>3245.4</v>
      </c>
      <c r="G126" s="37">
        <v>5664.75</v>
      </c>
      <c r="H126" s="34">
        <v>3473.25</v>
      </c>
      <c r="I126" s="37">
        <v>2544</v>
      </c>
      <c r="J126" s="37">
        <v>108</v>
      </c>
      <c r="K126" s="47">
        <f t="shared" si="146"/>
        <v>62.5185</v>
      </c>
      <c r="L126" s="48">
        <f t="shared" si="147"/>
        <v>519.264</v>
      </c>
      <c r="M126" s="37">
        <f t="shared" si="148"/>
        <v>453.18</v>
      </c>
      <c r="N126" s="34">
        <f t="shared" si="149"/>
        <v>24.31275</v>
      </c>
      <c r="O126" s="37">
        <f t="shared" si="150"/>
        <v>127.2</v>
      </c>
      <c r="P126" s="37">
        <f t="shared" si="151"/>
        <v>54</v>
      </c>
      <c r="Q126" s="37">
        <f t="shared" si="152"/>
        <v>1240.47525</v>
      </c>
      <c r="R126" s="34">
        <f t="shared" si="153"/>
        <v>0</v>
      </c>
      <c r="S126" s="34">
        <f t="shared" si="154"/>
        <v>259.63</v>
      </c>
      <c r="T126" s="37">
        <f t="shared" si="155"/>
        <v>113.3</v>
      </c>
      <c r="U126" s="34">
        <f t="shared" si="156"/>
        <v>10.42</v>
      </c>
      <c r="V126" s="34">
        <v>0</v>
      </c>
      <c r="W126" s="37">
        <f t="shared" si="157"/>
        <v>127.2</v>
      </c>
      <c r="X126" s="37">
        <f t="shared" si="158"/>
        <v>54</v>
      </c>
      <c r="Y126" s="34">
        <f t="shared" si="159"/>
        <v>564.55</v>
      </c>
      <c r="Z126" s="34">
        <f t="shared" si="160"/>
        <v>1805.02525</v>
      </c>
      <c r="AA126" s="34"/>
      <c r="AB126" s="12" t="s">
        <v>34</v>
      </c>
      <c r="AC126" s="11">
        <f t="shared" ref="AC126:AE126" si="278">K126+R126</f>
        <v>62.5185</v>
      </c>
      <c r="AD126" s="11">
        <f t="shared" si="278"/>
        <v>778.894</v>
      </c>
      <c r="AE126" s="11">
        <f t="shared" si="278"/>
        <v>566.48</v>
      </c>
      <c r="AF126" s="11">
        <f t="shared" si="162"/>
        <v>34.73275</v>
      </c>
      <c r="AG126" s="11">
        <f t="shared" ref="AG126:AI126" si="279">O126+W126</f>
        <v>254.4</v>
      </c>
      <c r="AH126" s="11">
        <f t="shared" si="279"/>
        <v>108</v>
      </c>
      <c r="AI126" s="11">
        <f t="shared" si="279"/>
        <v>1805.02525</v>
      </c>
      <c r="AJ126" s="12" t="s">
        <v>14</v>
      </c>
    </row>
    <row r="127" s="9" customFormat="1" ht="16" customHeight="1" spans="1:36">
      <c r="A127" s="33">
        <f t="shared" si="145"/>
        <v>124</v>
      </c>
      <c r="B127" s="34" t="s">
        <v>262</v>
      </c>
      <c r="C127" s="35" t="s">
        <v>348</v>
      </c>
      <c r="D127" s="34" t="s">
        <v>349</v>
      </c>
      <c r="E127" s="34">
        <v>3473.25</v>
      </c>
      <c r="F127" s="34">
        <f>VLOOKUP(C127,'[1]9月'!$B:$Q,16,0)</f>
        <v>3245.4</v>
      </c>
      <c r="G127" s="37">
        <v>5664.75</v>
      </c>
      <c r="H127" s="34">
        <v>3473.25</v>
      </c>
      <c r="I127" s="37">
        <v>2544</v>
      </c>
      <c r="J127" s="37">
        <v>108</v>
      </c>
      <c r="K127" s="47">
        <f t="shared" si="146"/>
        <v>62.5185</v>
      </c>
      <c r="L127" s="48">
        <f t="shared" si="147"/>
        <v>519.264</v>
      </c>
      <c r="M127" s="37">
        <f t="shared" si="148"/>
        <v>453.18</v>
      </c>
      <c r="N127" s="34">
        <f t="shared" si="149"/>
        <v>24.31275</v>
      </c>
      <c r="O127" s="37">
        <f t="shared" si="150"/>
        <v>127.2</v>
      </c>
      <c r="P127" s="37">
        <f t="shared" si="151"/>
        <v>54</v>
      </c>
      <c r="Q127" s="37">
        <f t="shared" si="152"/>
        <v>1240.47525</v>
      </c>
      <c r="R127" s="34">
        <f t="shared" si="153"/>
        <v>0</v>
      </c>
      <c r="S127" s="34">
        <f t="shared" si="154"/>
        <v>259.63</v>
      </c>
      <c r="T127" s="37">
        <f t="shared" si="155"/>
        <v>113.3</v>
      </c>
      <c r="U127" s="34">
        <f t="shared" si="156"/>
        <v>10.42</v>
      </c>
      <c r="V127" s="34">
        <v>0</v>
      </c>
      <c r="W127" s="37">
        <f t="shared" si="157"/>
        <v>127.2</v>
      </c>
      <c r="X127" s="37">
        <f t="shared" si="158"/>
        <v>54</v>
      </c>
      <c r="Y127" s="34">
        <f t="shared" si="159"/>
        <v>564.55</v>
      </c>
      <c r="Z127" s="34">
        <f t="shared" si="160"/>
        <v>1805.02525</v>
      </c>
      <c r="AA127" s="34"/>
      <c r="AB127" s="12" t="s">
        <v>34</v>
      </c>
      <c r="AC127" s="11">
        <f t="shared" ref="AC127:AE127" si="280">K127+R127</f>
        <v>62.5185</v>
      </c>
      <c r="AD127" s="11">
        <f t="shared" si="280"/>
        <v>778.894</v>
      </c>
      <c r="AE127" s="11">
        <f t="shared" si="280"/>
        <v>566.48</v>
      </c>
      <c r="AF127" s="11">
        <f t="shared" si="162"/>
        <v>34.73275</v>
      </c>
      <c r="AG127" s="11">
        <f t="shared" ref="AG127:AI127" si="281">O127+W127</f>
        <v>254.4</v>
      </c>
      <c r="AH127" s="11">
        <f t="shared" si="281"/>
        <v>108</v>
      </c>
      <c r="AI127" s="11">
        <f t="shared" si="281"/>
        <v>1805.02525</v>
      </c>
      <c r="AJ127" s="12" t="s">
        <v>14</v>
      </c>
    </row>
    <row r="128" s="9" customFormat="1" ht="16" customHeight="1" spans="1:36">
      <c r="A128" s="33">
        <f t="shared" si="145"/>
        <v>125</v>
      </c>
      <c r="B128" s="34" t="s">
        <v>262</v>
      </c>
      <c r="C128" s="35" t="s">
        <v>350</v>
      </c>
      <c r="D128" s="34" t="s">
        <v>351</v>
      </c>
      <c r="E128" s="34">
        <v>3473.25</v>
      </c>
      <c r="F128" s="34">
        <f>VLOOKUP(C128,'[1]9月'!$B:$Q,16,0)</f>
        <v>3245.4</v>
      </c>
      <c r="G128" s="37">
        <v>5664.75</v>
      </c>
      <c r="H128" s="34">
        <v>3473.25</v>
      </c>
      <c r="I128" s="37">
        <v>3180</v>
      </c>
      <c r="J128" s="37">
        <v>108</v>
      </c>
      <c r="K128" s="47">
        <f t="shared" si="146"/>
        <v>62.5185</v>
      </c>
      <c r="L128" s="48">
        <f t="shared" si="147"/>
        <v>519.264</v>
      </c>
      <c r="M128" s="37">
        <f t="shared" si="148"/>
        <v>453.18</v>
      </c>
      <c r="N128" s="34">
        <f t="shared" si="149"/>
        <v>24.31275</v>
      </c>
      <c r="O128" s="37">
        <f t="shared" si="150"/>
        <v>159</v>
      </c>
      <c r="P128" s="37">
        <f t="shared" si="151"/>
        <v>54</v>
      </c>
      <c r="Q128" s="37">
        <f t="shared" si="152"/>
        <v>1272.27525</v>
      </c>
      <c r="R128" s="34">
        <f t="shared" si="153"/>
        <v>0</v>
      </c>
      <c r="S128" s="34">
        <f t="shared" si="154"/>
        <v>259.63</v>
      </c>
      <c r="T128" s="37">
        <f t="shared" si="155"/>
        <v>113.3</v>
      </c>
      <c r="U128" s="34">
        <f t="shared" si="156"/>
        <v>10.42</v>
      </c>
      <c r="V128" s="34">
        <v>0</v>
      </c>
      <c r="W128" s="37">
        <f t="shared" si="157"/>
        <v>159</v>
      </c>
      <c r="X128" s="37">
        <f t="shared" si="158"/>
        <v>54</v>
      </c>
      <c r="Y128" s="34">
        <f t="shared" si="159"/>
        <v>596.35</v>
      </c>
      <c r="Z128" s="34">
        <f t="shared" si="160"/>
        <v>1868.62525</v>
      </c>
      <c r="AA128" s="34"/>
      <c r="AB128" s="12" t="s">
        <v>34</v>
      </c>
      <c r="AC128" s="11">
        <f t="shared" ref="AC128:AE128" si="282">K128+R128</f>
        <v>62.5185</v>
      </c>
      <c r="AD128" s="11">
        <f t="shared" si="282"/>
        <v>778.894</v>
      </c>
      <c r="AE128" s="11">
        <f t="shared" si="282"/>
        <v>566.48</v>
      </c>
      <c r="AF128" s="11">
        <f t="shared" si="162"/>
        <v>34.73275</v>
      </c>
      <c r="AG128" s="11">
        <f t="shared" ref="AG128:AI128" si="283">O128+W128</f>
        <v>318</v>
      </c>
      <c r="AH128" s="11">
        <f t="shared" si="283"/>
        <v>108</v>
      </c>
      <c r="AI128" s="11">
        <f t="shared" si="283"/>
        <v>1868.62525</v>
      </c>
      <c r="AJ128" s="12" t="s">
        <v>14</v>
      </c>
    </row>
    <row r="129" s="9" customFormat="1" ht="16" customHeight="1" spans="1:36">
      <c r="A129" s="33">
        <f t="shared" si="145"/>
        <v>126</v>
      </c>
      <c r="B129" s="34" t="s">
        <v>262</v>
      </c>
      <c r="C129" s="35" t="s">
        <v>352</v>
      </c>
      <c r="D129" s="34" t="s">
        <v>353</v>
      </c>
      <c r="E129" s="34">
        <v>3473.25</v>
      </c>
      <c r="F129" s="34">
        <f>VLOOKUP(C129,'[1]9月'!$B:$Q,16,0)</f>
        <v>3245.4</v>
      </c>
      <c r="G129" s="37">
        <v>5664.75</v>
      </c>
      <c r="H129" s="34">
        <v>3473.25</v>
      </c>
      <c r="I129" s="37">
        <v>1790</v>
      </c>
      <c r="J129" s="37">
        <v>108</v>
      </c>
      <c r="K129" s="47">
        <f t="shared" si="146"/>
        <v>62.5185</v>
      </c>
      <c r="L129" s="48">
        <f t="shared" si="147"/>
        <v>519.264</v>
      </c>
      <c r="M129" s="37">
        <f t="shared" si="148"/>
        <v>453.18</v>
      </c>
      <c r="N129" s="34">
        <f t="shared" si="149"/>
        <v>24.31275</v>
      </c>
      <c r="O129" s="37">
        <f t="shared" si="150"/>
        <v>89.5</v>
      </c>
      <c r="P129" s="37">
        <f t="shared" si="151"/>
        <v>54</v>
      </c>
      <c r="Q129" s="37">
        <f t="shared" si="152"/>
        <v>1202.77525</v>
      </c>
      <c r="R129" s="34">
        <f t="shared" si="153"/>
        <v>0</v>
      </c>
      <c r="S129" s="34">
        <f t="shared" si="154"/>
        <v>259.63</v>
      </c>
      <c r="T129" s="37">
        <f t="shared" si="155"/>
        <v>113.3</v>
      </c>
      <c r="U129" s="34">
        <f t="shared" si="156"/>
        <v>10.42</v>
      </c>
      <c r="V129" s="34">
        <v>0</v>
      </c>
      <c r="W129" s="37">
        <f t="shared" si="157"/>
        <v>89.5</v>
      </c>
      <c r="X129" s="37">
        <f t="shared" si="158"/>
        <v>54</v>
      </c>
      <c r="Y129" s="34">
        <f t="shared" si="159"/>
        <v>526.85</v>
      </c>
      <c r="Z129" s="34">
        <f t="shared" si="160"/>
        <v>1729.62525</v>
      </c>
      <c r="AA129" s="34"/>
      <c r="AB129" s="12" t="s">
        <v>34</v>
      </c>
      <c r="AC129" s="11">
        <f t="shared" ref="AC129:AE129" si="284">K129+R129</f>
        <v>62.5185</v>
      </c>
      <c r="AD129" s="11">
        <f t="shared" si="284"/>
        <v>778.894</v>
      </c>
      <c r="AE129" s="11">
        <f t="shared" si="284"/>
        <v>566.48</v>
      </c>
      <c r="AF129" s="11">
        <f t="shared" si="162"/>
        <v>34.73275</v>
      </c>
      <c r="AG129" s="11">
        <f t="shared" ref="AG129:AI129" si="285">O129+W129</f>
        <v>179</v>
      </c>
      <c r="AH129" s="11">
        <f t="shared" si="285"/>
        <v>108</v>
      </c>
      <c r="AI129" s="11">
        <f t="shared" si="285"/>
        <v>1729.62525</v>
      </c>
      <c r="AJ129" s="12" t="s">
        <v>14</v>
      </c>
    </row>
    <row r="130" s="9" customFormat="1" ht="16" customHeight="1" spans="1:36">
      <c r="A130" s="33">
        <f t="shared" si="145"/>
        <v>127</v>
      </c>
      <c r="B130" s="34" t="s">
        <v>262</v>
      </c>
      <c r="C130" s="35" t="s">
        <v>354</v>
      </c>
      <c r="D130" s="40" t="s">
        <v>355</v>
      </c>
      <c r="E130" s="34">
        <v>3473.25</v>
      </c>
      <c r="F130" s="34">
        <f>VLOOKUP(C130,'[1]9月'!$B:$Q,16,0)</f>
        <v>3245.4</v>
      </c>
      <c r="G130" s="37">
        <v>5664.75</v>
      </c>
      <c r="H130" s="34">
        <v>3473.25</v>
      </c>
      <c r="I130" s="37">
        <v>0</v>
      </c>
      <c r="J130" s="37">
        <v>108</v>
      </c>
      <c r="K130" s="47">
        <f t="shared" si="146"/>
        <v>62.5185</v>
      </c>
      <c r="L130" s="48">
        <f t="shared" si="147"/>
        <v>519.264</v>
      </c>
      <c r="M130" s="37">
        <f t="shared" si="148"/>
        <v>453.18</v>
      </c>
      <c r="N130" s="34">
        <f t="shared" si="149"/>
        <v>24.31275</v>
      </c>
      <c r="O130" s="37">
        <f t="shared" si="150"/>
        <v>0</v>
      </c>
      <c r="P130" s="37">
        <f t="shared" si="151"/>
        <v>54</v>
      </c>
      <c r="Q130" s="37">
        <f t="shared" si="152"/>
        <v>1113.27525</v>
      </c>
      <c r="R130" s="34">
        <f t="shared" si="153"/>
        <v>0</v>
      </c>
      <c r="S130" s="34">
        <f t="shared" si="154"/>
        <v>259.63</v>
      </c>
      <c r="T130" s="37">
        <f t="shared" si="155"/>
        <v>113.3</v>
      </c>
      <c r="U130" s="34">
        <f t="shared" si="156"/>
        <v>10.42</v>
      </c>
      <c r="V130" s="34">
        <v>0</v>
      </c>
      <c r="W130" s="37">
        <f t="shared" si="157"/>
        <v>0</v>
      </c>
      <c r="X130" s="37">
        <f t="shared" si="158"/>
        <v>54</v>
      </c>
      <c r="Y130" s="34">
        <f t="shared" si="159"/>
        <v>437.35</v>
      </c>
      <c r="Z130" s="34">
        <f t="shared" si="160"/>
        <v>1550.62525</v>
      </c>
      <c r="AA130" s="34"/>
      <c r="AB130" s="12" t="s">
        <v>34</v>
      </c>
      <c r="AC130" s="11">
        <f t="shared" ref="AC130:AE130" si="286">K130+R130</f>
        <v>62.5185</v>
      </c>
      <c r="AD130" s="11">
        <f t="shared" si="286"/>
        <v>778.894</v>
      </c>
      <c r="AE130" s="11">
        <f t="shared" si="286"/>
        <v>566.48</v>
      </c>
      <c r="AF130" s="11">
        <f t="shared" si="162"/>
        <v>34.73275</v>
      </c>
      <c r="AG130" s="11">
        <f t="shared" ref="AG130:AI130" si="287">O130+W130</f>
        <v>0</v>
      </c>
      <c r="AH130" s="11">
        <f t="shared" si="287"/>
        <v>108</v>
      </c>
      <c r="AI130" s="11">
        <f t="shared" si="287"/>
        <v>1550.62525</v>
      </c>
      <c r="AJ130" s="12" t="s">
        <v>14</v>
      </c>
    </row>
    <row r="131" s="9" customFormat="1" ht="16" customHeight="1" spans="1:36">
      <c r="A131" s="33">
        <f t="shared" ref="A131:A194" si="288">ROW()-3</f>
        <v>128</v>
      </c>
      <c r="B131" s="34" t="s">
        <v>262</v>
      </c>
      <c r="C131" s="35" t="s">
        <v>356</v>
      </c>
      <c r="D131" s="181" t="s">
        <v>357</v>
      </c>
      <c r="E131" s="34">
        <v>3473.25</v>
      </c>
      <c r="F131" s="34">
        <f>VLOOKUP(C131,'[1]9月'!$B:$Q,16,0)</f>
        <v>3245.4</v>
      </c>
      <c r="G131" s="37">
        <v>5664.75</v>
      </c>
      <c r="H131" s="34">
        <v>3473.25</v>
      </c>
      <c r="I131" s="37">
        <v>1790</v>
      </c>
      <c r="J131" s="37">
        <v>108</v>
      </c>
      <c r="K131" s="47">
        <f t="shared" ref="K131:K194" si="289">E131*0.018</f>
        <v>62.5185</v>
      </c>
      <c r="L131" s="48">
        <f t="shared" ref="L131:L194" si="290">F131*0.16</f>
        <v>519.264</v>
      </c>
      <c r="M131" s="37">
        <f t="shared" ref="M131:M194" si="291">ROUND(G131*0.08,2)</f>
        <v>453.18</v>
      </c>
      <c r="N131" s="34">
        <f t="shared" ref="N131:N194" si="292">H131*0.007</f>
        <v>24.31275</v>
      </c>
      <c r="O131" s="37">
        <f t="shared" ref="O131:O194" si="293">I131*5%</f>
        <v>89.5</v>
      </c>
      <c r="P131" s="37">
        <f t="shared" ref="P131:P194" si="294">J131*50%</f>
        <v>54</v>
      </c>
      <c r="Q131" s="37">
        <f t="shared" ref="Q131:Q194" si="295">SUM(K131:P131)</f>
        <v>1202.77525</v>
      </c>
      <c r="R131" s="34">
        <f t="shared" ref="R131:R194" si="296">E131*0</f>
        <v>0</v>
      </c>
      <c r="S131" s="34">
        <f t="shared" ref="S131:S194" si="297">ROUND(F131*0.08,2)</f>
        <v>259.63</v>
      </c>
      <c r="T131" s="37">
        <f t="shared" ref="T131:T194" si="298">ROUND(G131*0.02,2)</f>
        <v>113.3</v>
      </c>
      <c r="U131" s="34">
        <f t="shared" ref="U131:U194" si="299">ROUND(H131*0.003,2)</f>
        <v>10.42</v>
      </c>
      <c r="V131" s="34">
        <v>0</v>
      </c>
      <c r="W131" s="37">
        <f t="shared" ref="W131:W194" si="300">I131*5%</f>
        <v>89.5</v>
      </c>
      <c r="X131" s="37">
        <f t="shared" ref="X131:X194" si="301">J131*50%</f>
        <v>54</v>
      </c>
      <c r="Y131" s="34">
        <f t="shared" ref="Y131:Y194" si="302">SUM(R131:X131)</f>
        <v>526.85</v>
      </c>
      <c r="Z131" s="34">
        <f t="shared" ref="Z131:Z194" si="303">Q131+Y131</f>
        <v>1729.62525</v>
      </c>
      <c r="AA131" s="34"/>
      <c r="AB131" s="12" t="s">
        <v>34</v>
      </c>
      <c r="AC131" s="11">
        <f t="shared" ref="AC131:AE131" si="304">K131+R131</f>
        <v>62.5185</v>
      </c>
      <c r="AD131" s="11">
        <f t="shared" si="304"/>
        <v>778.894</v>
      </c>
      <c r="AE131" s="11">
        <f t="shared" si="304"/>
        <v>566.48</v>
      </c>
      <c r="AF131" s="11">
        <f t="shared" ref="AF131:AF194" si="305">N131+U131+V131</f>
        <v>34.73275</v>
      </c>
      <c r="AG131" s="11">
        <f t="shared" ref="AG131:AI131" si="306">O131+W131</f>
        <v>179</v>
      </c>
      <c r="AH131" s="11">
        <f t="shared" si="306"/>
        <v>108</v>
      </c>
      <c r="AI131" s="11">
        <f t="shared" si="306"/>
        <v>1729.62525</v>
      </c>
      <c r="AJ131" s="12" t="s">
        <v>14</v>
      </c>
    </row>
    <row r="132" s="9" customFormat="1" ht="16" customHeight="1" spans="1:36">
      <c r="A132" s="33">
        <f t="shared" si="288"/>
        <v>129</v>
      </c>
      <c r="B132" s="43" t="s">
        <v>262</v>
      </c>
      <c r="C132" s="44" t="s">
        <v>358</v>
      </c>
      <c r="D132" s="181" t="s">
        <v>359</v>
      </c>
      <c r="E132" s="34">
        <v>3473.25</v>
      </c>
      <c r="F132" s="34">
        <f>VLOOKUP(C132,'[1]9月'!$B:$Q,16,0)</f>
        <v>3245.4</v>
      </c>
      <c r="G132" s="37">
        <v>0</v>
      </c>
      <c r="H132" s="34">
        <v>3473.25</v>
      </c>
      <c r="I132" s="37">
        <v>0</v>
      </c>
      <c r="J132" s="37">
        <v>0</v>
      </c>
      <c r="K132" s="47">
        <f t="shared" si="289"/>
        <v>62.5185</v>
      </c>
      <c r="L132" s="48">
        <f t="shared" si="290"/>
        <v>519.264</v>
      </c>
      <c r="M132" s="37">
        <f t="shared" si="291"/>
        <v>0</v>
      </c>
      <c r="N132" s="34">
        <f t="shared" si="292"/>
        <v>24.31275</v>
      </c>
      <c r="O132" s="37">
        <f t="shared" si="293"/>
        <v>0</v>
      </c>
      <c r="P132" s="37">
        <f t="shared" si="294"/>
        <v>0</v>
      </c>
      <c r="Q132" s="37">
        <f t="shared" si="295"/>
        <v>606.09525</v>
      </c>
      <c r="R132" s="34">
        <f t="shared" si="296"/>
        <v>0</v>
      </c>
      <c r="S132" s="34">
        <f t="shared" si="297"/>
        <v>259.63</v>
      </c>
      <c r="T132" s="37">
        <f t="shared" si="298"/>
        <v>0</v>
      </c>
      <c r="U132" s="34">
        <f t="shared" si="299"/>
        <v>10.42</v>
      </c>
      <c r="V132" s="34">
        <v>0</v>
      </c>
      <c r="W132" s="37">
        <f t="shared" si="300"/>
        <v>0</v>
      </c>
      <c r="X132" s="37">
        <f t="shared" si="301"/>
        <v>0</v>
      </c>
      <c r="Y132" s="34">
        <f t="shared" si="302"/>
        <v>270.05</v>
      </c>
      <c r="Z132" s="34">
        <f t="shared" si="303"/>
        <v>876.14525</v>
      </c>
      <c r="AA132" s="34"/>
      <c r="AB132" s="12" t="s">
        <v>34</v>
      </c>
      <c r="AC132" s="11">
        <f t="shared" ref="AC132:AE132" si="307">K132+R132</f>
        <v>62.5185</v>
      </c>
      <c r="AD132" s="11">
        <f t="shared" si="307"/>
        <v>778.894</v>
      </c>
      <c r="AE132" s="11">
        <f t="shared" si="307"/>
        <v>0</v>
      </c>
      <c r="AF132" s="11">
        <f t="shared" si="305"/>
        <v>34.73275</v>
      </c>
      <c r="AG132" s="11">
        <f t="shared" ref="AG132:AI132" si="308">O132+W132</f>
        <v>0</v>
      </c>
      <c r="AH132" s="11">
        <f t="shared" si="308"/>
        <v>0</v>
      </c>
      <c r="AI132" s="11">
        <f t="shared" si="308"/>
        <v>876.14525</v>
      </c>
      <c r="AJ132" s="12" t="s">
        <v>14</v>
      </c>
    </row>
    <row r="133" s="9" customFormat="1" ht="16" customHeight="1" spans="1:36">
      <c r="A133" s="33">
        <f t="shared" si="288"/>
        <v>130</v>
      </c>
      <c r="B133" s="34" t="s">
        <v>262</v>
      </c>
      <c r="C133" s="35" t="s">
        <v>360</v>
      </c>
      <c r="D133" s="56" t="s">
        <v>361</v>
      </c>
      <c r="E133" s="34">
        <v>3473.25</v>
      </c>
      <c r="F133" s="34">
        <f>VLOOKUP(C133,'[1]9月'!$B:$Q,16,0)</f>
        <v>3245.4</v>
      </c>
      <c r="G133" s="37">
        <v>5664.75</v>
      </c>
      <c r="H133" s="34">
        <v>3473.25</v>
      </c>
      <c r="I133" s="37">
        <v>1790</v>
      </c>
      <c r="J133" s="37">
        <v>108</v>
      </c>
      <c r="K133" s="47">
        <f t="shared" si="289"/>
        <v>62.5185</v>
      </c>
      <c r="L133" s="48">
        <f t="shared" si="290"/>
        <v>519.264</v>
      </c>
      <c r="M133" s="37">
        <f t="shared" si="291"/>
        <v>453.18</v>
      </c>
      <c r="N133" s="34">
        <f t="shared" si="292"/>
        <v>24.31275</v>
      </c>
      <c r="O133" s="37">
        <f t="shared" si="293"/>
        <v>89.5</v>
      </c>
      <c r="P133" s="37">
        <f t="shared" si="294"/>
        <v>54</v>
      </c>
      <c r="Q133" s="37">
        <f t="shared" si="295"/>
        <v>1202.77525</v>
      </c>
      <c r="R133" s="34">
        <f t="shared" si="296"/>
        <v>0</v>
      </c>
      <c r="S133" s="34">
        <f t="shared" si="297"/>
        <v>259.63</v>
      </c>
      <c r="T133" s="37">
        <f t="shared" si="298"/>
        <v>113.3</v>
      </c>
      <c r="U133" s="34">
        <f t="shared" si="299"/>
        <v>10.42</v>
      </c>
      <c r="V133" s="34">
        <v>0</v>
      </c>
      <c r="W133" s="37">
        <f t="shared" si="300"/>
        <v>89.5</v>
      </c>
      <c r="X133" s="37">
        <f t="shared" si="301"/>
        <v>54</v>
      </c>
      <c r="Y133" s="34">
        <f t="shared" si="302"/>
        <v>526.85</v>
      </c>
      <c r="Z133" s="34">
        <f t="shared" si="303"/>
        <v>1729.62525</v>
      </c>
      <c r="AA133" s="34"/>
      <c r="AB133" s="12" t="s">
        <v>34</v>
      </c>
      <c r="AC133" s="11">
        <f t="shared" ref="AC133:AE133" si="309">K133+R133</f>
        <v>62.5185</v>
      </c>
      <c r="AD133" s="11">
        <f t="shared" si="309"/>
        <v>778.894</v>
      </c>
      <c r="AE133" s="11">
        <f t="shared" si="309"/>
        <v>566.48</v>
      </c>
      <c r="AF133" s="11">
        <f t="shared" si="305"/>
        <v>34.73275</v>
      </c>
      <c r="AG133" s="11">
        <f t="shared" ref="AG133:AI133" si="310">O133+W133</f>
        <v>179</v>
      </c>
      <c r="AH133" s="11">
        <f t="shared" si="310"/>
        <v>108</v>
      </c>
      <c r="AI133" s="11">
        <f t="shared" si="310"/>
        <v>1729.62525</v>
      </c>
      <c r="AJ133" s="12" t="s">
        <v>14</v>
      </c>
    </row>
    <row r="134" s="9" customFormat="1" ht="16" customHeight="1" spans="1:36">
      <c r="A134" s="33">
        <f t="shared" si="288"/>
        <v>131</v>
      </c>
      <c r="B134" s="34" t="s">
        <v>277</v>
      </c>
      <c r="C134" s="35" t="s">
        <v>362</v>
      </c>
      <c r="D134" s="56" t="s">
        <v>363</v>
      </c>
      <c r="E134" s="34">
        <v>3473.25</v>
      </c>
      <c r="F134" s="34">
        <f>VLOOKUP(C134,'[1]9月'!$B:$Q,16,0)</f>
        <v>3245.4</v>
      </c>
      <c r="G134" s="37">
        <v>5664.75</v>
      </c>
      <c r="H134" s="34">
        <v>3473.25</v>
      </c>
      <c r="I134" s="37">
        <v>2544</v>
      </c>
      <c r="J134" s="37">
        <v>108</v>
      </c>
      <c r="K134" s="47">
        <f t="shared" si="289"/>
        <v>62.5185</v>
      </c>
      <c r="L134" s="48">
        <f t="shared" si="290"/>
        <v>519.264</v>
      </c>
      <c r="M134" s="37">
        <f t="shared" si="291"/>
        <v>453.18</v>
      </c>
      <c r="N134" s="34">
        <f t="shared" si="292"/>
        <v>24.31275</v>
      </c>
      <c r="O134" s="37">
        <f t="shared" si="293"/>
        <v>127.2</v>
      </c>
      <c r="P134" s="37">
        <f t="shared" si="294"/>
        <v>54</v>
      </c>
      <c r="Q134" s="37">
        <f t="shared" si="295"/>
        <v>1240.47525</v>
      </c>
      <c r="R134" s="34">
        <f t="shared" si="296"/>
        <v>0</v>
      </c>
      <c r="S134" s="34">
        <f t="shared" si="297"/>
        <v>259.63</v>
      </c>
      <c r="T134" s="37">
        <f t="shared" si="298"/>
        <v>113.3</v>
      </c>
      <c r="U134" s="34">
        <f t="shared" si="299"/>
        <v>10.42</v>
      </c>
      <c r="V134" s="34">
        <v>0</v>
      </c>
      <c r="W134" s="37">
        <f t="shared" si="300"/>
        <v>127.2</v>
      </c>
      <c r="X134" s="37">
        <f t="shared" si="301"/>
        <v>54</v>
      </c>
      <c r="Y134" s="34">
        <f t="shared" si="302"/>
        <v>564.55</v>
      </c>
      <c r="Z134" s="34">
        <f t="shared" si="303"/>
        <v>1805.02525</v>
      </c>
      <c r="AA134" s="34"/>
      <c r="AB134" s="12" t="s">
        <v>29</v>
      </c>
      <c r="AC134" s="11">
        <f t="shared" ref="AC134:AE134" si="311">K134+R134</f>
        <v>62.5185</v>
      </c>
      <c r="AD134" s="11">
        <f t="shared" si="311"/>
        <v>778.894</v>
      </c>
      <c r="AE134" s="11">
        <f t="shared" si="311"/>
        <v>566.48</v>
      </c>
      <c r="AF134" s="11">
        <f t="shared" si="305"/>
        <v>34.73275</v>
      </c>
      <c r="AG134" s="11">
        <f t="shared" ref="AG134:AI134" si="312">O134+W134</f>
        <v>254.4</v>
      </c>
      <c r="AH134" s="11">
        <f t="shared" si="312"/>
        <v>108</v>
      </c>
      <c r="AI134" s="11">
        <f t="shared" si="312"/>
        <v>1805.02525</v>
      </c>
      <c r="AJ134" s="12" t="s">
        <v>14</v>
      </c>
    </row>
    <row r="135" s="9" customFormat="1" ht="16" customHeight="1" spans="1:36">
      <c r="A135" s="33">
        <f t="shared" si="288"/>
        <v>132</v>
      </c>
      <c r="B135" s="34" t="s">
        <v>262</v>
      </c>
      <c r="C135" s="35" t="s">
        <v>364</v>
      </c>
      <c r="D135" s="56" t="s">
        <v>365</v>
      </c>
      <c r="E135" s="34">
        <v>3473.25</v>
      </c>
      <c r="F135" s="34">
        <f>VLOOKUP(C135,'[1]9月'!$B:$Q,16,0)</f>
        <v>3245.4</v>
      </c>
      <c r="G135" s="37">
        <v>5664.75</v>
      </c>
      <c r="H135" s="34">
        <v>3473.25</v>
      </c>
      <c r="I135" s="37">
        <v>2544</v>
      </c>
      <c r="J135" s="37">
        <v>108</v>
      </c>
      <c r="K135" s="47">
        <f t="shared" si="289"/>
        <v>62.5185</v>
      </c>
      <c r="L135" s="48">
        <f t="shared" si="290"/>
        <v>519.264</v>
      </c>
      <c r="M135" s="37">
        <f t="shared" si="291"/>
        <v>453.18</v>
      </c>
      <c r="N135" s="34">
        <f t="shared" si="292"/>
        <v>24.31275</v>
      </c>
      <c r="O135" s="37">
        <f t="shared" si="293"/>
        <v>127.2</v>
      </c>
      <c r="P135" s="37">
        <f t="shared" si="294"/>
        <v>54</v>
      </c>
      <c r="Q135" s="37">
        <f t="shared" si="295"/>
        <v>1240.47525</v>
      </c>
      <c r="R135" s="34">
        <f t="shared" si="296"/>
        <v>0</v>
      </c>
      <c r="S135" s="34">
        <f t="shared" si="297"/>
        <v>259.63</v>
      </c>
      <c r="T135" s="37">
        <f t="shared" si="298"/>
        <v>113.3</v>
      </c>
      <c r="U135" s="34">
        <f t="shared" si="299"/>
        <v>10.42</v>
      </c>
      <c r="V135" s="34">
        <v>0</v>
      </c>
      <c r="W135" s="37">
        <f t="shared" si="300"/>
        <v>127.2</v>
      </c>
      <c r="X135" s="37">
        <f t="shared" si="301"/>
        <v>54</v>
      </c>
      <c r="Y135" s="34">
        <f t="shared" si="302"/>
        <v>564.55</v>
      </c>
      <c r="Z135" s="34">
        <f t="shared" si="303"/>
        <v>1805.02525</v>
      </c>
      <c r="AA135" s="34"/>
      <c r="AB135" s="12" t="s">
        <v>34</v>
      </c>
      <c r="AC135" s="11">
        <f t="shared" ref="AC135:AE135" si="313">K135+R135</f>
        <v>62.5185</v>
      </c>
      <c r="AD135" s="11">
        <f t="shared" si="313"/>
        <v>778.894</v>
      </c>
      <c r="AE135" s="11">
        <f t="shared" si="313"/>
        <v>566.48</v>
      </c>
      <c r="AF135" s="11">
        <f t="shared" si="305"/>
        <v>34.73275</v>
      </c>
      <c r="AG135" s="11">
        <f t="shared" ref="AG135:AI135" si="314">O135+W135</f>
        <v>254.4</v>
      </c>
      <c r="AH135" s="11">
        <f t="shared" si="314"/>
        <v>108</v>
      </c>
      <c r="AI135" s="11">
        <f t="shared" si="314"/>
        <v>1805.02525</v>
      </c>
      <c r="AJ135" s="12" t="s">
        <v>14</v>
      </c>
    </row>
    <row r="136" s="9" customFormat="1" ht="16" customHeight="1" spans="1:36">
      <c r="A136" s="33">
        <f t="shared" si="288"/>
        <v>133</v>
      </c>
      <c r="B136" s="34" t="s">
        <v>86</v>
      </c>
      <c r="C136" s="41" t="s">
        <v>366</v>
      </c>
      <c r="D136" s="42" t="s">
        <v>367</v>
      </c>
      <c r="E136" s="34">
        <v>3473.25</v>
      </c>
      <c r="F136" s="34">
        <f>VLOOKUP(C136,'[1]9月'!$B:$Q,16,0)</f>
        <v>3245.4</v>
      </c>
      <c r="G136" s="37">
        <v>5664.75</v>
      </c>
      <c r="H136" s="34">
        <v>3473.25</v>
      </c>
      <c r="I136" s="37">
        <v>1790</v>
      </c>
      <c r="J136" s="37">
        <v>108</v>
      </c>
      <c r="K136" s="47">
        <f t="shared" si="289"/>
        <v>62.5185</v>
      </c>
      <c r="L136" s="48">
        <f t="shared" si="290"/>
        <v>519.264</v>
      </c>
      <c r="M136" s="37">
        <f t="shared" si="291"/>
        <v>453.18</v>
      </c>
      <c r="N136" s="34">
        <f t="shared" si="292"/>
        <v>24.31275</v>
      </c>
      <c r="O136" s="37">
        <f t="shared" si="293"/>
        <v>89.5</v>
      </c>
      <c r="P136" s="37">
        <f t="shared" si="294"/>
        <v>54</v>
      </c>
      <c r="Q136" s="37">
        <f t="shared" si="295"/>
        <v>1202.77525</v>
      </c>
      <c r="R136" s="34">
        <f t="shared" si="296"/>
        <v>0</v>
      </c>
      <c r="S136" s="34">
        <f t="shared" si="297"/>
        <v>259.63</v>
      </c>
      <c r="T136" s="37">
        <f t="shared" si="298"/>
        <v>113.3</v>
      </c>
      <c r="U136" s="34">
        <f t="shared" si="299"/>
        <v>10.42</v>
      </c>
      <c r="V136" s="34">
        <v>0</v>
      </c>
      <c r="W136" s="37">
        <f t="shared" si="300"/>
        <v>89.5</v>
      </c>
      <c r="X136" s="37">
        <f t="shared" si="301"/>
        <v>54</v>
      </c>
      <c r="Y136" s="34">
        <f t="shared" si="302"/>
        <v>526.85</v>
      </c>
      <c r="Z136" s="34">
        <f t="shared" si="303"/>
        <v>1729.62525</v>
      </c>
      <c r="AA136" s="34"/>
      <c r="AB136" s="12" t="s">
        <v>40</v>
      </c>
      <c r="AC136" s="11">
        <f t="shared" ref="AC136:AE136" si="315">K136+R136</f>
        <v>62.5185</v>
      </c>
      <c r="AD136" s="11">
        <f t="shared" si="315"/>
        <v>778.894</v>
      </c>
      <c r="AE136" s="11">
        <f t="shared" si="315"/>
        <v>566.48</v>
      </c>
      <c r="AF136" s="11">
        <f t="shared" si="305"/>
        <v>34.73275</v>
      </c>
      <c r="AG136" s="11">
        <f t="shared" ref="AG136:AI136" si="316">O136+W136</f>
        <v>179</v>
      </c>
      <c r="AH136" s="11">
        <f t="shared" si="316"/>
        <v>108</v>
      </c>
      <c r="AI136" s="11">
        <f t="shared" si="316"/>
        <v>1729.62525</v>
      </c>
      <c r="AJ136" s="12" t="s">
        <v>16</v>
      </c>
    </row>
    <row r="137" s="9" customFormat="1" ht="16" customHeight="1" spans="1:36">
      <c r="A137" s="33">
        <f t="shared" si="288"/>
        <v>134</v>
      </c>
      <c r="B137" s="34" t="s">
        <v>262</v>
      </c>
      <c r="C137" s="41" t="s">
        <v>368</v>
      </c>
      <c r="D137" s="42" t="s">
        <v>369</v>
      </c>
      <c r="E137" s="34">
        <v>3473.25</v>
      </c>
      <c r="F137" s="34">
        <f>VLOOKUP(C137,'[1]9月'!$B:$Q,16,0)</f>
        <v>3245.4</v>
      </c>
      <c r="G137" s="37">
        <v>5664.75</v>
      </c>
      <c r="H137" s="34">
        <v>3473.25</v>
      </c>
      <c r="I137" s="37">
        <v>1790</v>
      </c>
      <c r="J137" s="37">
        <v>108</v>
      </c>
      <c r="K137" s="47">
        <f t="shared" si="289"/>
        <v>62.5185</v>
      </c>
      <c r="L137" s="48">
        <f t="shared" si="290"/>
        <v>519.264</v>
      </c>
      <c r="M137" s="37">
        <f t="shared" si="291"/>
        <v>453.18</v>
      </c>
      <c r="N137" s="34">
        <f t="shared" si="292"/>
        <v>24.31275</v>
      </c>
      <c r="O137" s="37">
        <f t="shared" si="293"/>
        <v>89.5</v>
      </c>
      <c r="P137" s="37">
        <f t="shared" si="294"/>
        <v>54</v>
      </c>
      <c r="Q137" s="37">
        <f t="shared" si="295"/>
        <v>1202.77525</v>
      </c>
      <c r="R137" s="34">
        <f t="shared" si="296"/>
        <v>0</v>
      </c>
      <c r="S137" s="34">
        <f t="shared" si="297"/>
        <v>259.63</v>
      </c>
      <c r="T137" s="37">
        <f t="shared" si="298"/>
        <v>113.3</v>
      </c>
      <c r="U137" s="34">
        <f t="shared" si="299"/>
        <v>10.42</v>
      </c>
      <c r="V137" s="34">
        <v>0</v>
      </c>
      <c r="W137" s="37">
        <f t="shared" si="300"/>
        <v>89.5</v>
      </c>
      <c r="X137" s="37">
        <f t="shared" si="301"/>
        <v>54</v>
      </c>
      <c r="Y137" s="34">
        <f t="shared" si="302"/>
        <v>526.85</v>
      </c>
      <c r="Z137" s="34">
        <f t="shared" si="303"/>
        <v>1729.62525</v>
      </c>
      <c r="AA137" s="34"/>
      <c r="AB137" s="12" t="s">
        <v>34</v>
      </c>
      <c r="AC137" s="11">
        <f t="shared" ref="AC137:AE137" si="317">K137+R137</f>
        <v>62.5185</v>
      </c>
      <c r="AD137" s="11">
        <f t="shared" si="317"/>
        <v>778.894</v>
      </c>
      <c r="AE137" s="11">
        <f t="shared" si="317"/>
        <v>566.48</v>
      </c>
      <c r="AF137" s="11">
        <f t="shared" si="305"/>
        <v>34.73275</v>
      </c>
      <c r="AG137" s="11">
        <f t="shared" ref="AG137:AI137" si="318">O137+W137</f>
        <v>179</v>
      </c>
      <c r="AH137" s="11">
        <f t="shared" si="318"/>
        <v>108</v>
      </c>
      <c r="AI137" s="11">
        <f t="shared" si="318"/>
        <v>1729.62525</v>
      </c>
      <c r="AJ137" s="12" t="s">
        <v>14</v>
      </c>
    </row>
    <row r="138" s="9" customFormat="1" ht="16" customHeight="1" spans="1:36">
      <c r="A138" s="33">
        <f t="shared" si="288"/>
        <v>135</v>
      </c>
      <c r="B138" s="34" t="s">
        <v>277</v>
      </c>
      <c r="C138" s="41" t="s">
        <v>370</v>
      </c>
      <c r="D138" s="42" t="s">
        <v>371</v>
      </c>
      <c r="E138" s="34">
        <v>3473.25</v>
      </c>
      <c r="F138" s="34">
        <f>VLOOKUP(C138,'[1]9月'!$B:$Q,16,0)</f>
        <v>3245.4</v>
      </c>
      <c r="G138" s="37">
        <v>5664.75</v>
      </c>
      <c r="H138" s="34">
        <v>3473.25</v>
      </c>
      <c r="I138" s="37">
        <v>1790</v>
      </c>
      <c r="J138" s="37">
        <v>108</v>
      </c>
      <c r="K138" s="47">
        <f t="shared" si="289"/>
        <v>62.5185</v>
      </c>
      <c r="L138" s="48">
        <f t="shared" si="290"/>
        <v>519.264</v>
      </c>
      <c r="M138" s="37">
        <f t="shared" si="291"/>
        <v>453.18</v>
      </c>
      <c r="N138" s="34">
        <f t="shared" si="292"/>
        <v>24.31275</v>
      </c>
      <c r="O138" s="37">
        <f t="shared" si="293"/>
        <v>89.5</v>
      </c>
      <c r="P138" s="37">
        <f t="shared" si="294"/>
        <v>54</v>
      </c>
      <c r="Q138" s="37">
        <f t="shared" si="295"/>
        <v>1202.77525</v>
      </c>
      <c r="R138" s="34">
        <f t="shared" si="296"/>
        <v>0</v>
      </c>
      <c r="S138" s="34">
        <f t="shared" si="297"/>
        <v>259.63</v>
      </c>
      <c r="T138" s="37">
        <f t="shared" si="298"/>
        <v>113.3</v>
      </c>
      <c r="U138" s="34">
        <f t="shared" si="299"/>
        <v>10.42</v>
      </c>
      <c r="V138" s="34">
        <v>0</v>
      </c>
      <c r="W138" s="37">
        <f t="shared" si="300"/>
        <v>89.5</v>
      </c>
      <c r="X138" s="37">
        <f t="shared" si="301"/>
        <v>54</v>
      </c>
      <c r="Y138" s="34">
        <f t="shared" si="302"/>
        <v>526.85</v>
      </c>
      <c r="Z138" s="34">
        <f t="shared" si="303"/>
        <v>1729.62525</v>
      </c>
      <c r="AA138" s="34"/>
      <c r="AB138" s="12" t="s">
        <v>29</v>
      </c>
      <c r="AC138" s="11">
        <f t="shared" ref="AC138:AE138" si="319">K138+R138</f>
        <v>62.5185</v>
      </c>
      <c r="AD138" s="11">
        <f t="shared" si="319"/>
        <v>778.894</v>
      </c>
      <c r="AE138" s="11">
        <f t="shared" si="319"/>
        <v>566.48</v>
      </c>
      <c r="AF138" s="11">
        <f t="shared" si="305"/>
        <v>34.73275</v>
      </c>
      <c r="AG138" s="11">
        <f t="shared" ref="AG138:AI138" si="320">O138+W138</f>
        <v>179</v>
      </c>
      <c r="AH138" s="11">
        <f t="shared" si="320"/>
        <v>108</v>
      </c>
      <c r="AI138" s="11">
        <f t="shared" si="320"/>
        <v>1729.62525</v>
      </c>
      <c r="AJ138" s="12" t="s">
        <v>14</v>
      </c>
    </row>
    <row r="139" s="9" customFormat="1" ht="16" customHeight="1" spans="1:36">
      <c r="A139" s="33">
        <f t="shared" si="288"/>
        <v>136</v>
      </c>
      <c r="B139" s="34" t="s">
        <v>262</v>
      </c>
      <c r="C139" s="41" t="s">
        <v>372</v>
      </c>
      <c r="D139" s="42" t="s">
        <v>373</v>
      </c>
      <c r="E139" s="34">
        <v>3473.25</v>
      </c>
      <c r="F139" s="34">
        <f>VLOOKUP(C139,'[1]9月'!$B:$Q,16,0)</f>
        <v>3245.4</v>
      </c>
      <c r="G139" s="37">
        <v>5664.75</v>
      </c>
      <c r="H139" s="34">
        <v>3473.25</v>
      </c>
      <c r="I139" s="37">
        <v>1790</v>
      </c>
      <c r="J139" s="37">
        <v>108</v>
      </c>
      <c r="K139" s="47">
        <f t="shared" si="289"/>
        <v>62.5185</v>
      </c>
      <c r="L139" s="48">
        <f t="shared" si="290"/>
        <v>519.264</v>
      </c>
      <c r="M139" s="37">
        <f t="shared" si="291"/>
        <v>453.18</v>
      </c>
      <c r="N139" s="34">
        <f t="shared" si="292"/>
        <v>24.31275</v>
      </c>
      <c r="O139" s="37">
        <f t="shared" si="293"/>
        <v>89.5</v>
      </c>
      <c r="P139" s="37">
        <f t="shared" si="294"/>
        <v>54</v>
      </c>
      <c r="Q139" s="37">
        <f t="shared" si="295"/>
        <v>1202.77525</v>
      </c>
      <c r="R139" s="34">
        <f t="shared" si="296"/>
        <v>0</v>
      </c>
      <c r="S139" s="34">
        <f t="shared" si="297"/>
        <v>259.63</v>
      </c>
      <c r="T139" s="37">
        <f t="shared" si="298"/>
        <v>113.3</v>
      </c>
      <c r="U139" s="34">
        <f t="shared" si="299"/>
        <v>10.42</v>
      </c>
      <c r="V139" s="34">
        <v>0</v>
      </c>
      <c r="W139" s="37">
        <f t="shared" si="300"/>
        <v>89.5</v>
      </c>
      <c r="X139" s="37">
        <f t="shared" si="301"/>
        <v>54</v>
      </c>
      <c r="Y139" s="34">
        <f t="shared" si="302"/>
        <v>526.85</v>
      </c>
      <c r="Z139" s="34">
        <f t="shared" si="303"/>
        <v>1729.62525</v>
      </c>
      <c r="AA139" s="34"/>
      <c r="AB139" s="12" t="s">
        <v>34</v>
      </c>
      <c r="AC139" s="11">
        <f t="shared" ref="AC139:AE139" si="321">K139+R139</f>
        <v>62.5185</v>
      </c>
      <c r="AD139" s="11">
        <f t="shared" si="321"/>
        <v>778.894</v>
      </c>
      <c r="AE139" s="11">
        <f t="shared" si="321"/>
        <v>566.48</v>
      </c>
      <c r="AF139" s="11">
        <f t="shared" si="305"/>
        <v>34.73275</v>
      </c>
      <c r="AG139" s="11">
        <f t="shared" ref="AG139:AI139" si="322">O139+W139</f>
        <v>179</v>
      </c>
      <c r="AH139" s="11">
        <f t="shared" si="322"/>
        <v>108</v>
      </c>
      <c r="AI139" s="11">
        <f t="shared" si="322"/>
        <v>1729.62525</v>
      </c>
      <c r="AJ139" s="12" t="s">
        <v>14</v>
      </c>
    </row>
    <row r="140" s="9" customFormat="1" ht="16" customHeight="1" spans="1:36">
      <c r="A140" s="33">
        <f t="shared" si="288"/>
        <v>137</v>
      </c>
      <c r="B140" s="34" t="s">
        <v>277</v>
      </c>
      <c r="C140" s="35" t="s">
        <v>374</v>
      </c>
      <c r="D140" s="34" t="s">
        <v>375</v>
      </c>
      <c r="E140" s="34">
        <v>3473.25</v>
      </c>
      <c r="F140" s="34">
        <f>VLOOKUP(C140,'[1]9月'!$B:$Q,16,0)</f>
        <v>3245.4</v>
      </c>
      <c r="G140" s="37">
        <v>5664.75</v>
      </c>
      <c r="H140" s="34">
        <v>3473.25</v>
      </c>
      <c r="I140" s="37">
        <v>1790</v>
      </c>
      <c r="J140" s="37">
        <v>108</v>
      </c>
      <c r="K140" s="47">
        <f t="shared" si="289"/>
        <v>62.5185</v>
      </c>
      <c r="L140" s="48">
        <f t="shared" si="290"/>
        <v>519.264</v>
      </c>
      <c r="M140" s="37">
        <f t="shared" si="291"/>
        <v>453.18</v>
      </c>
      <c r="N140" s="34">
        <f t="shared" si="292"/>
        <v>24.31275</v>
      </c>
      <c r="O140" s="37">
        <f t="shared" si="293"/>
        <v>89.5</v>
      </c>
      <c r="P140" s="37">
        <f t="shared" si="294"/>
        <v>54</v>
      </c>
      <c r="Q140" s="37">
        <f t="shared" si="295"/>
        <v>1202.77525</v>
      </c>
      <c r="R140" s="34">
        <f t="shared" si="296"/>
        <v>0</v>
      </c>
      <c r="S140" s="34">
        <f t="shared" si="297"/>
        <v>259.63</v>
      </c>
      <c r="T140" s="37">
        <f t="shared" si="298"/>
        <v>113.3</v>
      </c>
      <c r="U140" s="34">
        <f t="shared" si="299"/>
        <v>10.42</v>
      </c>
      <c r="V140" s="34">
        <v>0</v>
      </c>
      <c r="W140" s="37">
        <f t="shared" si="300"/>
        <v>89.5</v>
      </c>
      <c r="X140" s="37">
        <f t="shared" si="301"/>
        <v>54</v>
      </c>
      <c r="Y140" s="34">
        <f t="shared" si="302"/>
        <v>526.85</v>
      </c>
      <c r="Z140" s="34">
        <f t="shared" si="303"/>
        <v>1729.62525</v>
      </c>
      <c r="AA140" s="34"/>
      <c r="AB140" s="12" t="s">
        <v>29</v>
      </c>
      <c r="AC140" s="11">
        <f t="shared" ref="AC140:AE140" si="323">K140+R140</f>
        <v>62.5185</v>
      </c>
      <c r="AD140" s="11">
        <f t="shared" si="323"/>
        <v>778.894</v>
      </c>
      <c r="AE140" s="11">
        <f t="shared" si="323"/>
        <v>566.48</v>
      </c>
      <c r="AF140" s="11">
        <f t="shared" si="305"/>
        <v>34.73275</v>
      </c>
      <c r="AG140" s="11">
        <f t="shared" ref="AG140:AI140" si="324">O140+W140</f>
        <v>179</v>
      </c>
      <c r="AH140" s="11">
        <f t="shared" si="324"/>
        <v>108</v>
      </c>
      <c r="AI140" s="11">
        <f t="shared" si="324"/>
        <v>1729.62525</v>
      </c>
      <c r="AJ140" s="12" t="s">
        <v>14</v>
      </c>
    </row>
    <row r="141" s="9" customFormat="1" ht="16" customHeight="1" spans="1:36">
      <c r="A141" s="33">
        <f t="shared" si="288"/>
        <v>138</v>
      </c>
      <c r="B141" s="34" t="s">
        <v>251</v>
      </c>
      <c r="C141" s="35" t="s">
        <v>376</v>
      </c>
      <c r="D141" s="34" t="s">
        <v>377</v>
      </c>
      <c r="E141" s="34">
        <v>3473.25</v>
      </c>
      <c r="F141" s="34">
        <f>VLOOKUP(C141,'[1]9月'!$B:$Q,16,0)</f>
        <v>3245.4</v>
      </c>
      <c r="G141" s="37">
        <v>5664.75</v>
      </c>
      <c r="H141" s="34">
        <v>3473.25</v>
      </c>
      <c r="I141" s="37">
        <v>1790</v>
      </c>
      <c r="J141" s="37">
        <v>108</v>
      </c>
      <c r="K141" s="47">
        <f t="shared" si="289"/>
        <v>62.5185</v>
      </c>
      <c r="L141" s="48">
        <f t="shared" si="290"/>
        <v>519.264</v>
      </c>
      <c r="M141" s="37">
        <f t="shared" si="291"/>
        <v>453.18</v>
      </c>
      <c r="N141" s="34">
        <f t="shared" si="292"/>
        <v>24.31275</v>
      </c>
      <c r="O141" s="37">
        <f t="shared" si="293"/>
        <v>89.5</v>
      </c>
      <c r="P141" s="37">
        <f t="shared" si="294"/>
        <v>54</v>
      </c>
      <c r="Q141" s="37">
        <f t="shared" si="295"/>
        <v>1202.77525</v>
      </c>
      <c r="R141" s="34">
        <f t="shared" si="296"/>
        <v>0</v>
      </c>
      <c r="S141" s="34">
        <f t="shared" si="297"/>
        <v>259.63</v>
      </c>
      <c r="T141" s="37">
        <f t="shared" si="298"/>
        <v>113.3</v>
      </c>
      <c r="U141" s="34">
        <f t="shared" si="299"/>
        <v>10.42</v>
      </c>
      <c r="V141" s="34">
        <v>0</v>
      </c>
      <c r="W141" s="37">
        <f t="shared" si="300"/>
        <v>89.5</v>
      </c>
      <c r="X141" s="37">
        <f t="shared" si="301"/>
        <v>54</v>
      </c>
      <c r="Y141" s="34">
        <f t="shared" si="302"/>
        <v>526.85</v>
      </c>
      <c r="Z141" s="34">
        <f t="shared" si="303"/>
        <v>1729.62525</v>
      </c>
      <c r="AA141" s="34"/>
      <c r="AB141" s="12" t="s">
        <v>30</v>
      </c>
      <c r="AC141" s="11">
        <f t="shared" ref="AC141:AE141" si="325">K141+R141</f>
        <v>62.5185</v>
      </c>
      <c r="AD141" s="11">
        <f t="shared" si="325"/>
        <v>778.894</v>
      </c>
      <c r="AE141" s="11">
        <f t="shared" si="325"/>
        <v>566.48</v>
      </c>
      <c r="AF141" s="11">
        <f t="shared" si="305"/>
        <v>34.73275</v>
      </c>
      <c r="AG141" s="11">
        <f t="shared" ref="AG141:AI141" si="326">O141+W141</f>
        <v>179</v>
      </c>
      <c r="AH141" s="11">
        <f t="shared" si="326"/>
        <v>108</v>
      </c>
      <c r="AI141" s="11">
        <f t="shared" si="326"/>
        <v>1729.62525</v>
      </c>
      <c r="AJ141" s="12" t="s">
        <v>14</v>
      </c>
    </row>
    <row r="142" s="9" customFormat="1" ht="16" customHeight="1" spans="1:36">
      <c r="A142" s="33">
        <f t="shared" si="288"/>
        <v>139</v>
      </c>
      <c r="B142" s="34" t="s">
        <v>251</v>
      </c>
      <c r="C142" s="35" t="s">
        <v>378</v>
      </c>
      <c r="D142" s="34" t="s">
        <v>379</v>
      </c>
      <c r="E142" s="34">
        <v>3473.25</v>
      </c>
      <c r="F142" s="34">
        <f>VLOOKUP(C142,'[1]9月'!$B:$Q,16,0)</f>
        <v>3245.4</v>
      </c>
      <c r="G142" s="37">
        <v>5664.75</v>
      </c>
      <c r="H142" s="34">
        <v>3473.25</v>
      </c>
      <c r="I142" s="37">
        <v>1790</v>
      </c>
      <c r="J142" s="37">
        <v>108</v>
      </c>
      <c r="K142" s="47">
        <f t="shared" si="289"/>
        <v>62.5185</v>
      </c>
      <c r="L142" s="48">
        <f t="shared" si="290"/>
        <v>519.264</v>
      </c>
      <c r="M142" s="37">
        <f t="shared" si="291"/>
        <v>453.18</v>
      </c>
      <c r="N142" s="34">
        <f t="shared" si="292"/>
        <v>24.31275</v>
      </c>
      <c r="O142" s="37">
        <f t="shared" si="293"/>
        <v>89.5</v>
      </c>
      <c r="P142" s="37">
        <f t="shared" si="294"/>
        <v>54</v>
      </c>
      <c r="Q142" s="37">
        <f t="shared" si="295"/>
        <v>1202.77525</v>
      </c>
      <c r="R142" s="34">
        <f t="shared" si="296"/>
        <v>0</v>
      </c>
      <c r="S142" s="34">
        <f t="shared" si="297"/>
        <v>259.63</v>
      </c>
      <c r="T142" s="37">
        <f t="shared" si="298"/>
        <v>113.3</v>
      </c>
      <c r="U142" s="34">
        <f t="shared" si="299"/>
        <v>10.42</v>
      </c>
      <c r="V142" s="34">
        <v>0</v>
      </c>
      <c r="W142" s="37">
        <f t="shared" si="300"/>
        <v>89.5</v>
      </c>
      <c r="X142" s="37">
        <f t="shared" si="301"/>
        <v>54</v>
      </c>
      <c r="Y142" s="34">
        <f t="shared" si="302"/>
        <v>526.85</v>
      </c>
      <c r="Z142" s="34">
        <f t="shared" si="303"/>
        <v>1729.62525</v>
      </c>
      <c r="AA142" s="34"/>
      <c r="AB142" s="12" t="s">
        <v>30</v>
      </c>
      <c r="AC142" s="11">
        <f t="shared" ref="AC142:AE142" si="327">K142+R142</f>
        <v>62.5185</v>
      </c>
      <c r="AD142" s="11">
        <f t="shared" si="327"/>
        <v>778.894</v>
      </c>
      <c r="AE142" s="11">
        <f t="shared" si="327"/>
        <v>566.48</v>
      </c>
      <c r="AF142" s="11">
        <f t="shared" si="305"/>
        <v>34.73275</v>
      </c>
      <c r="AG142" s="11">
        <f t="shared" ref="AG142:AI142" si="328">O142+W142</f>
        <v>179</v>
      </c>
      <c r="AH142" s="11">
        <f t="shared" si="328"/>
        <v>108</v>
      </c>
      <c r="AI142" s="11">
        <f t="shared" si="328"/>
        <v>1729.62525</v>
      </c>
      <c r="AJ142" s="12" t="s">
        <v>14</v>
      </c>
    </row>
    <row r="143" s="9" customFormat="1" ht="16" customHeight="1" spans="1:36">
      <c r="A143" s="33">
        <f t="shared" si="288"/>
        <v>140</v>
      </c>
      <c r="B143" s="34" t="s">
        <v>251</v>
      </c>
      <c r="C143" s="35" t="s">
        <v>380</v>
      </c>
      <c r="D143" s="34" t="s">
        <v>381</v>
      </c>
      <c r="E143" s="34">
        <v>3473.25</v>
      </c>
      <c r="F143" s="34">
        <f>VLOOKUP(C143,'[1]9月'!$B:$Q,16,0)</f>
        <v>3245.4</v>
      </c>
      <c r="G143" s="37">
        <v>5664.75</v>
      </c>
      <c r="H143" s="34">
        <v>3473.25</v>
      </c>
      <c r="I143" s="37">
        <v>1790</v>
      </c>
      <c r="J143" s="37">
        <v>108</v>
      </c>
      <c r="K143" s="47">
        <f t="shared" si="289"/>
        <v>62.5185</v>
      </c>
      <c r="L143" s="48">
        <f t="shared" si="290"/>
        <v>519.264</v>
      </c>
      <c r="M143" s="37">
        <f t="shared" si="291"/>
        <v>453.18</v>
      </c>
      <c r="N143" s="34">
        <f t="shared" si="292"/>
        <v>24.31275</v>
      </c>
      <c r="O143" s="37">
        <f t="shared" si="293"/>
        <v>89.5</v>
      </c>
      <c r="P143" s="37">
        <f t="shared" si="294"/>
        <v>54</v>
      </c>
      <c r="Q143" s="37">
        <f t="shared" si="295"/>
        <v>1202.77525</v>
      </c>
      <c r="R143" s="34">
        <f t="shared" si="296"/>
        <v>0</v>
      </c>
      <c r="S143" s="34">
        <f t="shared" si="297"/>
        <v>259.63</v>
      </c>
      <c r="T143" s="37">
        <f t="shared" si="298"/>
        <v>113.3</v>
      </c>
      <c r="U143" s="34">
        <f t="shared" si="299"/>
        <v>10.42</v>
      </c>
      <c r="V143" s="34">
        <v>0</v>
      </c>
      <c r="W143" s="37">
        <f t="shared" si="300"/>
        <v>89.5</v>
      </c>
      <c r="X143" s="37">
        <f t="shared" si="301"/>
        <v>54</v>
      </c>
      <c r="Y143" s="34">
        <f t="shared" si="302"/>
        <v>526.85</v>
      </c>
      <c r="Z143" s="34">
        <f t="shared" si="303"/>
        <v>1729.62525</v>
      </c>
      <c r="AA143" s="34"/>
      <c r="AB143" s="12" t="s">
        <v>30</v>
      </c>
      <c r="AC143" s="11">
        <f t="shared" ref="AC143:AE143" si="329">K143+R143</f>
        <v>62.5185</v>
      </c>
      <c r="AD143" s="11">
        <f t="shared" si="329"/>
        <v>778.894</v>
      </c>
      <c r="AE143" s="11">
        <f t="shared" si="329"/>
        <v>566.48</v>
      </c>
      <c r="AF143" s="11">
        <f t="shared" si="305"/>
        <v>34.73275</v>
      </c>
      <c r="AG143" s="11">
        <f t="shared" ref="AG143:AI143" si="330">O143+W143</f>
        <v>179</v>
      </c>
      <c r="AH143" s="11">
        <f t="shared" si="330"/>
        <v>108</v>
      </c>
      <c r="AI143" s="11">
        <f t="shared" si="330"/>
        <v>1729.62525</v>
      </c>
      <c r="AJ143" s="12" t="s">
        <v>14</v>
      </c>
    </row>
    <row r="144" s="9" customFormat="1" ht="16" customHeight="1" spans="1:36">
      <c r="A144" s="33">
        <f t="shared" si="288"/>
        <v>141</v>
      </c>
      <c r="B144" s="34" t="s">
        <v>251</v>
      </c>
      <c r="C144" s="35" t="s">
        <v>382</v>
      </c>
      <c r="D144" s="34" t="s">
        <v>383</v>
      </c>
      <c r="E144" s="34">
        <v>3473.25</v>
      </c>
      <c r="F144" s="34">
        <f>VLOOKUP(C144,'[1]9月'!$B:$Q,16,0)</f>
        <v>3245.4</v>
      </c>
      <c r="G144" s="37">
        <v>5664.75</v>
      </c>
      <c r="H144" s="34">
        <v>3473.25</v>
      </c>
      <c r="I144" s="37">
        <v>1790</v>
      </c>
      <c r="J144" s="37">
        <v>108</v>
      </c>
      <c r="K144" s="47">
        <f t="shared" si="289"/>
        <v>62.5185</v>
      </c>
      <c r="L144" s="48">
        <f t="shared" si="290"/>
        <v>519.264</v>
      </c>
      <c r="M144" s="37">
        <f t="shared" si="291"/>
        <v>453.18</v>
      </c>
      <c r="N144" s="34">
        <f t="shared" si="292"/>
        <v>24.31275</v>
      </c>
      <c r="O144" s="37">
        <f t="shared" si="293"/>
        <v>89.5</v>
      </c>
      <c r="P144" s="37">
        <f t="shared" si="294"/>
        <v>54</v>
      </c>
      <c r="Q144" s="37">
        <f t="shared" si="295"/>
        <v>1202.77525</v>
      </c>
      <c r="R144" s="34">
        <f t="shared" si="296"/>
        <v>0</v>
      </c>
      <c r="S144" s="34">
        <f t="shared" si="297"/>
        <v>259.63</v>
      </c>
      <c r="T144" s="37">
        <f t="shared" si="298"/>
        <v>113.3</v>
      </c>
      <c r="U144" s="34">
        <f t="shared" si="299"/>
        <v>10.42</v>
      </c>
      <c r="V144" s="34">
        <v>0</v>
      </c>
      <c r="W144" s="37">
        <f t="shared" si="300"/>
        <v>89.5</v>
      </c>
      <c r="X144" s="37">
        <f t="shared" si="301"/>
        <v>54</v>
      </c>
      <c r="Y144" s="34">
        <f t="shared" si="302"/>
        <v>526.85</v>
      </c>
      <c r="Z144" s="34">
        <f t="shared" si="303"/>
        <v>1729.62525</v>
      </c>
      <c r="AA144" s="34"/>
      <c r="AB144" s="12" t="s">
        <v>30</v>
      </c>
      <c r="AC144" s="11">
        <f t="shared" ref="AC144:AE144" si="331">K144+R144</f>
        <v>62.5185</v>
      </c>
      <c r="AD144" s="11">
        <f t="shared" si="331"/>
        <v>778.894</v>
      </c>
      <c r="AE144" s="11">
        <f t="shared" si="331"/>
        <v>566.48</v>
      </c>
      <c r="AF144" s="11">
        <f t="shared" si="305"/>
        <v>34.73275</v>
      </c>
      <c r="AG144" s="11">
        <f t="shared" ref="AG144:AI144" si="332">O144+W144</f>
        <v>179</v>
      </c>
      <c r="AH144" s="11">
        <f t="shared" si="332"/>
        <v>108</v>
      </c>
      <c r="AI144" s="11">
        <f t="shared" si="332"/>
        <v>1729.62525</v>
      </c>
      <c r="AJ144" s="12" t="s">
        <v>14</v>
      </c>
    </row>
    <row r="145" s="9" customFormat="1" ht="16" customHeight="1" spans="1:36">
      <c r="A145" s="33">
        <f t="shared" si="288"/>
        <v>142</v>
      </c>
      <c r="B145" s="34" t="s">
        <v>251</v>
      </c>
      <c r="C145" s="35" t="s">
        <v>384</v>
      </c>
      <c r="D145" s="34" t="s">
        <v>385</v>
      </c>
      <c r="E145" s="34">
        <v>3473.25</v>
      </c>
      <c r="F145" s="34">
        <f>VLOOKUP(C145,'[1]9月'!$B:$Q,16,0)</f>
        <v>3245.4</v>
      </c>
      <c r="G145" s="37">
        <v>5664.75</v>
      </c>
      <c r="H145" s="34">
        <v>3473.25</v>
      </c>
      <c r="I145" s="37">
        <v>1790</v>
      </c>
      <c r="J145" s="37">
        <v>108</v>
      </c>
      <c r="K145" s="47">
        <f t="shared" si="289"/>
        <v>62.5185</v>
      </c>
      <c r="L145" s="48">
        <f t="shared" si="290"/>
        <v>519.264</v>
      </c>
      <c r="M145" s="37">
        <f t="shared" si="291"/>
        <v>453.18</v>
      </c>
      <c r="N145" s="34">
        <f t="shared" si="292"/>
        <v>24.31275</v>
      </c>
      <c r="O145" s="37">
        <f t="shared" si="293"/>
        <v>89.5</v>
      </c>
      <c r="P145" s="37">
        <f t="shared" si="294"/>
        <v>54</v>
      </c>
      <c r="Q145" s="37">
        <f t="shared" si="295"/>
        <v>1202.77525</v>
      </c>
      <c r="R145" s="34">
        <f t="shared" si="296"/>
        <v>0</v>
      </c>
      <c r="S145" s="34">
        <f t="shared" si="297"/>
        <v>259.63</v>
      </c>
      <c r="T145" s="37">
        <f t="shared" si="298"/>
        <v>113.3</v>
      </c>
      <c r="U145" s="34">
        <f t="shared" si="299"/>
        <v>10.42</v>
      </c>
      <c r="V145" s="34">
        <v>0</v>
      </c>
      <c r="W145" s="37">
        <f t="shared" si="300"/>
        <v>89.5</v>
      </c>
      <c r="X145" s="37">
        <f t="shared" si="301"/>
        <v>54</v>
      </c>
      <c r="Y145" s="34">
        <f t="shared" si="302"/>
        <v>526.85</v>
      </c>
      <c r="Z145" s="34">
        <f t="shared" si="303"/>
        <v>1729.62525</v>
      </c>
      <c r="AA145" s="34"/>
      <c r="AB145" s="12" t="s">
        <v>30</v>
      </c>
      <c r="AC145" s="11">
        <f t="shared" ref="AC145:AE145" si="333">K145+R145</f>
        <v>62.5185</v>
      </c>
      <c r="AD145" s="11">
        <f t="shared" si="333"/>
        <v>778.894</v>
      </c>
      <c r="AE145" s="11">
        <f t="shared" si="333"/>
        <v>566.48</v>
      </c>
      <c r="AF145" s="11">
        <f t="shared" si="305"/>
        <v>34.73275</v>
      </c>
      <c r="AG145" s="11">
        <f t="shared" ref="AG145:AI145" si="334">O145+W145</f>
        <v>179</v>
      </c>
      <c r="AH145" s="11">
        <f t="shared" si="334"/>
        <v>108</v>
      </c>
      <c r="AI145" s="11">
        <f t="shared" si="334"/>
        <v>1729.62525</v>
      </c>
      <c r="AJ145" s="12" t="s">
        <v>14</v>
      </c>
    </row>
    <row r="146" s="9" customFormat="1" ht="16" customHeight="1" spans="1:36">
      <c r="A146" s="33">
        <f t="shared" si="288"/>
        <v>143</v>
      </c>
      <c r="B146" s="34" t="s">
        <v>251</v>
      </c>
      <c r="C146" s="35" t="s">
        <v>386</v>
      </c>
      <c r="D146" s="34" t="s">
        <v>387</v>
      </c>
      <c r="E146" s="34">
        <v>3473.25</v>
      </c>
      <c r="F146" s="34">
        <f>VLOOKUP(C146,'[1]9月'!$B:$Q,16,0)</f>
        <v>3245.4</v>
      </c>
      <c r="G146" s="37">
        <v>5664.75</v>
      </c>
      <c r="H146" s="34">
        <v>3473.25</v>
      </c>
      <c r="I146" s="37">
        <v>1790</v>
      </c>
      <c r="J146" s="37">
        <v>108</v>
      </c>
      <c r="K146" s="47">
        <f t="shared" si="289"/>
        <v>62.5185</v>
      </c>
      <c r="L146" s="48">
        <f t="shared" si="290"/>
        <v>519.264</v>
      </c>
      <c r="M146" s="37">
        <f t="shared" si="291"/>
        <v>453.18</v>
      </c>
      <c r="N146" s="34">
        <f t="shared" si="292"/>
        <v>24.31275</v>
      </c>
      <c r="O146" s="37">
        <f t="shared" si="293"/>
        <v>89.5</v>
      </c>
      <c r="P146" s="37">
        <f t="shared" si="294"/>
        <v>54</v>
      </c>
      <c r="Q146" s="37">
        <f t="shared" si="295"/>
        <v>1202.77525</v>
      </c>
      <c r="R146" s="34">
        <f t="shared" si="296"/>
        <v>0</v>
      </c>
      <c r="S146" s="34">
        <f t="shared" si="297"/>
        <v>259.63</v>
      </c>
      <c r="T146" s="37">
        <f t="shared" si="298"/>
        <v>113.3</v>
      </c>
      <c r="U146" s="34">
        <f t="shared" si="299"/>
        <v>10.42</v>
      </c>
      <c r="V146" s="34">
        <v>0</v>
      </c>
      <c r="W146" s="37">
        <f t="shared" si="300"/>
        <v>89.5</v>
      </c>
      <c r="X146" s="37">
        <f t="shared" si="301"/>
        <v>54</v>
      </c>
      <c r="Y146" s="34">
        <f t="shared" si="302"/>
        <v>526.85</v>
      </c>
      <c r="Z146" s="34">
        <f t="shared" si="303"/>
        <v>1729.62525</v>
      </c>
      <c r="AA146" s="34"/>
      <c r="AB146" s="12" t="s">
        <v>30</v>
      </c>
      <c r="AC146" s="11">
        <f t="shared" ref="AC146:AE146" si="335">K146+R146</f>
        <v>62.5185</v>
      </c>
      <c r="AD146" s="11">
        <f t="shared" si="335"/>
        <v>778.894</v>
      </c>
      <c r="AE146" s="11">
        <f t="shared" si="335"/>
        <v>566.48</v>
      </c>
      <c r="AF146" s="11">
        <f t="shared" si="305"/>
        <v>34.73275</v>
      </c>
      <c r="AG146" s="11">
        <f t="shared" ref="AG146:AI146" si="336">O146+W146</f>
        <v>179</v>
      </c>
      <c r="AH146" s="11">
        <f t="shared" si="336"/>
        <v>108</v>
      </c>
      <c r="AI146" s="11">
        <f t="shared" si="336"/>
        <v>1729.62525</v>
      </c>
      <c r="AJ146" s="12" t="s">
        <v>14</v>
      </c>
    </row>
    <row r="147" s="9" customFormat="1" ht="16" customHeight="1" spans="1:36">
      <c r="A147" s="33">
        <f t="shared" si="288"/>
        <v>144</v>
      </c>
      <c r="B147" s="34" t="s">
        <v>251</v>
      </c>
      <c r="C147" s="35" t="s">
        <v>388</v>
      </c>
      <c r="D147" s="34" t="s">
        <v>389</v>
      </c>
      <c r="E147" s="34">
        <v>3473.25</v>
      </c>
      <c r="F147" s="34">
        <f>VLOOKUP(C147,'[1]9月'!$B:$Q,16,0)</f>
        <v>3245.4</v>
      </c>
      <c r="G147" s="37">
        <v>5664.75</v>
      </c>
      <c r="H147" s="34">
        <v>3473.25</v>
      </c>
      <c r="I147" s="37">
        <v>1790</v>
      </c>
      <c r="J147" s="37">
        <v>108</v>
      </c>
      <c r="K147" s="47">
        <f t="shared" si="289"/>
        <v>62.5185</v>
      </c>
      <c r="L147" s="48">
        <f t="shared" si="290"/>
        <v>519.264</v>
      </c>
      <c r="M147" s="37">
        <f t="shared" si="291"/>
        <v>453.18</v>
      </c>
      <c r="N147" s="34">
        <f t="shared" si="292"/>
        <v>24.31275</v>
      </c>
      <c r="O147" s="37">
        <f t="shared" si="293"/>
        <v>89.5</v>
      </c>
      <c r="P147" s="37">
        <f t="shared" si="294"/>
        <v>54</v>
      </c>
      <c r="Q147" s="37">
        <f t="shared" si="295"/>
        <v>1202.77525</v>
      </c>
      <c r="R147" s="34">
        <f t="shared" si="296"/>
        <v>0</v>
      </c>
      <c r="S147" s="34">
        <f t="shared" si="297"/>
        <v>259.63</v>
      </c>
      <c r="T147" s="37">
        <f t="shared" si="298"/>
        <v>113.3</v>
      </c>
      <c r="U147" s="34">
        <f t="shared" si="299"/>
        <v>10.42</v>
      </c>
      <c r="V147" s="34">
        <v>0</v>
      </c>
      <c r="W147" s="37">
        <f t="shared" si="300"/>
        <v>89.5</v>
      </c>
      <c r="X147" s="37">
        <f t="shared" si="301"/>
        <v>54</v>
      </c>
      <c r="Y147" s="34">
        <f t="shared" si="302"/>
        <v>526.85</v>
      </c>
      <c r="Z147" s="34">
        <f t="shared" si="303"/>
        <v>1729.62525</v>
      </c>
      <c r="AA147" s="34"/>
      <c r="AB147" s="12" t="s">
        <v>30</v>
      </c>
      <c r="AC147" s="11">
        <f t="shared" ref="AC147:AE147" si="337">K147+R147</f>
        <v>62.5185</v>
      </c>
      <c r="AD147" s="11">
        <f t="shared" si="337"/>
        <v>778.894</v>
      </c>
      <c r="AE147" s="11">
        <f t="shared" si="337"/>
        <v>566.48</v>
      </c>
      <c r="AF147" s="11">
        <f t="shared" si="305"/>
        <v>34.73275</v>
      </c>
      <c r="AG147" s="11">
        <f t="shared" ref="AG147:AI147" si="338">O147+W147</f>
        <v>179</v>
      </c>
      <c r="AH147" s="11">
        <f t="shared" si="338"/>
        <v>108</v>
      </c>
      <c r="AI147" s="11">
        <f t="shared" si="338"/>
        <v>1729.62525</v>
      </c>
      <c r="AJ147" s="12" t="s">
        <v>14</v>
      </c>
    </row>
    <row r="148" s="9" customFormat="1" ht="16" customHeight="1" spans="1:36">
      <c r="A148" s="33">
        <f t="shared" si="288"/>
        <v>145</v>
      </c>
      <c r="B148" s="34" t="s">
        <v>251</v>
      </c>
      <c r="C148" s="35" t="s">
        <v>390</v>
      </c>
      <c r="D148" s="34" t="s">
        <v>391</v>
      </c>
      <c r="E148" s="34">
        <v>3473.25</v>
      </c>
      <c r="F148" s="34">
        <f>VLOOKUP(C148,'[1]9月'!$B:$Q,16,0)</f>
        <v>3245.4</v>
      </c>
      <c r="G148" s="37">
        <v>5664.75</v>
      </c>
      <c r="H148" s="34">
        <v>3473.25</v>
      </c>
      <c r="I148" s="37">
        <v>1790</v>
      </c>
      <c r="J148" s="37">
        <v>108</v>
      </c>
      <c r="K148" s="47">
        <f t="shared" si="289"/>
        <v>62.5185</v>
      </c>
      <c r="L148" s="48">
        <f t="shared" si="290"/>
        <v>519.264</v>
      </c>
      <c r="M148" s="37">
        <f t="shared" si="291"/>
        <v>453.18</v>
      </c>
      <c r="N148" s="34">
        <f t="shared" si="292"/>
        <v>24.31275</v>
      </c>
      <c r="O148" s="37">
        <f t="shared" si="293"/>
        <v>89.5</v>
      </c>
      <c r="P148" s="37">
        <f t="shared" si="294"/>
        <v>54</v>
      </c>
      <c r="Q148" s="37">
        <f t="shared" si="295"/>
        <v>1202.77525</v>
      </c>
      <c r="R148" s="34">
        <f t="shared" si="296"/>
        <v>0</v>
      </c>
      <c r="S148" s="34">
        <f t="shared" si="297"/>
        <v>259.63</v>
      </c>
      <c r="T148" s="37">
        <f t="shared" si="298"/>
        <v>113.3</v>
      </c>
      <c r="U148" s="34">
        <f t="shared" si="299"/>
        <v>10.42</v>
      </c>
      <c r="V148" s="34">
        <v>0</v>
      </c>
      <c r="W148" s="37">
        <f t="shared" si="300"/>
        <v>89.5</v>
      </c>
      <c r="X148" s="37">
        <f t="shared" si="301"/>
        <v>54</v>
      </c>
      <c r="Y148" s="34">
        <f t="shared" si="302"/>
        <v>526.85</v>
      </c>
      <c r="Z148" s="34">
        <f t="shared" si="303"/>
        <v>1729.62525</v>
      </c>
      <c r="AA148" s="34"/>
      <c r="AB148" s="12" t="s">
        <v>30</v>
      </c>
      <c r="AC148" s="11">
        <f t="shared" ref="AC148:AE148" si="339">K148+R148</f>
        <v>62.5185</v>
      </c>
      <c r="AD148" s="11">
        <f t="shared" si="339"/>
        <v>778.894</v>
      </c>
      <c r="AE148" s="11">
        <f t="shared" si="339"/>
        <v>566.48</v>
      </c>
      <c r="AF148" s="11">
        <f t="shared" si="305"/>
        <v>34.73275</v>
      </c>
      <c r="AG148" s="11">
        <f t="shared" ref="AG148:AI148" si="340">O148+W148</f>
        <v>179</v>
      </c>
      <c r="AH148" s="11">
        <f t="shared" si="340"/>
        <v>108</v>
      </c>
      <c r="AI148" s="11">
        <f t="shared" si="340"/>
        <v>1729.62525</v>
      </c>
      <c r="AJ148" s="12" t="s">
        <v>14</v>
      </c>
    </row>
    <row r="149" s="9" customFormat="1" ht="16" customHeight="1" spans="1:36">
      <c r="A149" s="33">
        <f t="shared" si="288"/>
        <v>146</v>
      </c>
      <c r="B149" s="34" t="s">
        <v>251</v>
      </c>
      <c r="C149" s="35" t="s">
        <v>392</v>
      </c>
      <c r="D149" s="34" t="s">
        <v>393</v>
      </c>
      <c r="E149" s="34">
        <v>3473.25</v>
      </c>
      <c r="F149" s="34">
        <f>VLOOKUP(C149,'[1]9月'!$B:$Q,16,0)</f>
        <v>3245.4</v>
      </c>
      <c r="G149" s="37">
        <v>5664.75</v>
      </c>
      <c r="H149" s="34">
        <v>3473.25</v>
      </c>
      <c r="I149" s="37">
        <v>1790</v>
      </c>
      <c r="J149" s="37">
        <v>108</v>
      </c>
      <c r="K149" s="47">
        <f t="shared" si="289"/>
        <v>62.5185</v>
      </c>
      <c r="L149" s="48">
        <f t="shared" si="290"/>
        <v>519.264</v>
      </c>
      <c r="M149" s="37">
        <f t="shared" si="291"/>
        <v>453.18</v>
      </c>
      <c r="N149" s="34">
        <f t="shared" si="292"/>
        <v>24.31275</v>
      </c>
      <c r="O149" s="37">
        <f t="shared" si="293"/>
        <v>89.5</v>
      </c>
      <c r="P149" s="37">
        <f t="shared" si="294"/>
        <v>54</v>
      </c>
      <c r="Q149" s="37">
        <f t="shared" si="295"/>
        <v>1202.77525</v>
      </c>
      <c r="R149" s="34">
        <f t="shared" si="296"/>
        <v>0</v>
      </c>
      <c r="S149" s="34">
        <f t="shared" si="297"/>
        <v>259.63</v>
      </c>
      <c r="T149" s="37">
        <f t="shared" si="298"/>
        <v>113.3</v>
      </c>
      <c r="U149" s="34">
        <f t="shared" si="299"/>
        <v>10.42</v>
      </c>
      <c r="V149" s="34">
        <v>0</v>
      </c>
      <c r="W149" s="37">
        <f t="shared" si="300"/>
        <v>89.5</v>
      </c>
      <c r="X149" s="37">
        <f t="shared" si="301"/>
        <v>54</v>
      </c>
      <c r="Y149" s="34">
        <f t="shared" si="302"/>
        <v>526.85</v>
      </c>
      <c r="Z149" s="34">
        <f t="shared" si="303"/>
        <v>1729.62525</v>
      </c>
      <c r="AA149" s="34"/>
      <c r="AB149" s="12" t="s">
        <v>30</v>
      </c>
      <c r="AC149" s="11">
        <f t="shared" ref="AC149:AE149" si="341">K149+R149</f>
        <v>62.5185</v>
      </c>
      <c r="AD149" s="11">
        <f t="shared" si="341"/>
        <v>778.894</v>
      </c>
      <c r="AE149" s="11">
        <f t="shared" si="341"/>
        <v>566.48</v>
      </c>
      <c r="AF149" s="11">
        <f t="shared" si="305"/>
        <v>34.73275</v>
      </c>
      <c r="AG149" s="11">
        <f t="shared" ref="AG149:AI149" si="342">O149+W149</f>
        <v>179</v>
      </c>
      <c r="AH149" s="11">
        <f t="shared" si="342"/>
        <v>108</v>
      </c>
      <c r="AI149" s="11">
        <f t="shared" si="342"/>
        <v>1729.62525</v>
      </c>
      <c r="AJ149" s="12" t="s">
        <v>14</v>
      </c>
    </row>
    <row r="150" s="9" customFormat="1" ht="16" customHeight="1" spans="1:36">
      <c r="A150" s="33">
        <f t="shared" si="288"/>
        <v>147</v>
      </c>
      <c r="B150" s="34" t="s">
        <v>251</v>
      </c>
      <c r="C150" s="35" t="s">
        <v>394</v>
      </c>
      <c r="D150" s="34" t="s">
        <v>395</v>
      </c>
      <c r="E150" s="34">
        <v>3473.25</v>
      </c>
      <c r="F150" s="34">
        <f>VLOOKUP(C150,'[1]9月'!$B:$Q,16,0)</f>
        <v>3245.4</v>
      </c>
      <c r="G150" s="37">
        <v>5664.75</v>
      </c>
      <c r="H150" s="34">
        <v>3473.25</v>
      </c>
      <c r="I150" s="37">
        <v>1790</v>
      </c>
      <c r="J150" s="37">
        <v>108</v>
      </c>
      <c r="K150" s="47">
        <f t="shared" si="289"/>
        <v>62.5185</v>
      </c>
      <c r="L150" s="48">
        <f t="shared" si="290"/>
        <v>519.264</v>
      </c>
      <c r="M150" s="37">
        <f t="shared" si="291"/>
        <v>453.18</v>
      </c>
      <c r="N150" s="34">
        <f t="shared" si="292"/>
        <v>24.31275</v>
      </c>
      <c r="O150" s="37">
        <f t="shared" si="293"/>
        <v>89.5</v>
      </c>
      <c r="P150" s="37">
        <f t="shared" si="294"/>
        <v>54</v>
      </c>
      <c r="Q150" s="37">
        <f t="shared" si="295"/>
        <v>1202.77525</v>
      </c>
      <c r="R150" s="34">
        <f t="shared" si="296"/>
        <v>0</v>
      </c>
      <c r="S150" s="34">
        <f t="shared" si="297"/>
        <v>259.63</v>
      </c>
      <c r="T150" s="37">
        <f t="shared" si="298"/>
        <v>113.3</v>
      </c>
      <c r="U150" s="34">
        <f t="shared" si="299"/>
        <v>10.42</v>
      </c>
      <c r="V150" s="34">
        <v>0</v>
      </c>
      <c r="W150" s="37">
        <f t="shared" si="300"/>
        <v>89.5</v>
      </c>
      <c r="X150" s="37">
        <f t="shared" si="301"/>
        <v>54</v>
      </c>
      <c r="Y150" s="34">
        <f t="shared" si="302"/>
        <v>526.85</v>
      </c>
      <c r="Z150" s="34">
        <f t="shared" si="303"/>
        <v>1729.62525</v>
      </c>
      <c r="AA150" s="34"/>
      <c r="AB150" s="12" t="s">
        <v>30</v>
      </c>
      <c r="AC150" s="11">
        <f t="shared" ref="AC150:AE150" si="343">K150+R150</f>
        <v>62.5185</v>
      </c>
      <c r="AD150" s="11">
        <f t="shared" si="343"/>
        <v>778.894</v>
      </c>
      <c r="AE150" s="11">
        <f t="shared" si="343"/>
        <v>566.48</v>
      </c>
      <c r="AF150" s="11">
        <f t="shared" si="305"/>
        <v>34.73275</v>
      </c>
      <c r="AG150" s="11">
        <f t="shared" ref="AG150:AI150" si="344">O150+W150</f>
        <v>179</v>
      </c>
      <c r="AH150" s="11">
        <f t="shared" si="344"/>
        <v>108</v>
      </c>
      <c r="AI150" s="11">
        <f t="shared" si="344"/>
        <v>1729.62525</v>
      </c>
      <c r="AJ150" s="12" t="s">
        <v>14</v>
      </c>
    </row>
    <row r="151" s="9" customFormat="1" ht="16" customHeight="1" spans="1:36">
      <c r="A151" s="33">
        <f t="shared" si="288"/>
        <v>148</v>
      </c>
      <c r="B151" s="34" t="s">
        <v>251</v>
      </c>
      <c r="C151" s="35" t="s">
        <v>396</v>
      </c>
      <c r="D151" s="179" t="s">
        <v>397</v>
      </c>
      <c r="E151" s="34">
        <v>3473.25</v>
      </c>
      <c r="F151" s="34">
        <f>VLOOKUP(C151,'[1]9月'!$B:$Q,16,0)</f>
        <v>3245.4</v>
      </c>
      <c r="G151" s="37">
        <v>5664.75</v>
      </c>
      <c r="H151" s="34">
        <v>3473.25</v>
      </c>
      <c r="I151" s="37">
        <v>1790</v>
      </c>
      <c r="J151" s="37">
        <v>108</v>
      </c>
      <c r="K151" s="47">
        <f t="shared" si="289"/>
        <v>62.5185</v>
      </c>
      <c r="L151" s="48">
        <f t="shared" si="290"/>
        <v>519.264</v>
      </c>
      <c r="M151" s="37">
        <f t="shared" si="291"/>
        <v>453.18</v>
      </c>
      <c r="N151" s="34">
        <f t="shared" si="292"/>
        <v>24.31275</v>
      </c>
      <c r="O151" s="37">
        <f t="shared" si="293"/>
        <v>89.5</v>
      </c>
      <c r="P151" s="37">
        <f t="shared" si="294"/>
        <v>54</v>
      </c>
      <c r="Q151" s="37">
        <f t="shared" si="295"/>
        <v>1202.77525</v>
      </c>
      <c r="R151" s="34">
        <f t="shared" si="296"/>
        <v>0</v>
      </c>
      <c r="S151" s="34">
        <f t="shared" si="297"/>
        <v>259.63</v>
      </c>
      <c r="T151" s="37">
        <f t="shared" si="298"/>
        <v>113.3</v>
      </c>
      <c r="U151" s="34">
        <f t="shared" si="299"/>
        <v>10.42</v>
      </c>
      <c r="V151" s="34">
        <v>0</v>
      </c>
      <c r="W151" s="37">
        <f t="shared" si="300"/>
        <v>89.5</v>
      </c>
      <c r="X151" s="37">
        <f t="shared" si="301"/>
        <v>54</v>
      </c>
      <c r="Y151" s="34">
        <f t="shared" si="302"/>
        <v>526.85</v>
      </c>
      <c r="Z151" s="34">
        <f t="shared" si="303"/>
        <v>1729.62525</v>
      </c>
      <c r="AA151" s="34"/>
      <c r="AB151" s="12" t="s">
        <v>30</v>
      </c>
      <c r="AC151" s="11">
        <f t="shared" ref="AC151:AE151" si="345">K151+R151</f>
        <v>62.5185</v>
      </c>
      <c r="AD151" s="11">
        <f t="shared" si="345"/>
        <v>778.894</v>
      </c>
      <c r="AE151" s="11">
        <f t="shared" si="345"/>
        <v>566.48</v>
      </c>
      <c r="AF151" s="11">
        <f t="shared" si="305"/>
        <v>34.73275</v>
      </c>
      <c r="AG151" s="11">
        <f t="shared" ref="AG151:AI151" si="346">O151+W151</f>
        <v>179</v>
      </c>
      <c r="AH151" s="11">
        <f t="shared" si="346"/>
        <v>108</v>
      </c>
      <c r="AI151" s="11">
        <f t="shared" si="346"/>
        <v>1729.62525</v>
      </c>
      <c r="AJ151" s="12" t="s">
        <v>14</v>
      </c>
    </row>
    <row r="152" s="9" customFormat="1" ht="16" customHeight="1" spans="1:36">
      <c r="A152" s="33">
        <f t="shared" si="288"/>
        <v>149</v>
      </c>
      <c r="B152" s="34" t="s">
        <v>398</v>
      </c>
      <c r="C152" s="41" t="s">
        <v>399</v>
      </c>
      <c r="D152" s="57" t="s">
        <v>400</v>
      </c>
      <c r="E152" s="34">
        <v>3473.25</v>
      </c>
      <c r="F152" s="34">
        <v>3245.4</v>
      </c>
      <c r="G152" s="37">
        <v>5664.75</v>
      </c>
      <c r="H152" s="34">
        <v>3473.25</v>
      </c>
      <c r="I152" s="37">
        <v>1790</v>
      </c>
      <c r="J152" s="37">
        <v>108</v>
      </c>
      <c r="K152" s="47">
        <f t="shared" si="289"/>
        <v>62.5185</v>
      </c>
      <c r="L152" s="48">
        <f t="shared" si="290"/>
        <v>519.264</v>
      </c>
      <c r="M152" s="37">
        <f t="shared" si="291"/>
        <v>453.18</v>
      </c>
      <c r="N152" s="34">
        <f t="shared" si="292"/>
        <v>24.31275</v>
      </c>
      <c r="O152" s="37">
        <f t="shared" si="293"/>
        <v>89.5</v>
      </c>
      <c r="P152" s="37">
        <f t="shared" si="294"/>
        <v>54</v>
      </c>
      <c r="Q152" s="37">
        <f t="shared" si="295"/>
        <v>1202.77525</v>
      </c>
      <c r="R152" s="34">
        <f t="shared" si="296"/>
        <v>0</v>
      </c>
      <c r="S152" s="34">
        <f t="shared" si="297"/>
        <v>259.63</v>
      </c>
      <c r="T152" s="37">
        <f t="shared" si="298"/>
        <v>113.3</v>
      </c>
      <c r="U152" s="34">
        <f t="shared" si="299"/>
        <v>10.42</v>
      </c>
      <c r="V152" s="34">
        <v>0</v>
      </c>
      <c r="W152" s="37">
        <f t="shared" si="300"/>
        <v>89.5</v>
      </c>
      <c r="X152" s="37">
        <f t="shared" si="301"/>
        <v>54</v>
      </c>
      <c r="Y152" s="34">
        <f t="shared" si="302"/>
        <v>526.85</v>
      </c>
      <c r="Z152" s="34">
        <f t="shared" si="303"/>
        <v>1729.62525</v>
      </c>
      <c r="AA152" s="58"/>
      <c r="AB152" s="12" t="s">
        <v>31</v>
      </c>
      <c r="AC152" s="11">
        <f t="shared" ref="AC152:AE152" si="347">K152+R152</f>
        <v>62.5185</v>
      </c>
      <c r="AD152" s="11">
        <f t="shared" si="347"/>
        <v>778.894</v>
      </c>
      <c r="AE152" s="11">
        <f t="shared" si="347"/>
        <v>566.48</v>
      </c>
      <c r="AF152" s="11">
        <f t="shared" si="305"/>
        <v>34.73275</v>
      </c>
      <c r="AG152" s="11">
        <f t="shared" ref="AG152:AI152" si="348">O152+W152</f>
        <v>179</v>
      </c>
      <c r="AH152" s="11">
        <f t="shared" si="348"/>
        <v>108</v>
      </c>
      <c r="AI152" s="11">
        <f t="shared" si="348"/>
        <v>1729.62525</v>
      </c>
      <c r="AJ152" s="12" t="s">
        <v>14</v>
      </c>
    </row>
    <row r="153" s="9" customFormat="1" ht="16" customHeight="1" spans="1:36">
      <c r="A153" s="33">
        <f t="shared" si="288"/>
        <v>150</v>
      </c>
      <c r="B153" s="34" t="s">
        <v>251</v>
      </c>
      <c r="C153" s="41" t="s">
        <v>401</v>
      </c>
      <c r="D153" s="182" t="s">
        <v>402</v>
      </c>
      <c r="E153" s="34">
        <v>3473.25</v>
      </c>
      <c r="F153" s="34">
        <v>3245.4</v>
      </c>
      <c r="G153" s="37">
        <v>5664.75</v>
      </c>
      <c r="H153" s="34">
        <v>3473.25</v>
      </c>
      <c r="I153" s="37">
        <v>1790</v>
      </c>
      <c r="J153" s="37">
        <v>108</v>
      </c>
      <c r="K153" s="47">
        <f t="shared" si="289"/>
        <v>62.5185</v>
      </c>
      <c r="L153" s="48">
        <f t="shared" si="290"/>
        <v>519.264</v>
      </c>
      <c r="M153" s="37">
        <f t="shared" si="291"/>
        <v>453.18</v>
      </c>
      <c r="N153" s="34">
        <f t="shared" si="292"/>
        <v>24.31275</v>
      </c>
      <c r="O153" s="37">
        <f t="shared" si="293"/>
        <v>89.5</v>
      </c>
      <c r="P153" s="37">
        <f t="shared" si="294"/>
        <v>54</v>
      </c>
      <c r="Q153" s="37">
        <f t="shared" si="295"/>
        <v>1202.77525</v>
      </c>
      <c r="R153" s="34">
        <f t="shared" si="296"/>
        <v>0</v>
      </c>
      <c r="S153" s="34">
        <f t="shared" si="297"/>
        <v>259.63</v>
      </c>
      <c r="T153" s="37">
        <f t="shared" si="298"/>
        <v>113.3</v>
      </c>
      <c r="U153" s="34">
        <f t="shared" si="299"/>
        <v>10.42</v>
      </c>
      <c r="V153" s="34">
        <v>0</v>
      </c>
      <c r="W153" s="37">
        <f t="shared" si="300"/>
        <v>89.5</v>
      </c>
      <c r="X153" s="37">
        <f t="shared" si="301"/>
        <v>54</v>
      </c>
      <c r="Y153" s="34">
        <f t="shared" si="302"/>
        <v>526.85</v>
      </c>
      <c r="Z153" s="34">
        <f t="shared" si="303"/>
        <v>1729.62525</v>
      </c>
      <c r="AA153" s="58"/>
      <c r="AB153" s="12" t="s">
        <v>30</v>
      </c>
      <c r="AC153" s="11">
        <f t="shared" ref="AC153:AE153" si="349">K153+R153</f>
        <v>62.5185</v>
      </c>
      <c r="AD153" s="11">
        <f t="shared" si="349"/>
        <v>778.894</v>
      </c>
      <c r="AE153" s="11">
        <f t="shared" si="349"/>
        <v>566.48</v>
      </c>
      <c r="AF153" s="11">
        <f t="shared" si="305"/>
        <v>34.73275</v>
      </c>
      <c r="AG153" s="11">
        <f t="shared" ref="AG153:AI153" si="350">O153+W153</f>
        <v>179</v>
      </c>
      <c r="AH153" s="11">
        <f t="shared" si="350"/>
        <v>108</v>
      </c>
      <c r="AI153" s="11">
        <f t="shared" si="350"/>
        <v>1729.62525</v>
      </c>
      <c r="AJ153" s="12" t="s">
        <v>14</v>
      </c>
    </row>
    <row r="154" s="9" customFormat="1" ht="16" customHeight="1" spans="1:36">
      <c r="A154" s="33">
        <f t="shared" si="288"/>
        <v>151</v>
      </c>
      <c r="B154" s="34" t="s">
        <v>251</v>
      </c>
      <c r="C154" s="41" t="s">
        <v>403</v>
      </c>
      <c r="D154" s="40" t="s">
        <v>404</v>
      </c>
      <c r="E154" s="34">
        <v>3473.25</v>
      </c>
      <c r="F154" s="34">
        <v>3245.4</v>
      </c>
      <c r="G154" s="37">
        <v>5664.75</v>
      </c>
      <c r="H154" s="34">
        <v>3473.25</v>
      </c>
      <c r="I154" s="37">
        <v>0</v>
      </c>
      <c r="J154" s="37">
        <v>108</v>
      </c>
      <c r="K154" s="47">
        <f t="shared" si="289"/>
        <v>62.5185</v>
      </c>
      <c r="L154" s="48">
        <f t="shared" si="290"/>
        <v>519.264</v>
      </c>
      <c r="M154" s="37">
        <f t="shared" si="291"/>
        <v>453.18</v>
      </c>
      <c r="N154" s="34">
        <f t="shared" si="292"/>
        <v>24.31275</v>
      </c>
      <c r="O154" s="37">
        <f t="shared" si="293"/>
        <v>0</v>
      </c>
      <c r="P154" s="37">
        <f t="shared" si="294"/>
        <v>54</v>
      </c>
      <c r="Q154" s="37">
        <f t="shared" si="295"/>
        <v>1113.27525</v>
      </c>
      <c r="R154" s="34">
        <f t="shared" si="296"/>
        <v>0</v>
      </c>
      <c r="S154" s="34">
        <f t="shared" si="297"/>
        <v>259.63</v>
      </c>
      <c r="T154" s="37">
        <f t="shared" si="298"/>
        <v>113.3</v>
      </c>
      <c r="U154" s="34">
        <f t="shared" si="299"/>
        <v>10.42</v>
      </c>
      <c r="V154" s="34">
        <v>0</v>
      </c>
      <c r="W154" s="37">
        <f t="shared" si="300"/>
        <v>0</v>
      </c>
      <c r="X154" s="37">
        <f t="shared" si="301"/>
        <v>54</v>
      </c>
      <c r="Y154" s="34">
        <f t="shared" si="302"/>
        <v>437.35</v>
      </c>
      <c r="Z154" s="34">
        <f t="shared" si="303"/>
        <v>1550.62525</v>
      </c>
      <c r="AA154" s="58"/>
      <c r="AB154" s="12" t="s">
        <v>30</v>
      </c>
      <c r="AC154" s="11">
        <f t="shared" ref="AC154:AE154" si="351">K154+R154</f>
        <v>62.5185</v>
      </c>
      <c r="AD154" s="11">
        <f t="shared" si="351"/>
        <v>778.894</v>
      </c>
      <c r="AE154" s="11">
        <f t="shared" si="351"/>
        <v>566.48</v>
      </c>
      <c r="AF154" s="11">
        <f t="shared" si="305"/>
        <v>34.73275</v>
      </c>
      <c r="AG154" s="11">
        <f t="shared" ref="AG154:AI154" si="352">O154+W154</f>
        <v>0</v>
      </c>
      <c r="AH154" s="11">
        <f t="shared" si="352"/>
        <v>108</v>
      </c>
      <c r="AI154" s="11">
        <f t="shared" si="352"/>
        <v>1550.62525</v>
      </c>
      <c r="AJ154" s="12" t="s">
        <v>14</v>
      </c>
    </row>
    <row r="155" s="9" customFormat="1" ht="16" customHeight="1" spans="1:36">
      <c r="A155" s="33">
        <f t="shared" si="288"/>
        <v>152</v>
      </c>
      <c r="B155" s="34" t="s">
        <v>398</v>
      </c>
      <c r="C155" s="35" t="s">
        <v>405</v>
      </c>
      <c r="D155" s="34" t="s">
        <v>406</v>
      </c>
      <c r="E155" s="34">
        <v>3473.25</v>
      </c>
      <c r="F155" s="34">
        <f>VLOOKUP(C155,'[1]9月'!$B:$Q,16,0)</f>
        <v>3245.4</v>
      </c>
      <c r="G155" s="37">
        <v>5664.75</v>
      </c>
      <c r="H155" s="34">
        <v>3473.25</v>
      </c>
      <c r="I155" s="37">
        <v>1790</v>
      </c>
      <c r="J155" s="37">
        <v>108</v>
      </c>
      <c r="K155" s="47">
        <f t="shared" si="289"/>
        <v>62.5185</v>
      </c>
      <c r="L155" s="48">
        <f t="shared" si="290"/>
        <v>519.264</v>
      </c>
      <c r="M155" s="37">
        <f t="shared" si="291"/>
        <v>453.18</v>
      </c>
      <c r="N155" s="34">
        <f t="shared" si="292"/>
        <v>24.31275</v>
      </c>
      <c r="O155" s="37">
        <f t="shared" si="293"/>
        <v>89.5</v>
      </c>
      <c r="P155" s="37">
        <f t="shared" si="294"/>
        <v>54</v>
      </c>
      <c r="Q155" s="37">
        <f t="shared" si="295"/>
        <v>1202.77525</v>
      </c>
      <c r="R155" s="34">
        <f t="shared" si="296"/>
        <v>0</v>
      </c>
      <c r="S155" s="34">
        <f t="shared" si="297"/>
        <v>259.63</v>
      </c>
      <c r="T155" s="37">
        <f t="shared" si="298"/>
        <v>113.3</v>
      </c>
      <c r="U155" s="34">
        <f t="shared" si="299"/>
        <v>10.42</v>
      </c>
      <c r="V155" s="34">
        <v>0</v>
      </c>
      <c r="W155" s="37">
        <f t="shared" si="300"/>
        <v>89.5</v>
      </c>
      <c r="X155" s="37">
        <f t="shared" si="301"/>
        <v>54</v>
      </c>
      <c r="Y155" s="34">
        <f t="shared" si="302"/>
        <v>526.85</v>
      </c>
      <c r="Z155" s="34">
        <f t="shared" si="303"/>
        <v>1729.62525</v>
      </c>
      <c r="AA155" s="34"/>
      <c r="AB155" s="12" t="s">
        <v>31</v>
      </c>
      <c r="AC155" s="11">
        <f t="shared" ref="AC155:AE155" si="353">K155+R155</f>
        <v>62.5185</v>
      </c>
      <c r="AD155" s="11">
        <f t="shared" si="353"/>
        <v>778.894</v>
      </c>
      <c r="AE155" s="11">
        <f t="shared" si="353"/>
        <v>566.48</v>
      </c>
      <c r="AF155" s="11">
        <f t="shared" si="305"/>
        <v>34.73275</v>
      </c>
      <c r="AG155" s="11">
        <f t="shared" ref="AG155:AI155" si="354">O155+W155</f>
        <v>179</v>
      </c>
      <c r="AH155" s="11">
        <f t="shared" si="354"/>
        <v>108</v>
      </c>
      <c r="AI155" s="11">
        <f t="shared" si="354"/>
        <v>1729.62525</v>
      </c>
      <c r="AJ155" s="12" t="s">
        <v>14</v>
      </c>
    </row>
    <row r="156" s="9" customFormat="1" ht="16" customHeight="1" spans="1:36">
      <c r="A156" s="33">
        <f t="shared" si="288"/>
        <v>153</v>
      </c>
      <c r="B156" s="34" t="s">
        <v>398</v>
      </c>
      <c r="C156" s="35" t="s">
        <v>407</v>
      </c>
      <c r="D156" s="34" t="s">
        <v>408</v>
      </c>
      <c r="E156" s="34">
        <v>3473.25</v>
      </c>
      <c r="F156" s="34">
        <f>VLOOKUP(C156,'[1]9月'!$B:$Q,16,0)</f>
        <v>3245.4</v>
      </c>
      <c r="G156" s="37">
        <v>5664.75</v>
      </c>
      <c r="H156" s="34">
        <v>3473.25</v>
      </c>
      <c r="I156" s="37">
        <v>1790</v>
      </c>
      <c r="J156" s="37">
        <v>108</v>
      </c>
      <c r="K156" s="47">
        <f t="shared" si="289"/>
        <v>62.5185</v>
      </c>
      <c r="L156" s="48">
        <f t="shared" si="290"/>
        <v>519.264</v>
      </c>
      <c r="M156" s="37">
        <f t="shared" si="291"/>
        <v>453.18</v>
      </c>
      <c r="N156" s="34">
        <f t="shared" si="292"/>
        <v>24.31275</v>
      </c>
      <c r="O156" s="37">
        <f t="shared" si="293"/>
        <v>89.5</v>
      </c>
      <c r="P156" s="37">
        <f t="shared" si="294"/>
        <v>54</v>
      </c>
      <c r="Q156" s="37">
        <f t="shared" si="295"/>
        <v>1202.77525</v>
      </c>
      <c r="R156" s="34">
        <f t="shared" si="296"/>
        <v>0</v>
      </c>
      <c r="S156" s="34">
        <f t="shared" si="297"/>
        <v>259.63</v>
      </c>
      <c r="T156" s="37">
        <f t="shared" si="298"/>
        <v>113.3</v>
      </c>
      <c r="U156" s="34">
        <f t="shared" si="299"/>
        <v>10.42</v>
      </c>
      <c r="V156" s="34">
        <v>0</v>
      </c>
      <c r="W156" s="37">
        <f t="shared" si="300"/>
        <v>89.5</v>
      </c>
      <c r="X156" s="37">
        <f t="shared" si="301"/>
        <v>54</v>
      </c>
      <c r="Y156" s="34">
        <f t="shared" si="302"/>
        <v>526.85</v>
      </c>
      <c r="Z156" s="34">
        <f t="shared" si="303"/>
        <v>1729.62525</v>
      </c>
      <c r="AA156" s="34"/>
      <c r="AB156" s="12" t="s">
        <v>31</v>
      </c>
      <c r="AC156" s="11">
        <f t="shared" ref="AC156:AE156" si="355">K156+R156</f>
        <v>62.5185</v>
      </c>
      <c r="AD156" s="11">
        <f t="shared" si="355"/>
        <v>778.894</v>
      </c>
      <c r="AE156" s="11">
        <f t="shared" si="355"/>
        <v>566.48</v>
      </c>
      <c r="AF156" s="11">
        <f t="shared" si="305"/>
        <v>34.73275</v>
      </c>
      <c r="AG156" s="11">
        <f t="shared" ref="AG156:AI156" si="356">O156+W156</f>
        <v>179</v>
      </c>
      <c r="AH156" s="11">
        <f t="shared" si="356"/>
        <v>108</v>
      </c>
      <c r="AI156" s="11">
        <f t="shared" si="356"/>
        <v>1729.62525</v>
      </c>
      <c r="AJ156" s="12" t="s">
        <v>14</v>
      </c>
    </row>
    <row r="157" s="9" customFormat="1" ht="16" customHeight="1" spans="1:36">
      <c r="A157" s="33">
        <f t="shared" si="288"/>
        <v>154</v>
      </c>
      <c r="B157" s="34" t="s">
        <v>398</v>
      </c>
      <c r="C157" s="35" t="s">
        <v>409</v>
      </c>
      <c r="D157" s="34" t="s">
        <v>410</v>
      </c>
      <c r="E157" s="34">
        <v>3473.25</v>
      </c>
      <c r="F157" s="34">
        <f>VLOOKUP(C157,'[1]9月'!$B:$Q,16,0)</f>
        <v>3245.4</v>
      </c>
      <c r="G157" s="37">
        <v>5664.75</v>
      </c>
      <c r="H157" s="34">
        <v>3473.25</v>
      </c>
      <c r="I157" s="37">
        <v>1790</v>
      </c>
      <c r="J157" s="37">
        <v>108</v>
      </c>
      <c r="K157" s="47">
        <f t="shared" si="289"/>
        <v>62.5185</v>
      </c>
      <c r="L157" s="48">
        <f t="shared" si="290"/>
        <v>519.264</v>
      </c>
      <c r="M157" s="37">
        <f t="shared" si="291"/>
        <v>453.18</v>
      </c>
      <c r="N157" s="34">
        <f t="shared" si="292"/>
        <v>24.31275</v>
      </c>
      <c r="O157" s="37">
        <f t="shared" si="293"/>
        <v>89.5</v>
      </c>
      <c r="P157" s="37">
        <f t="shared" si="294"/>
        <v>54</v>
      </c>
      <c r="Q157" s="37">
        <f t="shared" si="295"/>
        <v>1202.77525</v>
      </c>
      <c r="R157" s="34">
        <f t="shared" si="296"/>
        <v>0</v>
      </c>
      <c r="S157" s="34">
        <f t="shared" si="297"/>
        <v>259.63</v>
      </c>
      <c r="T157" s="37">
        <f t="shared" si="298"/>
        <v>113.3</v>
      </c>
      <c r="U157" s="34">
        <f t="shared" si="299"/>
        <v>10.42</v>
      </c>
      <c r="V157" s="34">
        <v>0</v>
      </c>
      <c r="W157" s="37">
        <f t="shared" si="300"/>
        <v>89.5</v>
      </c>
      <c r="X157" s="37">
        <f t="shared" si="301"/>
        <v>54</v>
      </c>
      <c r="Y157" s="34">
        <f t="shared" si="302"/>
        <v>526.85</v>
      </c>
      <c r="Z157" s="34">
        <f t="shared" si="303"/>
        <v>1729.62525</v>
      </c>
      <c r="AA157" s="34"/>
      <c r="AB157" s="12" t="s">
        <v>31</v>
      </c>
      <c r="AC157" s="11">
        <f t="shared" ref="AC157:AE157" si="357">K157+R157</f>
        <v>62.5185</v>
      </c>
      <c r="AD157" s="11">
        <f t="shared" si="357"/>
        <v>778.894</v>
      </c>
      <c r="AE157" s="11">
        <f t="shared" si="357"/>
        <v>566.48</v>
      </c>
      <c r="AF157" s="11">
        <f t="shared" si="305"/>
        <v>34.73275</v>
      </c>
      <c r="AG157" s="11">
        <f t="shared" ref="AG157:AI157" si="358">O157+W157</f>
        <v>179</v>
      </c>
      <c r="AH157" s="11">
        <f t="shared" si="358"/>
        <v>108</v>
      </c>
      <c r="AI157" s="11">
        <f t="shared" si="358"/>
        <v>1729.62525</v>
      </c>
      <c r="AJ157" s="12" t="s">
        <v>14</v>
      </c>
    </row>
    <row r="158" s="9" customFormat="1" ht="16" customHeight="1" spans="1:36">
      <c r="A158" s="33">
        <f t="shared" si="288"/>
        <v>155</v>
      </c>
      <c r="B158" s="34" t="s">
        <v>398</v>
      </c>
      <c r="C158" s="35" t="s">
        <v>411</v>
      </c>
      <c r="D158" s="34" t="s">
        <v>412</v>
      </c>
      <c r="E158" s="34">
        <v>3473.25</v>
      </c>
      <c r="F158" s="34">
        <f>VLOOKUP(C158,'[1]9月'!$B:$Q,16,0)</f>
        <v>3245.4</v>
      </c>
      <c r="G158" s="37">
        <v>5664.75</v>
      </c>
      <c r="H158" s="34">
        <v>3473.25</v>
      </c>
      <c r="I158" s="37">
        <v>1790</v>
      </c>
      <c r="J158" s="37">
        <v>108</v>
      </c>
      <c r="K158" s="47">
        <f t="shared" si="289"/>
        <v>62.5185</v>
      </c>
      <c r="L158" s="48">
        <f t="shared" si="290"/>
        <v>519.264</v>
      </c>
      <c r="M158" s="37">
        <f t="shared" si="291"/>
        <v>453.18</v>
      </c>
      <c r="N158" s="34">
        <f t="shared" si="292"/>
        <v>24.31275</v>
      </c>
      <c r="O158" s="37">
        <f t="shared" si="293"/>
        <v>89.5</v>
      </c>
      <c r="P158" s="37">
        <f t="shared" si="294"/>
        <v>54</v>
      </c>
      <c r="Q158" s="37">
        <f t="shared" si="295"/>
        <v>1202.77525</v>
      </c>
      <c r="R158" s="34">
        <f t="shared" si="296"/>
        <v>0</v>
      </c>
      <c r="S158" s="34">
        <f t="shared" si="297"/>
        <v>259.63</v>
      </c>
      <c r="T158" s="37">
        <f t="shared" si="298"/>
        <v>113.3</v>
      </c>
      <c r="U158" s="34">
        <f t="shared" si="299"/>
        <v>10.42</v>
      </c>
      <c r="V158" s="34">
        <v>0</v>
      </c>
      <c r="W158" s="37">
        <f t="shared" si="300"/>
        <v>89.5</v>
      </c>
      <c r="X158" s="37">
        <f t="shared" si="301"/>
        <v>54</v>
      </c>
      <c r="Y158" s="34">
        <f t="shared" si="302"/>
        <v>526.85</v>
      </c>
      <c r="Z158" s="34">
        <f t="shared" si="303"/>
        <v>1729.62525</v>
      </c>
      <c r="AA158" s="34"/>
      <c r="AB158" s="12" t="s">
        <v>31</v>
      </c>
      <c r="AC158" s="11">
        <f t="shared" ref="AC158:AE158" si="359">K158+R158</f>
        <v>62.5185</v>
      </c>
      <c r="AD158" s="11">
        <f t="shared" si="359"/>
        <v>778.894</v>
      </c>
      <c r="AE158" s="11">
        <f t="shared" si="359"/>
        <v>566.48</v>
      </c>
      <c r="AF158" s="11">
        <f t="shared" si="305"/>
        <v>34.73275</v>
      </c>
      <c r="AG158" s="11">
        <f t="shared" ref="AG158:AI158" si="360">O158+W158</f>
        <v>179</v>
      </c>
      <c r="AH158" s="11">
        <f t="shared" si="360"/>
        <v>108</v>
      </c>
      <c r="AI158" s="11">
        <f t="shared" si="360"/>
        <v>1729.62525</v>
      </c>
      <c r="AJ158" s="12" t="s">
        <v>14</v>
      </c>
    </row>
    <row r="159" s="9" customFormat="1" ht="16" customHeight="1" spans="1:36">
      <c r="A159" s="33">
        <f t="shared" si="288"/>
        <v>156</v>
      </c>
      <c r="B159" s="34" t="s">
        <v>203</v>
      </c>
      <c r="C159" s="35" t="s">
        <v>413</v>
      </c>
      <c r="D159" s="34" t="s">
        <v>414</v>
      </c>
      <c r="E159" s="34">
        <v>3473.25</v>
      </c>
      <c r="F159" s="34">
        <f>VLOOKUP(C159,'[1]9月'!$B:$Q,16,0)</f>
        <v>3245.4</v>
      </c>
      <c r="G159" s="37">
        <v>5664.75</v>
      </c>
      <c r="H159" s="34">
        <v>3473.25</v>
      </c>
      <c r="I159" s="37">
        <v>1790</v>
      </c>
      <c r="J159" s="37">
        <v>108</v>
      </c>
      <c r="K159" s="47">
        <f t="shared" si="289"/>
        <v>62.5185</v>
      </c>
      <c r="L159" s="48">
        <f t="shared" si="290"/>
        <v>519.264</v>
      </c>
      <c r="M159" s="37">
        <f t="shared" si="291"/>
        <v>453.18</v>
      </c>
      <c r="N159" s="34">
        <f t="shared" si="292"/>
        <v>24.31275</v>
      </c>
      <c r="O159" s="37">
        <f t="shared" si="293"/>
        <v>89.5</v>
      </c>
      <c r="P159" s="37">
        <f t="shared" si="294"/>
        <v>54</v>
      </c>
      <c r="Q159" s="37">
        <f t="shared" si="295"/>
        <v>1202.77525</v>
      </c>
      <c r="R159" s="34">
        <f t="shared" si="296"/>
        <v>0</v>
      </c>
      <c r="S159" s="34">
        <f t="shared" si="297"/>
        <v>259.63</v>
      </c>
      <c r="T159" s="37">
        <f t="shared" si="298"/>
        <v>113.3</v>
      </c>
      <c r="U159" s="34">
        <f t="shared" si="299"/>
        <v>10.42</v>
      </c>
      <c r="V159" s="34">
        <v>0</v>
      </c>
      <c r="W159" s="37">
        <f t="shared" si="300"/>
        <v>89.5</v>
      </c>
      <c r="X159" s="37">
        <f t="shared" si="301"/>
        <v>54</v>
      </c>
      <c r="Y159" s="34">
        <f t="shared" si="302"/>
        <v>526.85</v>
      </c>
      <c r="Z159" s="34">
        <f t="shared" si="303"/>
        <v>1729.62525</v>
      </c>
      <c r="AA159" s="34"/>
      <c r="AB159" s="12" t="s">
        <v>32</v>
      </c>
      <c r="AC159" s="11">
        <f t="shared" ref="AC159:AE159" si="361">K159+R159</f>
        <v>62.5185</v>
      </c>
      <c r="AD159" s="11">
        <f t="shared" si="361"/>
        <v>778.894</v>
      </c>
      <c r="AE159" s="11">
        <f t="shared" si="361"/>
        <v>566.48</v>
      </c>
      <c r="AF159" s="11">
        <f t="shared" si="305"/>
        <v>34.73275</v>
      </c>
      <c r="AG159" s="11">
        <f t="shared" ref="AG159:AI159" si="362">O159+W159</f>
        <v>179</v>
      </c>
      <c r="AH159" s="11">
        <f t="shared" si="362"/>
        <v>108</v>
      </c>
      <c r="AI159" s="11">
        <f t="shared" si="362"/>
        <v>1729.62525</v>
      </c>
      <c r="AJ159" s="12" t="s">
        <v>14</v>
      </c>
    </row>
    <row r="160" s="9" customFormat="1" ht="16" customHeight="1" spans="1:36">
      <c r="A160" s="33">
        <f t="shared" si="288"/>
        <v>157</v>
      </c>
      <c r="B160" s="34" t="s">
        <v>203</v>
      </c>
      <c r="C160" s="35" t="s">
        <v>415</v>
      </c>
      <c r="D160" s="34" t="s">
        <v>416</v>
      </c>
      <c r="E160" s="34">
        <v>3473.25</v>
      </c>
      <c r="F160" s="34">
        <f>VLOOKUP(C160,'[1]9月'!$B:$Q,16,0)</f>
        <v>3245.4</v>
      </c>
      <c r="G160" s="37">
        <v>5664.75</v>
      </c>
      <c r="H160" s="34">
        <v>3473.25</v>
      </c>
      <c r="I160" s="37">
        <v>1790</v>
      </c>
      <c r="J160" s="37">
        <v>108</v>
      </c>
      <c r="K160" s="47">
        <f t="shared" si="289"/>
        <v>62.5185</v>
      </c>
      <c r="L160" s="48">
        <f t="shared" si="290"/>
        <v>519.264</v>
      </c>
      <c r="M160" s="37">
        <f t="shared" si="291"/>
        <v>453.18</v>
      </c>
      <c r="N160" s="34">
        <f t="shared" si="292"/>
        <v>24.31275</v>
      </c>
      <c r="O160" s="37">
        <f t="shared" si="293"/>
        <v>89.5</v>
      </c>
      <c r="P160" s="37">
        <f t="shared" si="294"/>
        <v>54</v>
      </c>
      <c r="Q160" s="37">
        <f t="shared" si="295"/>
        <v>1202.77525</v>
      </c>
      <c r="R160" s="34">
        <f t="shared" si="296"/>
        <v>0</v>
      </c>
      <c r="S160" s="34">
        <f t="shared" si="297"/>
        <v>259.63</v>
      </c>
      <c r="T160" s="37">
        <f t="shared" si="298"/>
        <v>113.3</v>
      </c>
      <c r="U160" s="34">
        <f t="shared" si="299"/>
        <v>10.42</v>
      </c>
      <c r="V160" s="34">
        <v>0</v>
      </c>
      <c r="W160" s="37">
        <f t="shared" si="300"/>
        <v>89.5</v>
      </c>
      <c r="X160" s="37">
        <f t="shared" si="301"/>
        <v>54</v>
      </c>
      <c r="Y160" s="34">
        <f t="shared" si="302"/>
        <v>526.85</v>
      </c>
      <c r="Z160" s="34">
        <f t="shared" si="303"/>
        <v>1729.62525</v>
      </c>
      <c r="AA160" s="34"/>
      <c r="AB160" s="12" t="s">
        <v>32</v>
      </c>
      <c r="AC160" s="11">
        <f t="shared" ref="AC160:AE160" si="363">K160+R160</f>
        <v>62.5185</v>
      </c>
      <c r="AD160" s="11">
        <f t="shared" si="363"/>
        <v>778.894</v>
      </c>
      <c r="AE160" s="11">
        <f t="shared" si="363"/>
        <v>566.48</v>
      </c>
      <c r="AF160" s="11">
        <f t="shared" si="305"/>
        <v>34.73275</v>
      </c>
      <c r="AG160" s="11">
        <f t="shared" ref="AG160:AI160" si="364">O160+W160</f>
        <v>179</v>
      </c>
      <c r="AH160" s="11">
        <f t="shared" si="364"/>
        <v>108</v>
      </c>
      <c r="AI160" s="11">
        <f t="shared" si="364"/>
        <v>1729.62525</v>
      </c>
      <c r="AJ160" s="12" t="s">
        <v>14</v>
      </c>
    </row>
    <row r="161" s="9" customFormat="1" ht="16" customHeight="1" spans="1:36">
      <c r="A161" s="33">
        <f t="shared" si="288"/>
        <v>158</v>
      </c>
      <c r="B161" s="34" t="s">
        <v>203</v>
      </c>
      <c r="C161" s="35" t="s">
        <v>417</v>
      </c>
      <c r="D161" s="34" t="s">
        <v>418</v>
      </c>
      <c r="E161" s="34">
        <v>3473.25</v>
      </c>
      <c r="F161" s="34">
        <f>VLOOKUP(C161,'[1]9月'!$B:$Q,16,0)</f>
        <v>3245.4</v>
      </c>
      <c r="G161" s="37">
        <v>5664.75</v>
      </c>
      <c r="H161" s="34">
        <v>3473.25</v>
      </c>
      <c r="I161" s="37">
        <v>1790</v>
      </c>
      <c r="J161" s="37">
        <v>108</v>
      </c>
      <c r="K161" s="47">
        <f t="shared" si="289"/>
        <v>62.5185</v>
      </c>
      <c r="L161" s="48">
        <f t="shared" si="290"/>
        <v>519.264</v>
      </c>
      <c r="M161" s="37">
        <f t="shared" si="291"/>
        <v>453.18</v>
      </c>
      <c r="N161" s="34">
        <f t="shared" si="292"/>
        <v>24.31275</v>
      </c>
      <c r="O161" s="37">
        <f t="shared" si="293"/>
        <v>89.5</v>
      </c>
      <c r="P161" s="37">
        <f t="shared" si="294"/>
        <v>54</v>
      </c>
      <c r="Q161" s="37">
        <f t="shared" si="295"/>
        <v>1202.77525</v>
      </c>
      <c r="R161" s="34">
        <f t="shared" si="296"/>
        <v>0</v>
      </c>
      <c r="S161" s="34">
        <f t="shared" si="297"/>
        <v>259.63</v>
      </c>
      <c r="T161" s="37">
        <f t="shared" si="298"/>
        <v>113.3</v>
      </c>
      <c r="U161" s="34">
        <f t="shared" si="299"/>
        <v>10.42</v>
      </c>
      <c r="V161" s="34">
        <v>0</v>
      </c>
      <c r="W161" s="37">
        <f t="shared" si="300"/>
        <v>89.5</v>
      </c>
      <c r="X161" s="37">
        <f t="shared" si="301"/>
        <v>54</v>
      </c>
      <c r="Y161" s="34">
        <f t="shared" si="302"/>
        <v>526.85</v>
      </c>
      <c r="Z161" s="34">
        <f t="shared" si="303"/>
        <v>1729.62525</v>
      </c>
      <c r="AA161" s="34"/>
      <c r="AB161" s="12" t="s">
        <v>32</v>
      </c>
      <c r="AC161" s="11">
        <f t="shared" ref="AC161:AE161" si="365">K161+R161</f>
        <v>62.5185</v>
      </c>
      <c r="AD161" s="11">
        <f t="shared" si="365"/>
        <v>778.894</v>
      </c>
      <c r="AE161" s="11">
        <f t="shared" si="365"/>
        <v>566.48</v>
      </c>
      <c r="AF161" s="11">
        <f t="shared" si="305"/>
        <v>34.73275</v>
      </c>
      <c r="AG161" s="11">
        <f t="shared" ref="AG161:AI161" si="366">O161+W161</f>
        <v>179</v>
      </c>
      <c r="AH161" s="11">
        <f t="shared" si="366"/>
        <v>108</v>
      </c>
      <c r="AI161" s="11">
        <f t="shared" si="366"/>
        <v>1729.62525</v>
      </c>
      <c r="AJ161" s="12" t="s">
        <v>14</v>
      </c>
    </row>
    <row r="162" s="9" customFormat="1" ht="16" customHeight="1" spans="1:36">
      <c r="A162" s="33">
        <f t="shared" si="288"/>
        <v>159</v>
      </c>
      <c r="B162" s="34" t="s">
        <v>203</v>
      </c>
      <c r="C162" s="35" t="s">
        <v>419</v>
      </c>
      <c r="D162" s="34" t="s">
        <v>420</v>
      </c>
      <c r="E162" s="34">
        <v>3473.25</v>
      </c>
      <c r="F162" s="34">
        <f>VLOOKUP(C162,'[1]9月'!$B:$Q,16,0)</f>
        <v>3245.4</v>
      </c>
      <c r="G162" s="37">
        <v>5664.75</v>
      </c>
      <c r="H162" s="34">
        <v>3473.25</v>
      </c>
      <c r="I162" s="37">
        <v>1790</v>
      </c>
      <c r="J162" s="37">
        <v>108</v>
      </c>
      <c r="K162" s="47">
        <f t="shared" si="289"/>
        <v>62.5185</v>
      </c>
      <c r="L162" s="48">
        <f t="shared" si="290"/>
        <v>519.264</v>
      </c>
      <c r="M162" s="37">
        <f t="shared" si="291"/>
        <v>453.18</v>
      </c>
      <c r="N162" s="34">
        <f t="shared" si="292"/>
        <v>24.31275</v>
      </c>
      <c r="O162" s="37">
        <f t="shared" si="293"/>
        <v>89.5</v>
      </c>
      <c r="P162" s="37">
        <f t="shared" si="294"/>
        <v>54</v>
      </c>
      <c r="Q162" s="37">
        <f t="shared" si="295"/>
        <v>1202.77525</v>
      </c>
      <c r="R162" s="34">
        <f t="shared" si="296"/>
        <v>0</v>
      </c>
      <c r="S162" s="34">
        <f t="shared" si="297"/>
        <v>259.63</v>
      </c>
      <c r="T162" s="37">
        <f t="shared" si="298"/>
        <v>113.3</v>
      </c>
      <c r="U162" s="34">
        <f t="shared" si="299"/>
        <v>10.42</v>
      </c>
      <c r="V162" s="34">
        <v>0</v>
      </c>
      <c r="W162" s="37">
        <f t="shared" si="300"/>
        <v>89.5</v>
      </c>
      <c r="X162" s="37">
        <f t="shared" si="301"/>
        <v>54</v>
      </c>
      <c r="Y162" s="34">
        <f t="shared" si="302"/>
        <v>526.85</v>
      </c>
      <c r="Z162" s="34">
        <f t="shared" si="303"/>
        <v>1729.62525</v>
      </c>
      <c r="AA162" s="34"/>
      <c r="AB162" s="12" t="s">
        <v>32</v>
      </c>
      <c r="AC162" s="11">
        <f t="shared" ref="AC162:AE162" si="367">K162+R162</f>
        <v>62.5185</v>
      </c>
      <c r="AD162" s="11">
        <f t="shared" si="367"/>
        <v>778.894</v>
      </c>
      <c r="AE162" s="11">
        <f t="shared" si="367"/>
        <v>566.48</v>
      </c>
      <c r="AF162" s="11">
        <f t="shared" si="305"/>
        <v>34.73275</v>
      </c>
      <c r="AG162" s="11">
        <f t="shared" ref="AG162:AI162" si="368">O162+W162</f>
        <v>179</v>
      </c>
      <c r="AH162" s="11">
        <f t="shared" si="368"/>
        <v>108</v>
      </c>
      <c r="AI162" s="11">
        <f t="shared" si="368"/>
        <v>1729.62525</v>
      </c>
      <c r="AJ162" s="12" t="s">
        <v>14</v>
      </c>
    </row>
    <row r="163" s="9" customFormat="1" ht="16" customHeight="1" spans="1:36">
      <c r="A163" s="33">
        <f t="shared" si="288"/>
        <v>160</v>
      </c>
      <c r="B163" s="34" t="s">
        <v>203</v>
      </c>
      <c r="C163" s="41" t="s">
        <v>421</v>
      </c>
      <c r="D163" s="42" t="s">
        <v>422</v>
      </c>
      <c r="E163" s="34">
        <v>3473.25</v>
      </c>
      <c r="F163" s="34">
        <f>VLOOKUP(C163,'[1]9月'!$B:$Q,16,0)</f>
        <v>3245.4</v>
      </c>
      <c r="G163" s="37">
        <v>5664.75</v>
      </c>
      <c r="H163" s="34">
        <v>3473.25</v>
      </c>
      <c r="I163" s="37">
        <v>1790</v>
      </c>
      <c r="J163" s="37">
        <v>108</v>
      </c>
      <c r="K163" s="47">
        <f t="shared" si="289"/>
        <v>62.5185</v>
      </c>
      <c r="L163" s="48">
        <f t="shared" si="290"/>
        <v>519.264</v>
      </c>
      <c r="M163" s="37">
        <f t="shared" si="291"/>
        <v>453.18</v>
      </c>
      <c r="N163" s="34">
        <f t="shared" si="292"/>
        <v>24.31275</v>
      </c>
      <c r="O163" s="37">
        <f t="shared" si="293"/>
        <v>89.5</v>
      </c>
      <c r="P163" s="37">
        <f t="shared" si="294"/>
        <v>54</v>
      </c>
      <c r="Q163" s="37">
        <f t="shared" si="295"/>
        <v>1202.77525</v>
      </c>
      <c r="R163" s="34">
        <f t="shared" si="296"/>
        <v>0</v>
      </c>
      <c r="S163" s="34">
        <f t="shared" si="297"/>
        <v>259.63</v>
      </c>
      <c r="T163" s="37">
        <f t="shared" si="298"/>
        <v>113.3</v>
      </c>
      <c r="U163" s="34">
        <f t="shared" si="299"/>
        <v>10.42</v>
      </c>
      <c r="V163" s="34">
        <v>0</v>
      </c>
      <c r="W163" s="37">
        <f t="shared" si="300"/>
        <v>89.5</v>
      </c>
      <c r="X163" s="37">
        <f t="shared" si="301"/>
        <v>54</v>
      </c>
      <c r="Y163" s="34">
        <f t="shared" si="302"/>
        <v>526.85</v>
      </c>
      <c r="Z163" s="34">
        <f t="shared" si="303"/>
        <v>1729.62525</v>
      </c>
      <c r="AA163" s="58"/>
      <c r="AB163" s="12" t="s">
        <v>32</v>
      </c>
      <c r="AC163" s="11">
        <f t="shared" ref="AC163:AE163" si="369">K163+R163</f>
        <v>62.5185</v>
      </c>
      <c r="AD163" s="11">
        <f t="shared" si="369"/>
        <v>778.894</v>
      </c>
      <c r="AE163" s="11">
        <f t="shared" si="369"/>
        <v>566.48</v>
      </c>
      <c r="AF163" s="11">
        <f t="shared" si="305"/>
        <v>34.73275</v>
      </c>
      <c r="AG163" s="11">
        <f t="shared" ref="AG163:AI163" si="370">O163+W163</f>
        <v>179</v>
      </c>
      <c r="AH163" s="11">
        <f t="shared" si="370"/>
        <v>108</v>
      </c>
      <c r="AI163" s="11">
        <f t="shared" si="370"/>
        <v>1729.62525</v>
      </c>
      <c r="AJ163" s="12" t="s">
        <v>14</v>
      </c>
    </row>
    <row r="164" s="9" customFormat="1" ht="16" customHeight="1" spans="1:36">
      <c r="A164" s="33">
        <f t="shared" si="288"/>
        <v>161</v>
      </c>
      <c r="B164" s="34" t="s">
        <v>423</v>
      </c>
      <c r="C164" s="35" t="s">
        <v>424</v>
      </c>
      <c r="D164" s="34" t="s">
        <v>425</v>
      </c>
      <c r="E164" s="34">
        <v>3473.25</v>
      </c>
      <c r="F164" s="34">
        <f>VLOOKUP(C164,'[1]9月'!$B:$Q,16,0)</f>
        <v>3245.4</v>
      </c>
      <c r="G164" s="37">
        <v>5664.75</v>
      </c>
      <c r="H164" s="34">
        <v>3473.25</v>
      </c>
      <c r="I164" s="37">
        <v>1790</v>
      </c>
      <c r="J164" s="37">
        <v>108</v>
      </c>
      <c r="K164" s="47">
        <f t="shared" si="289"/>
        <v>62.5185</v>
      </c>
      <c r="L164" s="48">
        <f t="shared" si="290"/>
        <v>519.264</v>
      </c>
      <c r="M164" s="37">
        <f t="shared" si="291"/>
        <v>453.18</v>
      </c>
      <c r="N164" s="34">
        <f t="shared" si="292"/>
        <v>24.31275</v>
      </c>
      <c r="O164" s="37">
        <f t="shared" si="293"/>
        <v>89.5</v>
      </c>
      <c r="P164" s="37">
        <f t="shared" si="294"/>
        <v>54</v>
      </c>
      <c r="Q164" s="37">
        <f t="shared" si="295"/>
        <v>1202.77525</v>
      </c>
      <c r="R164" s="34">
        <f t="shared" si="296"/>
        <v>0</v>
      </c>
      <c r="S164" s="34">
        <f t="shared" si="297"/>
        <v>259.63</v>
      </c>
      <c r="T164" s="37">
        <f t="shared" si="298"/>
        <v>113.3</v>
      </c>
      <c r="U164" s="34">
        <f t="shared" si="299"/>
        <v>10.42</v>
      </c>
      <c r="V164" s="34">
        <v>0</v>
      </c>
      <c r="W164" s="37">
        <f t="shared" si="300"/>
        <v>89.5</v>
      </c>
      <c r="X164" s="37">
        <f t="shared" si="301"/>
        <v>54</v>
      </c>
      <c r="Y164" s="34">
        <f t="shared" si="302"/>
        <v>526.85</v>
      </c>
      <c r="Z164" s="34">
        <f t="shared" si="303"/>
        <v>1729.62525</v>
      </c>
      <c r="AA164" s="34"/>
      <c r="AB164" s="12" t="s">
        <v>33</v>
      </c>
      <c r="AC164" s="11">
        <f t="shared" ref="AC164:AE164" si="371">K164+R164</f>
        <v>62.5185</v>
      </c>
      <c r="AD164" s="11">
        <f t="shared" si="371"/>
        <v>778.894</v>
      </c>
      <c r="AE164" s="11">
        <f t="shared" si="371"/>
        <v>566.48</v>
      </c>
      <c r="AF164" s="11">
        <f t="shared" si="305"/>
        <v>34.73275</v>
      </c>
      <c r="AG164" s="11">
        <f t="shared" ref="AG164:AI164" si="372">O164+W164</f>
        <v>179</v>
      </c>
      <c r="AH164" s="11">
        <f t="shared" si="372"/>
        <v>108</v>
      </c>
      <c r="AI164" s="11">
        <f t="shared" si="372"/>
        <v>1729.62525</v>
      </c>
      <c r="AJ164" s="12" t="s">
        <v>14</v>
      </c>
    </row>
    <row r="165" s="9" customFormat="1" ht="16" customHeight="1" spans="1:36">
      <c r="A165" s="33">
        <f t="shared" si="288"/>
        <v>162</v>
      </c>
      <c r="B165" s="34" t="s">
        <v>423</v>
      </c>
      <c r="C165" s="35" t="s">
        <v>426</v>
      </c>
      <c r="D165" s="34" t="s">
        <v>427</v>
      </c>
      <c r="E165" s="34">
        <v>3473.25</v>
      </c>
      <c r="F165" s="34">
        <f>VLOOKUP(C165,'[1]9月'!$B:$Q,16,0)</f>
        <v>3245.4</v>
      </c>
      <c r="G165" s="37">
        <v>5664.75</v>
      </c>
      <c r="H165" s="34">
        <v>3473.25</v>
      </c>
      <c r="I165" s="37">
        <v>1790</v>
      </c>
      <c r="J165" s="37">
        <v>108</v>
      </c>
      <c r="K165" s="47">
        <f t="shared" si="289"/>
        <v>62.5185</v>
      </c>
      <c r="L165" s="48">
        <f t="shared" si="290"/>
        <v>519.264</v>
      </c>
      <c r="M165" s="37">
        <f t="shared" si="291"/>
        <v>453.18</v>
      </c>
      <c r="N165" s="34">
        <f t="shared" si="292"/>
        <v>24.31275</v>
      </c>
      <c r="O165" s="37">
        <f t="shared" si="293"/>
        <v>89.5</v>
      </c>
      <c r="P165" s="37">
        <f t="shared" si="294"/>
        <v>54</v>
      </c>
      <c r="Q165" s="37">
        <f t="shared" si="295"/>
        <v>1202.77525</v>
      </c>
      <c r="R165" s="34">
        <f t="shared" si="296"/>
        <v>0</v>
      </c>
      <c r="S165" s="34">
        <f t="shared" si="297"/>
        <v>259.63</v>
      </c>
      <c r="T165" s="37">
        <f t="shared" si="298"/>
        <v>113.3</v>
      </c>
      <c r="U165" s="34">
        <f t="shared" si="299"/>
        <v>10.42</v>
      </c>
      <c r="V165" s="34">
        <v>0</v>
      </c>
      <c r="W165" s="37">
        <f t="shared" si="300"/>
        <v>89.5</v>
      </c>
      <c r="X165" s="37">
        <f t="shared" si="301"/>
        <v>54</v>
      </c>
      <c r="Y165" s="34">
        <f t="shared" si="302"/>
        <v>526.85</v>
      </c>
      <c r="Z165" s="34">
        <f t="shared" si="303"/>
        <v>1729.62525</v>
      </c>
      <c r="AA165" s="34"/>
      <c r="AB165" s="12" t="s">
        <v>33</v>
      </c>
      <c r="AC165" s="11">
        <f t="shared" ref="AC165:AE165" si="373">K165+R165</f>
        <v>62.5185</v>
      </c>
      <c r="AD165" s="11">
        <f t="shared" si="373"/>
        <v>778.894</v>
      </c>
      <c r="AE165" s="11">
        <f t="shared" si="373"/>
        <v>566.48</v>
      </c>
      <c r="AF165" s="11">
        <f t="shared" si="305"/>
        <v>34.73275</v>
      </c>
      <c r="AG165" s="11">
        <f t="shared" ref="AG165:AI165" si="374">O165+W165</f>
        <v>179</v>
      </c>
      <c r="AH165" s="11">
        <f t="shared" si="374"/>
        <v>108</v>
      </c>
      <c r="AI165" s="11">
        <f t="shared" si="374"/>
        <v>1729.62525</v>
      </c>
      <c r="AJ165" s="12" t="s">
        <v>14</v>
      </c>
    </row>
    <row r="166" s="9" customFormat="1" ht="16" customHeight="1" spans="1:36">
      <c r="A166" s="33">
        <f t="shared" si="288"/>
        <v>163</v>
      </c>
      <c r="B166" s="34" t="s">
        <v>423</v>
      </c>
      <c r="C166" s="35" t="s">
        <v>428</v>
      </c>
      <c r="D166" s="34" t="s">
        <v>429</v>
      </c>
      <c r="E166" s="34">
        <v>3473.25</v>
      </c>
      <c r="F166" s="34">
        <f>VLOOKUP(C166,'[1]9月'!$B:$Q,16,0)</f>
        <v>3245.4</v>
      </c>
      <c r="G166" s="37">
        <v>5664.75</v>
      </c>
      <c r="H166" s="34">
        <v>3473.25</v>
      </c>
      <c r="I166" s="37">
        <v>1790</v>
      </c>
      <c r="J166" s="37">
        <v>108</v>
      </c>
      <c r="K166" s="47">
        <f t="shared" si="289"/>
        <v>62.5185</v>
      </c>
      <c r="L166" s="48">
        <f t="shared" si="290"/>
        <v>519.264</v>
      </c>
      <c r="M166" s="37">
        <f t="shared" si="291"/>
        <v>453.18</v>
      </c>
      <c r="N166" s="34">
        <f t="shared" si="292"/>
        <v>24.31275</v>
      </c>
      <c r="O166" s="37">
        <f t="shared" si="293"/>
        <v>89.5</v>
      </c>
      <c r="P166" s="37">
        <f t="shared" si="294"/>
        <v>54</v>
      </c>
      <c r="Q166" s="37">
        <f t="shared" si="295"/>
        <v>1202.77525</v>
      </c>
      <c r="R166" s="34">
        <f t="shared" si="296"/>
        <v>0</v>
      </c>
      <c r="S166" s="34">
        <f t="shared" si="297"/>
        <v>259.63</v>
      </c>
      <c r="T166" s="37">
        <f t="shared" si="298"/>
        <v>113.3</v>
      </c>
      <c r="U166" s="34">
        <f t="shared" si="299"/>
        <v>10.42</v>
      </c>
      <c r="V166" s="34">
        <v>0</v>
      </c>
      <c r="W166" s="37">
        <f t="shared" si="300"/>
        <v>89.5</v>
      </c>
      <c r="X166" s="37">
        <f t="shared" si="301"/>
        <v>54</v>
      </c>
      <c r="Y166" s="34">
        <f t="shared" si="302"/>
        <v>526.85</v>
      </c>
      <c r="Z166" s="34">
        <f t="shared" si="303"/>
        <v>1729.62525</v>
      </c>
      <c r="AA166" s="34"/>
      <c r="AB166" s="12" t="s">
        <v>33</v>
      </c>
      <c r="AC166" s="11">
        <f t="shared" ref="AC166:AE166" si="375">K166+R166</f>
        <v>62.5185</v>
      </c>
      <c r="AD166" s="11">
        <f t="shared" si="375"/>
        <v>778.894</v>
      </c>
      <c r="AE166" s="11">
        <f t="shared" si="375"/>
        <v>566.48</v>
      </c>
      <c r="AF166" s="11">
        <f t="shared" si="305"/>
        <v>34.73275</v>
      </c>
      <c r="AG166" s="11">
        <f t="shared" ref="AG166:AI166" si="376">O166+W166</f>
        <v>179</v>
      </c>
      <c r="AH166" s="11">
        <f t="shared" si="376"/>
        <v>108</v>
      </c>
      <c r="AI166" s="11">
        <f t="shared" si="376"/>
        <v>1729.62525</v>
      </c>
      <c r="AJ166" s="12" t="s">
        <v>14</v>
      </c>
    </row>
    <row r="167" s="9" customFormat="1" ht="16" customHeight="1" spans="1:36">
      <c r="A167" s="33">
        <f t="shared" si="288"/>
        <v>164</v>
      </c>
      <c r="B167" s="34" t="s">
        <v>423</v>
      </c>
      <c r="C167" s="35" t="s">
        <v>430</v>
      </c>
      <c r="D167" s="34" t="s">
        <v>431</v>
      </c>
      <c r="E167" s="34">
        <v>3473.25</v>
      </c>
      <c r="F167" s="34">
        <f>VLOOKUP(C167,'[1]9月'!$B:$Q,16,0)</f>
        <v>3245.4</v>
      </c>
      <c r="G167" s="37">
        <v>5664.75</v>
      </c>
      <c r="H167" s="34">
        <v>3473.25</v>
      </c>
      <c r="I167" s="37">
        <v>1790</v>
      </c>
      <c r="J167" s="37">
        <v>108</v>
      </c>
      <c r="K167" s="47">
        <f t="shared" si="289"/>
        <v>62.5185</v>
      </c>
      <c r="L167" s="48">
        <f t="shared" si="290"/>
        <v>519.264</v>
      </c>
      <c r="M167" s="37">
        <f t="shared" si="291"/>
        <v>453.18</v>
      </c>
      <c r="N167" s="34">
        <f t="shared" si="292"/>
        <v>24.31275</v>
      </c>
      <c r="O167" s="37">
        <f t="shared" si="293"/>
        <v>89.5</v>
      </c>
      <c r="P167" s="37">
        <f t="shared" si="294"/>
        <v>54</v>
      </c>
      <c r="Q167" s="37">
        <f t="shared" si="295"/>
        <v>1202.77525</v>
      </c>
      <c r="R167" s="34">
        <f t="shared" si="296"/>
        <v>0</v>
      </c>
      <c r="S167" s="34">
        <f t="shared" si="297"/>
        <v>259.63</v>
      </c>
      <c r="T167" s="37">
        <f t="shared" si="298"/>
        <v>113.3</v>
      </c>
      <c r="U167" s="34">
        <f t="shared" si="299"/>
        <v>10.42</v>
      </c>
      <c r="V167" s="34">
        <v>0</v>
      </c>
      <c r="W167" s="37">
        <f t="shared" si="300"/>
        <v>89.5</v>
      </c>
      <c r="X167" s="37">
        <f t="shared" si="301"/>
        <v>54</v>
      </c>
      <c r="Y167" s="34">
        <f t="shared" si="302"/>
        <v>526.85</v>
      </c>
      <c r="Z167" s="34">
        <f t="shared" si="303"/>
        <v>1729.62525</v>
      </c>
      <c r="AA167" s="34"/>
      <c r="AB167" s="12" t="s">
        <v>33</v>
      </c>
      <c r="AC167" s="11">
        <f t="shared" ref="AC167:AE167" si="377">K167+R167</f>
        <v>62.5185</v>
      </c>
      <c r="AD167" s="11">
        <f t="shared" si="377"/>
        <v>778.894</v>
      </c>
      <c r="AE167" s="11">
        <f t="shared" si="377"/>
        <v>566.48</v>
      </c>
      <c r="AF167" s="11">
        <f t="shared" si="305"/>
        <v>34.73275</v>
      </c>
      <c r="AG167" s="11">
        <f t="shared" ref="AG167:AI167" si="378">O167+W167</f>
        <v>179</v>
      </c>
      <c r="AH167" s="11">
        <f t="shared" si="378"/>
        <v>108</v>
      </c>
      <c r="AI167" s="11">
        <f t="shared" si="378"/>
        <v>1729.62525</v>
      </c>
      <c r="AJ167" s="12" t="s">
        <v>14</v>
      </c>
    </row>
    <row r="168" s="9" customFormat="1" ht="16" customHeight="1" spans="1:36">
      <c r="A168" s="33">
        <f t="shared" si="288"/>
        <v>165</v>
      </c>
      <c r="B168" s="34" t="s">
        <v>423</v>
      </c>
      <c r="C168" s="35" t="s">
        <v>432</v>
      </c>
      <c r="D168" s="34" t="s">
        <v>433</v>
      </c>
      <c r="E168" s="34">
        <v>3473.25</v>
      </c>
      <c r="F168" s="34">
        <f>VLOOKUP(C168,'[1]9月'!$B:$Q,16,0)</f>
        <v>3245.4</v>
      </c>
      <c r="G168" s="37">
        <v>5664.75</v>
      </c>
      <c r="H168" s="34">
        <v>3473.25</v>
      </c>
      <c r="I168" s="37">
        <v>1790</v>
      </c>
      <c r="J168" s="37">
        <v>108</v>
      </c>
      <c r="K168" s="47">
        <f t="shared" si="289"/>
        <v>62.5185</v>
      </c>
      <c r="L168" s="48">
        <f t="shared" si="290"/>
        <v>519.264</v>
      </c>
      <c r="M168" s="37">
        <f t="shared" si="291"/>
        <v>453.18</v>
      </c>
      <c r="N168" s="34">
        <f t="shared" si="292"/>
        <v>24.31275</v>
      </c>
      <c r="O168" s="37">
        <f t="shared" si="293"/>
        <v>89.5</v>
      </c>
      <c r="P168" s="37">
        <f t="shared" si="294"/>
        <v>54</v>
      </c>
      <c r="Q168" s="37">
        <f t="shared" si="295"/>
        <v>1202.77525</v>
      </c>
      <c r="R168" s="34">
        <f t="shared" si="296"/>
        <v>0</v>
      </c>
      <c r="S168" s="34">
        <f t="shared" si="297"/>
        <v>259.63</v>
      </c>
      <c r="T168" s="37">
        <f t="shared" si="298"/>
        <v>113.3</v>
      </c>
      <c r="U168" s="34">
        <f t="shared" si="299"/>
        <v>10.42</v>
      </c>
      <c r="V168" s="34">
        <v>0</v>
      </c>
      <c r="W168" s="37">
        <f t="shared" si="300"/>
        <v>89.5</v>
      </c>
      <c r="X168" s="37">
        <f t="shared" si="301"/>
        <v>54</v>
      </c>
      <c r="Y168" s="34">
        <f t="shared" si="302"/>
        <v>526.85</v>
      </c>
      <c r="Z168" s="34">
        <f t="shared" si="303"/>
        <v>1729.62525</v>
      </c>
      <c r="AA168" s="34"/>
      <c r="AB168" s="12" t="s">
        <v>33</v>
      </c>
      <c r="AC168" s="11">
        <f t="shared" ref="AC168:AE168" si="379">K168+R168</f>
        <v>62.5185</v>
      </c>
      <c r="AD168" s="11">
        <f t="shared" si="379"/>
        <v>778.894</v>
      </c>
      <c r="AE168" s="11">
        <f t="shared" si="379"/>
        <v>566.48</v>
      </c>
      <c r="AF168" s="11">
        <f t="shared" si="305"/>
        <v>34.73275</v>
      </c>
      <c r="AG168" s="11">
        <f t="shared" ref="AG168:AI168" si="380">O168+W168</f>
        <v>179</v>
      </c>
      <c r="AH168" s="11">
        <f t="shared" si="380"/>
        <v>108</v>
      </c>
      <c r="AI168" s="11">
        <f t="shared" si="380"/>
        <v>1729.62525</v>
      </c>
      <c r="AJ168" s="12" t="s">
        <v>14</v>
      </c>
    </row>
    <row r="169" s="9" customFormat="1" ht="16" customHeight="1" spans="1:36">
      <c r="A169" s="33">
        <f t="shared" si="288"/>
        <v>166</v>
      </c>
      <c r="B169" s="34" t="s">
        <v>423</v>
      </c>
      <c r="C169" s="35" t="s">
        <v>434</v>
      </c>
      <c r="D169" s="34" t="s">
        <v>435</v>
      </c>
      <c r="E169" s="34">
        <v>3473.25</v>
      </c>
      <c r="F169" s="34">
        <f>VLOOKUP(C169,'[1]9月'!$B:$Q,16,0)</f>
        <v>3245.4</v>
      </c>
      <c r="G169" s="37">
        <v>5664.75</v>
      </c>
      <c r="H169" s="34">
        <v>3473.25</v>
      </c>
      <c r="I169" s="37">
        <v>1790</v>
      </c>
      <c r="J169" s="37">
        <v>108</v>
      </c>
      <c r="K169" s="47">
        <f t="shared" si="289"/>
        <v>62.5185</v>
      </c>
      <c r="L169" s="48">
        <f t="shared" si="290"/>
        <v>519.264</v>
      </c>
      <c r="M169" s="37">
        <f t="shared" si="291"/>
        <v>453.18</v>
      </c>
      <c r="N169" s="34">
        <f t="shared" si="292"/>
        <v>24.31275</v>
      </c>
      <c r="O169" s="37">
        <f t="shared" si="293"/>
        <v>89.5</v>
      </c>
      <c r="P169" s="37">
        <f t="shared" si="294"/>
        <v>54</v>
      </c>
      <c r="Q169" s="37">
        <f t="shared" si="295"/>
        <v>1202.77525</v>
      </c>
      <c r="R169" s="34">
        <f t="shared" si="296"/>
        <v>0</v>
      </c>
      <c r="S169" s="34">
        <f t="shared" si="297"/>
        <v>259.63</v>
      </c>
      <c r="T169" s="37">
        <f t="shared" si="298"/>
        <v>113.3</v>
      </c>
      <c r="U169" s="34">
        <f t="shared" si="299"/>
        <v>10.42</v>
      </c>
      <c r="V169" s="34">
        <v>0</v>
      </c>
      <c r="W169" s="37">
        <f t="shared" si="300"/>
        <v>89.5</v>
      </c>
      <c r="X169" s="37">
        <f t="shared" si="301"/>
        <v>54</v>
      </c>
      <c r="Y169" s="34">
        <f t="shared" si="302"/>
        <v>526.85</v>
      </c>
      <c r="Z169" s="34">
        <f t="shared" si="303"/>
        <v>1729.62525</v>
      </c>
      <c r="AA169" s="34"/>
      <c r="AB169" s="12" t="s">
        <v>33</v>
      </c>
      <c r="AC169" s="11">
        <f t="shared" ref="AC169:AE169" si="381">K169+R169</f>
        <v>62.5185</v>
      </c>
      <c r="AD169" s="11">
        <f t="shared" si="381"/>
        <v>778.894</v>
      </c>
      <c r="AE169" s="11">
        <f t="shared" si="381"/>
        <v>566.48</v>
      </c>
      <c r="AF169" s="11">
        <f t="shared" si="305"/>
        <v>34.73275</v>
      </c>
      <c r="AG169" s="11">
        <f t="shared" ref="AG169:AI169" si="382">O169+W169</f>
        <v>179</v>
      </c>
      <c r="AH169" s="11">
        <f t="shared" si="382"/>
        <v>108</v>
      </c>
      <c r="AI169" s="11">
        <f t="shared" si="382"/>
        <v>1729.62525</v>
      </c>
      <c r="AJ169" s="12" t="s">
        <v>14</v>
      </c>
    </row>
    <row r="170" s="9" customFormat="1" ht="16" customHeight="1" spans="1:36">
      <c r="A170" s="33">
        <f t="shared" si="288"/>
        <v>167</v>
      </c>
      <c r="B170" s="34" t="s">
        <v>423</v>
      </c>
      <c r="C170" s="35" t="s">
        <v>436</v>
      </c>
      <c r="D170" s="34" t="s">
        <v>437</v>
      </c>
      <c r="E170" s="34">
        <v>3473.25</v>
      </c>
      <c r="F170" s="34">
        <f>VLOOKUP(C170,'[1]9月'!$B:$Q,16,0)</f>
        <v>3245.4</v>
      </c>
      <c r="G170" s="37">
        <v>5664.75</v>
      </c>
      <c r="H170" s="34">
        <v>3473.25</v>
      </c>
      <c r="I170" s="37">
        <v>1790</v>
      </c>
      <c r="J170" s="37">
        <v>108</v>
      </c>
      <c r="K170" s="47">
        <f t="shared" si="289"/>
        <v>62.5185</v>
      </c>
      <c r="L170" s="48">
        <f t="shared" si="290"/>
        <v>519.264</v>
      </c>
      <c r="M170" s="37">
        <f t="shared" si="291"/>
        <v>453.18</v>
      </c>
      <c r="N170" s="34">
        <f t="shared" si="292"/>
        <v>24.31275</v>
      </c>
      <c r="O170" s="37">
        <f t="shared" si="293"/>
        <v>89.5</v>
      </c>
      <c r="P170" s="37">
        <f t="shared" si="294"/>
        <v>54</v>
      </c>
      <c r="Q170" s="37">
        <f t="shared" si="295"/>
        <v>1202.77525</v>
      </c>
      <c r="R170" s="34">
        <f t="shared" si="296"/>
        <v>0</v>
      </c>
      <c r="S170" s="34">
        <f t="shared" si="297"/>
        <v>259.63</v>
      </c>
      <c r="T170" s="37">
        <f t="shared" si="298"/>
        <v>113.3</v>
      </c>
      <c r="U170" s="34">
        <f t="shared" si="299"/>
        <v>10.42</v>
      </c>
      <c r="V170" s="34">
        <v>0</v>
      </c>
      <c r="W170" s="37">
        <f t="shared" si="300"/>
        <v>89.5</v>
      </c>
      <c r="X170" s="37">
        <f t="shared" si="301"/>
        <v>54</v>
      </c>
      <c r="Y170" s="34">
        <f t="shared" si="302"/>
        <v>526.85</v>
      </c>
      <c r="Z170" s="34">
        <f t="shared" si="303"/>
        <v>1729.62525</v>
      </c>
      <c r="AA170" s="34"/>
      <c r="AB170" s="12" t="s">
        <v>33</v>
      </c>
      <c r="AC170" s="11">
        <f t="shared" ref="AC170:AE170" si="383">K170+R170</f>
        <v>62.5185</v>
      </c>
      <c r="AD170" s="11">
        <f t="shared" si="383"/>
        <v>778.894</v>
      </c>
      <c r="AE170" s="11">
        <f t="shared" si="383"/>
        <v>566.48</v>
      </c>
      <c r="AF170" s="11">
        <f t="shared" si="305"/>
        <v>34.73275</v>
      </c>
      <c r="AG170" s="11">
        <f t="shared" ref="AG170:AI170" si="384">O170+W170</f>
        <v>179</v>
      </c>
      <c r="AH170" s="11">
        <f t="shared" si="384"/>
        <v>108</v>
      </c>
      <c r="AI170" s="11">
        <f t="shared" si="384"/>
        <v>1729.62525</v>
      </c>
      <c r="AJ170" s="12" t="s">
        <v>14</v>
      </c>
    </row>
    <row r="171" s="9" customFormat="1" ht="16" customHeight="1" spans="1:36">
      <c r="A171" s="33">
        <f t="shared" si="288"/>
        <v>168</v>
      </c>
      <c r="B171" s="34" t="s">
        <v>423</v>
      </c>
      <c r="C171" s="35" t="s">
        <v>438</v>
      </c>
      <c r="D171" s="34" t="s">
        <v>439</v>
      </c>
      <c r="E171" s="34">
        <v>3473.25</v>
      </c>
      <c r="F171" s="34">
        <f>VLOOKUP(C171,'[1]9月'!$B:$Q,16,0)</f>
        <v>3245.4</v>
      </c>
      <c r="G171" s="37">
        <v>5664.75</v>
      </c>
      <c r="H171" s="34">
        <v>3473.25</v>
      </c>
      <c r="I171" s="37">
        <v>1790</v>
      </c>
      <c r="J171" s="37">
        <v>108</v>
      </c>
      <c r="K171" s="47">
        <f t="shared" si="289"/>
        <v>62.5185</v>
      </c>
      <c r="L171" s="48">
        <f t="shared" si="290"/>
        <v>519.264</v>
      </c>
      <c r="M171" s="37">
        <f t="shared" si="291"/>
        <v>453.18</v>
      </c>
      <c r="N171" s="34">
        <f t="shared" si="292"/>
        <v>24.31275</v>
      </c>
      <c r="O171" s="37">
        <f t="shared" si="293"/>
        <v>89.5</v>
      </c>
      <c r="P171" s="37">
        <f t="shared" si="294"/>
        <v>54</v>
      </c>
      <c r="Q171" s="37">
        <f t="shared" si="295"/>
        <v>1202.77525</v>
      </c>
      <c r="R171" s="34">
        <f t="shared" si="296"/>
        <v>0</v>
      </c>
      <c r="S171" s="34">
        <f t="shared" si="297"/>
        <v>259.63</v>
      </c>
      <c r="T171" s="37">
        <f t="shared" si="298"/>
        <v>113.3</v>
      </c>
      <c r="U171" s="34">
        <f t="shared" si="299"/>
        <v>10.42</v>
      </c>
      <c r="V171" s="34">
        <v>0</v>
      </c>
      <c r="W171" s="37">
        <f t="shared" si="300"/>
        <v>89.5</v>
      </c>
      <c r="X171" s="37">
        <f t="shared" si="301"/>
        <v>54</v>
      </c>
      <c r="Y171" s="34">
        <f t="shared" si="302"/>
        <v>526.85</v>
      </c>
      <c r="Z171" s="34">
        <f t="shared" si="303"/>
        <v>1729.62525</v>
      </c>
      <c r="AA171" s="34"/>
      <c r="AB171" s="12" t="s">
        <v>33</v>
      </c>
      <c r="AC171" s="11">
        <f t="shared" ref="AC171:AE171" si="385">K171+R171</f>
        <v>62.5185</v>
      </c>
      <c r="AD171" s="11">
        <f t="shared" si="385"/>
        <v>778.894</v>
      </c>
      <c r="AE171" s="11">
        <f t="shared" si="385"/>
        <v>566.48</v>
      </c>
      <c r="AF171" s="11">
        <f t="shared" si="305"/>
        <v>34.73275</v>
      </c>
      <c r="AG171" s="11">
        <f t="shared" ref="AG171:AI171" si="386">O171+W171</f>
        <v>179</v>
      </c>
      <c r="AH171" s="11">
        <f t="shared" si="386"/>
        <v>108</v>
      </c>
      <c r="AI171" s="11">
        <f t="shared" si="386"/>
        <v>1729.62525</v>
      </c>
      <c r="AJ171" s="12" t="s">
        <v>14</v>
      </c>
    </row>
    <row r="172" s="9" customFormat="1" ht="16" customHeight="1" spans="1:36">
      <c r="A172" s="33">
        <f t="shared" si="288"/>
        <v>169</v>
      </c>
      <c r="B172" s="34" t="s">
        <v>423</v>
      </c>
      <c r="C172" s="35" t="s">
        <v>440</v>
      </c>
      <c r="D172" s="34" t="s">
        <v>441</v>
      </c>
      <c r="E172" s="34">
        <v>3473.25</v>
      </c>
      <c r="F172" s="34">
        <f>VLOOKUP(C172,'[1]9月'!$B:$Q,16,0)</f>
        <v>3245.4</v>
      </c>
      <c r="G172" s="37">
        <v>5664.75</v>
      </c>
      <c r="H172" s="34">
        <v>3473.25</v>
      </c>
      <c r="I172" s="37">
        <v>1790</v>
      </c>
      <c r="J172" s="37">
        <v>108</v>
      </c>
      <c r="K172" s="47">
        <f t="shared" si="289"/>
        <v>62.5185</v>
      </c>
      <c r="L172" s="48">
        <f t="shared" si="290"/>
        <v>519.264</v>
      </c>
      <c r="M172" s="37">
        <f t="shared" si="291"/>
        <v>453.18</v>
      </c>
      <c r="N172" s="34">
        <f t="shared" si="292"/>
        <v>24.31275</v>
      </c>
      <c r="O172" s="37">
        <f t="shared" si="293"/>
        <v>89.5</v>
      </c>
      <c r="P172" s="37">
        <f t="shared" si="294"/>
        <v>54</v>
      </c>
      <c r="Q172" s="37">
        <f t="shared" si="295"/>
        <v>1202.77525</v>
      </c>
      <c r="R172" s="34">
        <f t="shared" si="296"/>
        <v>0</v>
      </c>
      <c r="S172" s="34">
        <f t="shared" si="297"/>
        <v>259.63</v>
      </c>
      <c r="T172" s="37">
        <f t="shared" si="298"/>
        <v>113.3</v>
      </c>
      <c r="U172" s="34">
        <f t="shared" si="299"/>
        <v>10.42</v>
      </c>
      <c r="V172" s="34">
        <v>0</v>
      </c>
      <c r="W172" s="37">
        <f t="shared" si="300"/>
        <v>89.5</v>
      </c>
      <c r="X172" s="37">
        <f t="shared" si="301"/>
        <v>54</v>
      </c>
      <c r="Y172" s="34">
        <f t="shared" si="302"/>
        <v>526.85</v>
      </c>
      <c r="Z172" s="34">
        <f t="shared" si="303"/>
        <v>1729.62525</v>
      </c>
      <c r="AA172" s="34"/>
      <c r="AB172" s="12" t="s">
        <v>33</v>
      </c>
      <c r="AC172" s="11">
        <f t="shared" ref="AC172:AE172" si="387">K172+R172</f>
        <v>62.5185</v>
      </c>
      <c r="AD172" s="11">
        <f t="shared" si="387"/>
        <v>778.894</v>
      </c>
      <c r="AE172" s="11">
        <f t="shared" si="387"/>
        <v>566.48</v>
      </c>
      <c r="AF172" s="11">
        <f t="shared" si="305"/>
        <v>34.73275</v>
      </c>
      <c r="AG172" s="11">
        <f t="shared" ref="AG172:AI172" si="388">O172+W172</f>
        <v>179</v>
      </c>
      <c r="AH172" s="11">
        <f t="shared" si="388"/>
        <v>108</v>
      </c>
      <c r="AI172" s="11">
        <f t="shared" si="388"/>
        <v>1729.62525</v>
      </c>
      <c r="AJ172" s="12" t="s">
        <v>14</v>
      </c>
    </row>
    <row r="173" s="9" customFormat="1" ht="16" customHeight="1" spans="1:36">
      <c r="A173" s="33">
        <f t="shared" si="288"/>
        <v>170</v>
      </c>
      <c r="B173" s="34" t="s">
        <v>423</v>
      </c>
      <c r="C173" s="35" t="s">
        <v>442</v>
      </c>
      <c r="D173" s="34" t="s">
        <v>443</v>
      </c>
      <c r="E173" s="34">
        <v>3473.25</v>
      </c>
      <c r="F173" s="34">
        <f>VLOOKUP(C173,'[1]9月'!$B:$Q,16,0)</f>
        <v>3245.4</v>
      </c>
      <c r="G173" s="37">
        <v>5664.75</v>
      </c>
      <c r="H173" s="34">
        <v>3473.25</v>
      </c>
      <c r="I173" s="37">
        <v>1790</v>
      </c>
      <c r="J173" s="37">
        <v>108</v>
      </c>
      <c r="K173" s="47">
        <f t="shared" si="289"/>
        <v>62.5185</v>
      </c>
      <c r="L173" s="48">
        <f t="shared" si="290"/>
        <v>519.264</v>
      </c>
      <c r="M173" s="37">
        <f t="shared" si="291"/>
        <v>453.18</v>
      </c>
      <c r="N173" s="34">
        <f t="shared" si="292"/>
        <v>24.31275</v>
      </c>
      <c r="O173" s="37">
        <f t="shared" si="293"/>
        <v>89.5</v>
      </c>
      <c r="P173" s="37">
        <f t="shared" si="294"/>
        <v>54</v>
      </c>
      <c r="Q173" s="37">
        <f t="shared" si="295"/>
        <v>1202.77525</v>
      </c>
      <c r="R173" s="34">
        <f t="shared" si="296"/>
        <v>0</v>
      </c>
      <c r="S173" s="34">
        <f t="shared" si="297"/>
        <v>259.63</v>
      </c>
      <c r="T173" s="37">
        <f t="shared" si="298"/>
        <v>113.3</v>
      </c>
      <c r="U173" s="34">
        <f t="shared" si="299"/>
        <v>10.42</v>
      </c>
      <c r="V173" s="34">
        <v>0</v>
      </c>
      <c r="W173" s="37">
        <f t="shared" si="300"/>
        <v>89.5</v>
      </c>
      <c r="X173" s="37">
        <f t="shared" si="301"/>
        <v>54</v>
      </c>
      <c r="Y173" s="34">
        <f t="shared" si="302"/>
        <v>526.85</v>
      </c>
      <c r="Z173" s="34">
        <f t="shared" si="303"/>
        <v>1729.62525</v>
      </c>
      <c r="AA173" s="34"/>
      <c r="AB173" s="12" t="s">
        <v>33</v>
      </c>
      <c r="AC173" s="11">
        <f t="shared" ref="AC173:AE173" si="389">K173+R173</f>
        <v>62.5185</v>
      </c>
      <c r="AD173" s="11">
        <f t="shared" si="389"/>
        <v>778.894</v>
      </c>
      <c r="AE173" s="11">
        <f t="shared" si="389"/>
        <v>566.48</v>
      </c>
      <c r="AF173" s="11">
        <f t="shared" si="305"/>
        <v>34.73275</v>
      </c>
      <c r="AG173" s="11">
        <f t="shared" ref="AG173:AI173" si="390">O173+W173</f>
        <v>179</v>
      </c>
      <c r="AH173" s="11">
        <f t="shared" si="390"/>
        <v>108</v>
      </c>
      <c r="AI173" s="11">
        <f t="shared" si="390"/>
        <v>1729.62525</v>
      </c>
      <c r="AJ173" s="12" t="s">
        <v>14</v>
      </c>
    </row>
    <row r="174" s="9" customFormat="1" ht="16" customHeight="1" spans="1:36">
      <c r="A174" s="33">
        <f t="shared" si="288"/>
        <v>171</v>
      </c>
      <c r="B174" s="34" t="s">
        <v>423</v>
      </c>
      <c r="C174" s="35" t="s">
        <v>444</v>
      </c>
      <c r="D174" s="34" t="s">
        <v>445</v>
      </c>
      <c r="E174" s="34">
        <v>3473.25</v>
      </c>
      <c r="F174" s="34">
        <f>VLOOKUP(C174,'[1]9月'!$B:$Q,16,0)</f>
        <v>3245.4</v>
      </c>
      <c r="G174" s="37">
        <v>5664.75</v>
      </c>
      <c r="H174" s="34">
        <v>3473.25</v>
      </c>
      <c r="I174" s="37">
        <v>1790</v>
      </c>
      <c r="J174" s="37">
        <v>108</v>
      </c>
      <c r="K174" s="47">
        <f t="shared" si="289"/>
        <v>62.5185</v>
      </c>
      <c r="L174" s="48">
        <f t="shared" si="290"/>
        <v>519.264</v>
      </c>
      <c r="M174" s="37">
        <f t="shared" si="291"/>
        <v>453.18</v>
      </c>
      <c r="N174" s="34">
        <f t="shared" si="292"/>
        <v>24.31275</v>
      </c>
      <c r="O174" s="37">
        <f t="shared" si="293"/>
        <v>89.5</v>
      </c>
      <c r="P174" s="37">
        <f t="shared" si="294"/>
        <v>54</v>
      </c>
      <c r="Q174" s="37">
        <f t="shared" si="295"/>
        <v>1202.77525</v>
      </c>
      <c r="R174" s="34">
        <f t="shared" si="296"/>
        <v>0</v>
      </c>
      <c r="S174" s="34">
        <f t="shared" si="297"/>
        <v>259.63</v>
      </c>
      <c r="T174" s="37">
        <f t="shared" si="298"/>
        <v>113.3</v>
      </c>
      <c r="U174" s="34">
        <f t="shared" si="299"/>
        <v>10.42</v>
      </c>
      <c r="V174" s="34">
        <v>0</v>
      </c>
      <c r="W174" s="37">
        <f t="shared" si="300"/>
        <v>89.5</v>
      </c>
      <c r="X174" s="37">
        <f t="shared" si="301"/>
        <v>54</v>
      </c>
      <c r="Y174" s="34">
        <f t="shared" si="302"/>
        <v>526.85</v>
      </c>
      <c r="Z174" s="34">
        <f t="shared" si="303"/>
        <v>1729.62525</v>
      </c>
      <c r="AA174" s="34"/>
      <c r="AB174" s="12" t="s">
        <v>33</v>
      </c>
      <c r="AC174" s="11">
        <f t="shared" ref="AC174:AE174" si="391">K174+R174</f>
        <v>62.5185</v>
      </c>
      <c r="AD174" s="11">
        <f t="shared" si="391"/>
        <v>778.894</v>
      </c>
      <c r="AE174" s="11">
        <f t="shared" si="391"/>
        <v>566.48</v>
      </c>
      <c r="AF174" s="11">
        <f t="shared" si="305"/>
        <v>34.73275</v>
      </c>
      <c r="AG174" s="11">
        <f t="shared" ref="AG174:AI174" si="392">O174+W174</f>
        <v>179</v>
      </c>
      <c r="AH174" s="11">
        <f t="shared" si="392"/>
        <v>108</v>
      </c>
      <c r="AI174" s="11">
        <f t="shared" si="392"/>
        <v>1729.62525</v>
      </c>
      <c r="AJ174" s="12" t="s">
        <v>14</v>
      </c>
    </row>
    <row r="175" s="9" customFormat="1" ht="16" customHeight="1" spans="1:36">
      <c r="A175" s="33">
        <f t="shared" si="288"/>
        <v>172</v>
      </c>
      <c r="B175" s="34" t="s">
        <v>423</v>
      </c>
      <c r="C175" s="35" t="s">
        <v>446</v>
      </c>
      <c r="D175" s="34" t="s">
        <v>447</v>
      </c>
      <c r="E175" s="34">
        <v>3473.25</v>
      </c>
      <c r="F175" s="34">
        <f>VLOOKUP(C175,'[1]9月'!$B:$Q,16,0)</f>
        <v>3245.4</v>
      </c>
      <c r="G175" s="37">
        <v>5664.75</v>
      </c>
      <c r="H175" s="34">
        <v>3473.25</v>
      </c>
      <c r="I175" s="37">
        <v>1790</v>
      </c>
      <c r="J175" s="37">
        <v>108</v>
      </c>
      <c r="K175" s="47">
        <f t="shared" si="289"/>
        <v>62.5185</v>
      </c>
      <c r="L175" s="48">
        <f t="shared" si="290"/>
        <v>519.264</v>
      </c>
      <c r="M175" s="37">
        <f t="shared" si="291"/>
        <v>453.18</v>
      </c>
      <c r="N175" s="34">
        <f t="shared" si="292"/>
        <v>24.31275</v>
      </c>
      <c r="O175" s="37">
        <f t="shared" si="293"/>
        <v>89.5</v>
      </c>
      <c r="P175" s="37">
        <f t="shared" si="294"/>
        <v>54</v>
      </c>
      <c r="Q175" s="37">
        <f t="shared" si="295"/>
        <v>1202.77525</v>
      </c>
      <c r="R175" s="34">
        <f t="shared" si="296"/>
        <v>0</v>
      </c>
      <c r="S175" s="34">
        <f t="shared" si="297"/>
        <v>259.63</v>
      </c>
      <c r="T175" s="37">
        <f t="shared" si="298"/>
        <v>113.3</v>
      </c>
      <c r="U175" s="34">
        <f t="shared" si="299"/>
        <v>10.42</v>
      </c>
      <c r="V175" s="34">
        <v>0</v>
      </c>
      <c r="W175" s="37">
        <f t="shared" si="300"/>
        <v>89.5</v>
      </c>
      <c r="X175" s="37">
        <f t="shared" si="301"/>
        <v>54</v>
      </c>
      <c r="Y175" s="34">
        <f t="shared" si="302"/>
        <v>526.85</v>
      </c>
      <c r="Z175" s="34">
        <f t="shared" si="303"/>
        <v>1729.62525</v>
      </c>
      <c r="AA175" s="34"/>
      <c r="AB175" s="12" t="s">
        <v>33</v>
      </c>
      <c r="AC175" s="11">
        <f t="shared" ref="AC175:AE175" si="393">K175+R175</f>
        <v>62.5185</v>
      </c>
      <c r="AD175" s="11">
        <f t="shared" si="393"/>
        <v>778.894</v>
      </c>
      <c r="AE175" s="11">
        <f t="shared" si="393"/>
        <v>566.48</v>
      </c>
      <c r="AF175" s="11">
        <f t="shared" si="305"/>
        <v>34.73275</v>
      </c>
      <c r="AG175" s="11">
        <f t="shared" ref="AG175:AI175" si="394">O175+W175</f>
        <v>179</v>
      </c>
      <c r="AH175" s="11">
        <f t="shared" si="394"/>
        <v>108</v>
      </c>
      <c r="AI175" s="11">
        <f t="shared" si="394"/>
        <v>1729.62525</v>
      </c>
      <c r="AJ175" s="12" t="s">
        <v>14</v>
      </c>
    </row>
    <row r="176" s="9" customFormat="1" ht="16" customHeight="1" spans="1:36">
      <c r="A176" s="33">
        <f t="shared" si="288"/>
        <v>173</v>
      </c>
      <c r="B176" s="34" t="s">
        <v>423</v>
      </c>
      <c r="C176" s="35" t="s">
        <v>448</v>
      </c>
      <c r="D176" s="34" t="s">
        <v>449</v>
      </c>
      <c r="E176" s="34">
        <v>3473.25</v>
      </c>
      <c r="F176" s="34">
        <f>VLOOKUP(C176,'[1]9月'!$B:$Q,16,0)</f>
        <v>3245.4</v>
      </c>
      <c r="G176" s="37">
        <v>5664.75</v>
      </c>
      <c r="H176" s="34">
        <v>3473.25</v>
      </c>
      <c r="I176" s="37">
        <v>1790</v>
      </c>
      <c r="J176" s="37">
        <v>108</v>
      </c>
      <c r="K176" s="47">
        <f t="shared" si="289"/>
        <v>62.5185</v>
      </c>
      <c r="L176" s="48">
        <f t="shared" si="290"/>
        <v>519.264</v>
      </c>
      <c r="M176" s="37">
        <f t="shared" si="291"/>
        <v>453.18</v>
      </c>
      <c r="N176" s="34">
        <f t="shared" si="292"/>
        <v>24.31275</v>
      </c>
      <c r="O176" s="37">
        <f t="shared" si="293"/>
        <v>89.5</v>
      </c>
      <c r="P176" s="37">
        <f t="shared" si="294"/>
        <v>54</v>
      </c>
      <c r="Q176" s="37">
        <f t="shared" si="295"/>
        <v>1202.77525</v>
      </c>
      <c r="R176" s="34">
        <f t="shared" si="296"/>
        <v>0</v>
      </c>
      <c r="S176" s="34">
        <f t="shared" si="297"/>
        <v>259.63</v>
      </c>
      <c r="T176" s="37">
        <f t="shared" si="298"/>
        <v>113.3</v>
      </c>
      <c r="U176" s="34">
        <f t="shared" si="299"/>
        <v>10.42</v>
      </c>
      <c r="V176" s="34">
        <v>0</v>
      </c>
      <c r="W176" s="37">
        <f t="shared" si="300"/>
        <v>89.5</v>
      </c>
      <c r="X176" s="37">
        <f t="shared" si="301"/>
        <v>54</v>
      </c>
      <c r="Y176" s="34">
        <f t="shared" si="302"/>
        <v>526.85</v>
      </c>
      <c r="Z176" s="34">
        <f t="shared" si="303"/>
        <v>1729.62525</v>
      </c>
      <c r="AA176" s="34"/>
      <c r="AB176" s="12" t="s">
        <v>33</v>
      </c>
      <c r="AC176" s="11">
        <f t="shared" ref="AC176:AE176" si="395">K176+R176</f>
        <v>62.5185</v>
      </c>
      <c r="AD176" s="11">
        <f t="shared" si="395"/>
        <v>778.894</v>
      </c>
      <c r="AE176" s="11">
        <f t="shared" si="395"/>
        <v>566.48</v>
      </c>
      <c r="AF176" s="11">
        <f t="shared" si="305"/>
        <v>34.73275</v>
      </c>
      <c r="AG176" s="11">
        <f t="shared" ref="AG176:AI176" si="396">O176+W176</f>
        <v>179</v>
      </c>
      <c r="AH176" s="11">
        <f t="shared" si="396"/>
        <v>108</v>
      </c>
      <c r="AI176" s="11">
        <f t="shared" si="396"/>
        <v>1729.62525</v>
      </c>
      <c r="AJ176" s="12" t="s">
        <v>14</v>
      </c>
    </row>
    <row r="177" s="9" customFormat="1" ht="16" customHeight="1" spans="1:36">
      <c r="A177" s="33">
        <f t="shared" si="288"/>
        <v>174</v>
      </c>
      <c r="B177" s="34" t="s">
        <v>423</v>
      </c>
      <c r="C177" s="35" t="s">
        <v>450</v>
      </c>
      <c r="D177" s="34" t="s">
        <v>451</v>
      </c>
      <c r="E177" s="34">
        <v>3473.25</v>
      </c>
      <c r="F177" s="34">
        <f>VLOOKUP(C177,'[1]9月'!$B:$Q,16,0)</f>
        <v>3245.4</v>
      </c>
      <c r="G177" s="37">
        <v>5664.75</v>
      </c>
      <c r="H177" s="34">
        <v>3473.25</v>
      </c>
      <c r="I177" s="37">
        <v>1790</v>
      </c>
      <c r="J177" s="37">
        <v>108</v>
      </c>
      <c r="K177" s="47">
        <f t="shared" si="289"/>
        <v>62.5185</v>
      </c>
      <c r="L177" s="48">
        <f t="shared" si="290"/>
        <v>519.264</v>
      </c>
      <c r="M177" s="37">
        <f t="shared" si="291"/>
        <v>453.18</v>
      </c>
      <c r="N177" s="34">
        <f t="shared" si="292"/>
        <v>24.31275</v>
      </c>
      <c r="O177" s="37">
        <f t="shared" si="293"/>
        <v>89.5</v>
      </c>
      <c r="P177" s="37">
        <f t="shared" si="294"/>
        <v>54</v>
      </c>
      <c r="Q177" s="37">
        <f t="shared" si="295"/>
        <v>1202.77525</v>
      </c>
      <c r="R177" s="34">
        <f t="shared" si="296"/>
        <v>0</v>
      </c>
      <c r="S177" s="34">
        <f t="shared" si="297"/>
        <v>259.63</v>
      </c>
      <c r="T177" s="37">
        <f t="shared" si="298"/>
        <v>113.3</v>
      </c>
      <c r="U177" s="34">
        <f t="shared" si="299"/>
        <v>10.42</v>
      </c>
      <c r="V177" s="34">
        <v>0</v>
      </c>
      <c r="W177" s="37">
        <f t="shared" si="300"/>
        <v>89.5</v>
      </c>
      <c r="X177" s="37">
        <f t="shared" si="301"/>
        <v>54</v>
      </c>
      <c r="Y177" s="34">
        <f t="shared" si="302"/>
        <v>526.85</v>
      </c>
      <c r="Z177" s="34">
        <f t="shared" si="303"/>
        <v>1729.62525</v>
      </c>
      <c r="AA177" s="34"/>
      <c r="AB177" s="12" t="s">
        <v>33</v>
      </c>
      <c r="AC177" s="11">
        <f t="shared" ref="AC177:AE177" si="397">K177+R177</f>
        <v>62.5185</v>
      </c>
      <c r="AD177" s="11">
        <f t="shared" si="397"/>
        <v>778.894</v>
      </c>
      <c r="AE177" s="11">
        <f t="shared" si="397"/>
        <v>566.48</v>
      </c>
      <c r="AF177" s="11">
        <f t="shared" si="305"/>
        <v>34.73275</v>
      </c>
      <c r="AG177" s="11">
        <f t="shared" ref="AG177:AI177" si="398">O177+W177</f>
        <v>179</v>
      </c>
      <c r="AH177" s="11">
        <f t="shared" si="398"/>
        <v>108</v>
      </c>
      <c r="AI177" s="11">
        <f t="shared" si="398"/>
        <v>1729.62525</v>
      </c>
      <c r="AJ177" s="12" t="s">
        <v>14</v>
      </c>
    </row>
    <row r="178" s="9" customFormat="1" ht="16" customHeight="1" spans="1:36">
      <c r="A178" s="33">
        <f t="shared" si="288"/>
        <v>175</v>
      </c>
      <c r="B178" s="34" t="s">
        <v>423</v>
      </c>
      <c r="C178" s="35" t="s">
        <v>452</v>
      </c>
      <c r="D178" s="34" t="s">
        <v>453</v>
      </c>
      <c r="E178" s="34">
        <v>3473.25</v>
      </c>
      <c r="F178" s="34">
        <f>VLOOKUP(C178,'[1]9月'!$B:$Q,16,0)</f>
        <v>3245.4</v>
      </c>
      <c r="G178" s="37">
        <v>5664.75</v>
      </c>
      <c r="H178" s="34">
        <v>3473.25</v>
      </c>
      <c r="I178" s="37">
        <v>1790</v>
      </c>
      <c r="J178" s="37">
        <v>108</v>
      </c>
      <c r="K178" s="47">
        <f t="shared" si="289"/>
        <v>62.5185</v>
      </c>
      <c r="L178" s="48">
        <f t="shared" si="290"/>
        <v>519.264</v>
      </c>
      <c r="M178" s="37">
        <f t="shared" si="291"/>
        <v>453.18</v>
      </c>
      <c r="N178" s="34">
        <f t="shared" si="292"/>
        <v>24.31275</v>
      </c>
      <c r="O178" s="37">
        <f t="shared" si="293"/>
        <v>89.5</v>
      </c>
      <c r="P178" s="37">
        <f t="shared" si="294"/>
        <v>54</v>
      </c>
      <c r="Q178" s="37">
        <f t="shared" si="295"/>
        <v>1202.77525</v>
      </c>
      <c r="R178" s="34">
        <f t="shared" si="296"/>
        <v>0</v>
      </c>
      <c r="S178" s="34">
        <f t="shared" si="297"/>
        <v>259.63</v>
      </c>
      <c r="T178" s="37">
        <f t="shared" si="298"/>
        <v>113.3</v>
      </c>
      <c r="U178" s="34">
        <f t="shared" si="299"/>
        <v>10.42</v>
      </c>
      <c r="V178" s="34">
        <v>0</v>
      </c>
      <c r="W178" s="37">
        <f t="shared" si="300"/>
        <v>89.5</v>
      </c>
      <c r="X178" s="37">
        <f t="shared" si="301"/>
        <v>54</v>
      </c>
      <c r="Y178" s="34">
        <f t="shared" si="302"/>
        <v>526.85</v>
      </c>
      <c r="Z178" s="34">
        <f t="shared" si="303"/>
        <v>1729.62525</v>
      </c>
      <c r="AA178" s="34"/>
      <c r="AB178" s="12" t="s">
        <v>33</v>
      </c>
      <c r="AC178" s="11">
        <f t="shared" ref="AC178:AE178" si="399">K178+R178</f>
        <v>62.5185</v>
      </c>
      <c r="AD178" s="11">
        <f t="shared" si="399"/>
        <v>778.894</v>
      </c>
      <c r="AE178" s="11">
        <f t="shared" si="399"/>
        <v>566.48</v>
      </c>
      <c r="AF178" s="11">
        <f t="shared" si="305"/>
        <v>34.73275</v>
      </c>
      <c r="AG178" s="11">
        <f t="shared" ref="AG178:AI178" si="400">O178+W178</f>
        <v>179</v>
      </c>
      <c r="AH178" s="11">
        <f t="shared" si="400"/>
        <v>108</v>
      </c>
      <c r="AI178" s="11">
        <f t="shared" si="400"/>
        <v>1729.62525</v>
      </c>
      <c r="AJ178" s="12" t="s">
        <v>14</v>
      </c>
    </row>
    <row r="179" s="9" customFormat="1" ht="16" customHeight="1" spans="1:36">
      <c r="A179" s="33">
        <f t="shared" si="288"/>
        <v>176</v>
      </c>
      <c r="B179" s="34" t="s">
        <v>423</v>
      </c>
      <c r="C179" s="35" t="s">
        <v>454</v>
      </c>
      <c r="D179" s="34" t="s">
        <v>455</v>
      </c>
      <c r="E179" s="34">
        <v>3473.25</v>
      </c>
      <c r="F179" s="34">
        <f>VLOOKUP(C179,'[1]9月'!$B:$Q,16,0)</f>
        <v>3245.4</v>
      </c>
      <c r="G179" s="37">
        <v>5664.75</v>
      </c>
      <c r="H179" s="34">
        <v>3473.25</v>
      </c>
      <c r="I179" s="37">
        <v>1790</v>
      </c>
      <c r="J179" s="37">
        <v>108</v>
      </c>
      <c r="K179" s="47">
        <f t="shared" si="289"/>
        <v>62.5185</v>
      </c>
      <c r="L179" s="48">
        <f t="shared" si="290"/>
        <v>519.264</v>
      </c>
      <c r="M179" s="37">
        <f t="shared" si="291"/>
        <v>453.18</v>
      </c>
      <c r="N179" s="34">
        <f t="shared" si="292"/>
        <v>24.31275</v>
      </c>
      <c r="O179" s="37">
        <f t="shared" si="293"/>
        <v>89.5</v>
      </c>
      <c r="P179" s="37">
        <f t="shared" si="294"/>
        <v>54</v>
      </c>
      <c r="Q179" s="37">
        <f t="shared" si="295"/>
        <v>1202.77525</v>
      </c>
      <c r="R179" s="34">
        <f t="shared" si="296"/>
        <v>0</v>
      </c>
      <c r="S179" s="34">
        <f t="shared" si="297"/>
        <v>259.63</v>
      </c>
      <c r="T179" s="37">
        <f t="shared" si="298"/>
        <v>113.3</v>
      </c>
      <c r="U179" s="34">
        <f t="shared" si="299"/>
        <v>10.42</v>
      </c>
      <c r="V179" s="34">
        <v>0</v>
      </c>
      <c r="W179" s="37">
        <f t="shared" si="300"/>
        <v>89.5</v>
      </c>
      <c r="X179" s="37">
        <f t="shared" si="301"/>
        <v>54</v>
      </c>
      <c r="Y179" s="34">
        <f t="shared" si="302"/>
        <v>526.85</v>
      </c>
      <c r="Z179" s="34">
        <f t="shared" si="303"/>
        <v>1729.62525</v>
      </c>
      <c r="AA179" s="34"/>
      <c r="AB179" s="12" t="s">
        <v>33</v>
      </c>
      <c r="AC179" s="11">
        <f t="shared" ref="AC179:AE179" si="401">K179+R179</f>
        <v>62.5185</v>
      </c>
      <c r="AD179" s="11">
        <f t="shared" si="401"/>
        <v>778.894</v>
      </c>
      <c r="AE179" s="11">
        <f t="shared" si="401"/>
        <v>566.48</v>
      </c>
      <c r="AF179" s="11">
        <f t="shared" si="305"/>
        <v>34.73275</v>
      </c>
      <c r="AG179" s="11">
        <f t="shared" ref="AG179:AI179" si="402">O179+W179</f>
        <v>179</v>
      </c>
      <c r="AH179" s="11">
        <f t="shared" si="402"/>
        <v>108</v>
      </c>
      <c r="AI179" s="11">
        <f t="shared" si="402"/>
        <v>1729.62525</v>
      </c>
      <c r="AJ179" s="12" t="s">
        <v>14</v>
      </c>
    </row>
    <row r="180" s="9" customFormat="1" ht="16" customHeight="1" spans="1:36">
      <c r="A180" s="33">
        <f t="shared" si="288"/>
        <v>177</v>
      </c>
      <c r="B180" s="34" t="s">
        <v>423</v>
      </c>
      <c r="C180" s="35" t="s">
        <v>456</v>
      </c>
      <c r="D180" s="34" t="s">
        <v>457</v>
      </c>
      <c r="E180" s="34">
        <v>3473.25</v>
      </c>
      <c r="F180" s="34">
        <f>VLOOKUP(C180,'[1]9月'!$B:$Q,16,0)</f>
        <v>3245.4</v>
      </c>
      <c r="G180" s="37">
        <v>5664.75</v>
      </c>
      <c r="H180" s="34">
        <v>3473.25</v>
      </c>
      <c r="I180" s="37">
        <v>1790</v>
      </c>
      <c r="J180" s="37">
        <v>108</v>
      </c>
      <c r="K180" s="47">
        <f t="shared" si="289"/>
        <v>62.5185</v>
      </c>
      <c r="L180" s="48">
        <f t="shared" si="290"/>
        <v>519.264</v>
      </c>
      <c r="M180" s="37">
        <f t="shared" si="291"/>
        <v>453.18</v>
      </c>
      <c r="N180" s="34">
        <f t="shared" si="292"/>
        <v>24.31275</v>
      </c>
      <c r="O180" s="37">
        <f t="shared" si="293"/>
        <v>89.5</v>
      </c>
      <c r="P180" s="37">
        <f t="shared" si="294"/>
        <v>54</v>
      </c>
      <c r="Q180" s="37">
        <f t="shared" si="295"/>
        <v>1202.77525</v>
      </c>
      <c r="R180" s="34">
        <f t="shared" si="296"/>
        <v>0</v>
      </c>
      <c r="S180" s="34">
        <f t="shared" si="297"/>
        <v>259.63</v>
      </c>
      <c r="T180" s="37">
        <f t="shared" si="298"/>
        <v>113.3</v>
      </c>
      <c r="U180" s="34">
        <f t="shared" si="299"/>
        <v>10.42</v>
      </c>
      <c r="V180" s="34">
        <v>0</v>
      </c>
      <c r="W180" s="37">
        <f t="shared" si="300"/>
        <v>89.5</v>
      </c>
      <c r="X180" s="37">
        <f t="shared" si="301"/>
        <v>54</v>
      </c>
      <c r="Y180" s="34">
        <f t="shared" si="302"/>
        <v>526.85</v>
      </c>
      <c r="Z180" s="34">
        <f t="shared" si="303"/>
        <v>1729.62525</v>
      </c>
      <c r="AA180" s="34"/>
      <c r="AB180" s="12" t="s">
        <v>33</v>
      </c>
      <c r="AC180" s="11">
        <f t="shared" ref="AC180:AE180" si="403">K180+R180</f>
        <v>62.5185</v>
      </c>
      <c r="AD180" s="11">
        <f t="shared" si="403"/>
        <v>778.894</v>
      </c>
      <c r="AE180" s="11">
        <f t="shared" si="403"/>
        <v>566.48</v>
      </c>
      <c r="AF180" s="11">
        <f t="shared" si="305"/>
        <v>34.73275</v>
      </c>
      <c r="AG180" s="11">
        <f t="shared" ref="AG180:AI180" si="404">O180+W180</f>
        <v>179</v>
      </c>
      <c r="AH180" s="11">
        <f t="shared" si="404"/>
        <v>108</v>
      </c>
      <c r="AI180" s="11">
        <f t="shared" si="404"/>
        <v>1729.62525</v>
      </c>
      <c r="AJ180" s="12" t="s">
        <v>14</v>
      </c>
    </row>
    <row r="181" s="9" customFormat="1" ht="16" customHeight="1" spans="1:36">
      <c r="A181" s="33">
        <f t="shared" si="288"/>
        <v>178</v>
      </c>
      <c r="B181" s="34" t="s">
        <v>423</v>
      </c>
      <c r="C181" s="35" t="s">
        <v>458</v>
      </c>
      <c r="D181" s="34" t="s">
        <v>459</v>
      </c>
      <c r="E181" s="34">
        <v>3473.25</v>
      </c>
      <c r="F181" s="34">
        <f>VLOOKUP(C181,'[1]9月'!$B:$Q,16,0)</f>
        <v>3245.4</v>
      </c>
      <c r="G181" s="37">
        <v>5664.75</v>
      </c>
      <c r="H181" s="34">
        <v>3473.25</v>
      </c>
      <c r="I181" s="37">
        <v>1790</v>
      </c>
      <c r="J181" s="37">
        <v>108</v>
      </c>
      <c r="K181" s="47">
        <f t="shared" si="289"/>
        <v>62.5185</v>
      </c>
      <c r="L181" s="48">
        <f t="shared" si="290"/>
        <v>519.264</v>
      </c>
      <c r="M181" s="37">
        <f t="shared" si="291"/>
        <v>453.18</v>
      </c>
      <c r="N181" s="34">
        <f t="shared" si="292"/>
        <v>24.31275</v>
      </c>
      <c r="O181" s="37">
        <f t="shared" si="293"/>
        <v>89.5</v>
      </c>
      <c r="P181" s="37">
        <f t="shared" si="294"/>
        <v>54</v>
      </c>
      <c r="Q181" s="37">
        <f t="shared" si="295"/>
        <v>1202.77525</v>
      </c>
      <c r="R181" s="34">
        <f t="shared" si="296"/>
        <v>0</v>
      </c>
      <c r="S181" s="34">
        <f t="shared" si="297"/>
        <v>259.63</v>
      </c>
      <c r="T181" s="37">
        <f t="shared" si="298"/>
        <v>113.3</v>
      </c>
      <c r="U181" s="34">
        <f t="shared" si="299"/>
        <v>10.42</v>
      </c>
      <c r="V181" s="34">
        <v>0</v>
      </c>
      <c r="W181" s="37">
        <f t="shared" si="300"/>
        <v>89.5</v>
      </c>
      <c r="X181" s="37">
        <f t="shared" si="301"/>
        <v>54</v>
      </c>
      <c r="Y181" s="34">
        <f t="shared" si="302"/>
        <v>526.85</v>
      </c>
      <c r="Z181" s="34">
        <f t="shared" si="303"/>
        <v>1729.62525</v>
      </c>
      <c r="AA181" s="34"/>
      <c r="AB181" s="12" t="s">
        <v>33</v>
      </c>
      <c r="AC181" s="11">
        <f t="shared" ref="AC181:AE181" si="405">K181+R181</f>
        <v>62.5185</v>
      </c>
      <c r="AD181" s="11">
        <f t="shared" si="405"/>
        <v>778.894</v>
      </c>
      <c r="AE181" s="11">
        <f t="shared" si="405"/>
        <v>566.48</v>
      </c>
      <c r="AF181" s="11">
        <f t="shared" si="305"/>
        <v>34.73275</v>
      </c>
      <c r="AG181" s="11">
        <f t="shared" ref="AG181:AI181" si="406">O181+W181</f>
        <v>179</v>
      </c>
      <c r="AH181" s="11">
        <f t="shared" si="406"/>
        <v>108</v>
      </c>
      <c r="AI181" s="11">
        <f t="shared" si="406"/>
        <v>1729.62525</v>
      </c>
      <c r="AJ181" s="12" t="s">
        <v>14</v>
      </c>
    </row>
    <row r="182" s="9" customFormat="1" ht="16" customHeight="1" spans="1:36">
      <c r="A182" s="33">
        <f t="shared" si="288"/>
        <v>179</v>
      </c>
      <c r="B182" s="34" t="s">
        <v>423</v>
      </c>
      <c r="C182" s="35" t="s">
        <v>460</v>
      </c>
      <c r="D182" s="34" t="s">
        <v>461</v>
      </c>
      <c r="E182" s="34">
        <v>3473.25</v>
      </c>
      <c r="F182" s="34">
        <f>VLOOKUP(C182,'[1]9月'!$B:$Q,16,0)</f>
        <v>3245.4</v>
      </c>
      <c r="G182" s="37">
        <v>5664.75</v>
      </c>
      <c r="H182" s="34">
        <v>3473.25</v>
      </c>
      <c r="I182" s="37">
        <v>1790</v>
      </c>
      <c r="J182" s="37">
        <v>108</v>
      </c>
      <c r="K182" s="47">
        <f t="shared" si="289"/>
        <v>62.5185</v>
      </c>
      <c r="L182" s="48">
        <f t="shared" si="290"/>
        <v>519.264</v>
      </c>
      <c r="M182" s="37">
        <f t="shared" si="291"/>
        <v>453.18</v>
      </c>
      <c r="N182" s="34">
        <f t="shared" si="292"/>
        <v>24.31275</v>
      </c>
      <c r="O182" s="37">
        <f t="shared" si="293"/>
        <v>89.5</v>
      </c>
      <c r="P182" s="37">
        <f t="shared" si="294"/>
        <v>54</v>
      </c>
      <c r="Q182" s="37">
        <f t="shared" si="295"/>
        <v>1202.77525</v>
      </c>
      <c r="R182" s="34">
        <f t="shared" si="296"/>
        <v>0</v>
      </c>
      <c r="S182" s="34">
        <f t="shared" si="297"/>
        <v>259.63</v>
      </c>
      <c r="T182" s="37">
        <f t="shared" si="298"/>
        <v>113.3</v>
      </c>
      <c r="U182" s="34">
        <f t="shared" si="299"/>
        <v>10.42</v>
      </c>
      <c r="V182" s="34">
        <v>0</v>
      </c>
      <c r="W182" s="37">
        <f t="shared" si="300"/>
        <v>89.5</v>
      </c>
      <c r="X182" s="37">
        <f t="shared" si="301"/>
        <v>54</v>
      </c>
      <c r="Y182" s="34">
        <f t="shared" si="302"/>
        <v>526.85</v>
      </c>
      <c r="Z182" s="34">
        <f t="shared" si="303"/>
        <v>1729.62525</v>
      </c>
      <c r="AA182" s="34"/>
      <c r="AB182" s="12" t="s">
        <v>33</v>
      </c>
      <c r="AC182" s="11">
        <f t="shared" ref="AC182:AE182" si="407">K182+R182</f>
        <v>62.5185</v>
      </c>
      <c r="AD182" s="11">
        <f t="shared" si="407"/>
        <v>778.894</v>
      </c>
      <c r="AE182" s="11">
        <f t="shared" si="407"/>
        <v>566.48</v>
      </c>
      <c r="AF182" s="11">
        <f t="shared" si="305"/>
        <v>34.73275</v>
      </c>
      <c r="AG182" s="11">
        <f t="shared" ref="AG182:AI182" si="408">O182+W182</f>
        <v>179</v>
      </c>
      <c r="AH182" s="11">
        <f t="shared" si="408"/>
        <v>108</v>
      </c>
      <c r="AI182" s="11">
        <f t="shared" si="408"/>
        <v>1729.62525</v>
      </c>
      <c r="AJ182" s="12" t="s">
        <v>14</v>
      </c>
    </row>
    <row r="183" s="9" customFormat="1" ht="16" customHeight="1" spans="1:36">
      <c r="A183" s="33">
        <f t="shared" si="288"/>
        <v>180</v>
      </c>
      <c r="B183" s="34" t="s">
        <v>423</v>
      </c>
      <c r="C183" s="35" t="s">
        <v>462</v>
      </c>
      <c r="D183" s="34" t="s">
        <v>463</v>
      </c>
      <c r="E183" s="34">
        <v>3473.25</v>
      </c>
      <c r="F183" s="34">
        <f>VLOOKUP(C183,'[1]9月'!$B:$Q,16,0)</f>
        <v>3245.4</v>
      </c>
      <c r="G183" s="37">
        <v>5664.75</v>
      </c>
      <c r="H183" s="34">
        <v>3473.25</v>
      </c>
      <c r="I183" s="37">
        <v>1790</v>
      </c>
      <c r="J183" s="37">
        <v>108</v>
      </c>
      <c r="K183" s="47">
        <f t="shared" si="289"/>
        <v>62.5185</v>
      </c>
      <c r="L183" s="48">
        <f t="shared" si="290"/>
        <v>519.264</v>
      </c>
      <c r="M183" s="37">
        <f t="shared" si="291"/>
        <v>453.18</v>
      </c>
      <c r="N183" s="34">
        <f t="shared" si="292"/>
        <v>24.31275</v>
      </c>
      <c r="O183" s="37">
        <f t="shared" si="293"/>
        <v>89.5</v>
      </c>
      <c r="P183" s="37">
        <f t="shared" si="294"/>
        <v>54</v>
      </c>
      <c r="Q183" s="37">
        <f t="shared" si="295"/>
        <v>1202.77525</v>
      </c>
      <c r="R183" s="34">
        <f t="shared" si="296"/>
        <v>0</v>
      </c>
      <c r="S183" s="34">
        <f t="shared" si="297"/>
        <v>259.63</v>
      </c>
      <c r="T183" s="37">
        <f t="shared" si="298"/>
        <v>113.3</v>
      </c>
      <c r="U183" s="34">
        <f t="shared" si="299"/>
        <v>10.42</v>
      </c>
      <c r="V183" s="34">
        <v>0</v>
      </c>
      <c r="W183" s="37">
        <f t="shared" si="300"/>
        <v>89.5</v>
      </c>
      <c r="X183" s="37">
        <f t="shared" si="301"/>
        <v>54</v>
      </c>
      <c r="Y183" s="34">
        <f t="shared" si="302"/>
        <v>526.85</v>
      </c>
      <c r="Z183" s="34">
        <f t="shared" si="303"/>
        <v>1729.62525</v>
      </c>
      <c r="AA183" s="34"/>
      <c r="AB183" s="12" t="s">
        <v>33</v>
      </c>
      <c r="AC183" s="11">
        <f t="shared" ref="AC183:AE183" si="409">K183+R183</f>
        <v>62.5185</v>
      </c>
      <c r="AD183" s="11">
        <f t="shared" si="409"/>
        <v>778.894</v>
      </c>
      <c r="AE183" s="11">
        <f t="shared" si="409"/>
        <v>566.48</v>
      </c>
      <c r="AF183" s="11">
        <f t="shared" si="305"/>
        <v>34.73275</v>
      </c>
      <c r="AG183" s="11">
        <f t="shared" ref="AG183:AI183" si="410">O183+W183</f>
        <v>179</v>
      </c>
      <c r="AH183" s="11">
        <f t="shared" si="410"/>
        <v>108</v>
      </c>
      <c r="AI183" s="11">
        <f t="shared" si="410"/>
        <v>1729.62525</v>
      </c>
      <c r="AJ183" s="12" t="s">
        <v>14</v>
      </c>
    </row>
    <row r="184" s="9" customFormat="1" ht="16" customHeight="1" spans="1:36">
      <c r="A184" s="33">
        <f t="shared" si="288"/>
        <v>181</v>
      </c>
      <c r="B184" s="34" t="s">
        <v>423</v>
      </c>
      <c r="C184" s="35" t="s">
        <v>464</v>
      </c>
      <c r="D184" s="34" t="s">
        <v>465</v>
      </c>
      <c r="E184" s="34">
        <v>3473.25</v>
      </c>
      <c r="F184" s="34">
        <f>VLOOKUP(C184,'[1]9月'!$B:$Q,16,0)</f>
        <v>3245.4</v>
      </c>
      <c r="G184" s="37">
        <v>5664.75</v>
      </c>
      <c r="H184" s="34">
        <v>3473.25</v>
      </c>
      <c r="I184" s="37">
        <v>1790</v>
      </c>
      <c r="J184" s="37">
        <v>108</v>
      </c>
      <c r="K184" s="47">
        <f t="shared" si="289"/>
        <v>62.5185</v>
      </c>
      <c r="L184" s="48">
        <f t="shared" si="290"/>
        <v>519.264</v>
      </c>
      <c r="M184" s="37">
        <f t="shared" si="291"/>
        <v>453.18</v>
      </c>
      <c r="N184" s="34">
        <f t="shared" si="292"/>
        <v>24.31275</v>
      </c>
      <c r="O184" s="37">
        <f t="shared" si="293"/>
        <v>89.5</v>
      </c>
      <c r="P184" s="37">
        <f t="shared" si="294"/>
        <v>54</v>
      </c>
      <c r="Q184" s="37">
        <f t="shared" si="295"/>
        <v>1202.77525</v>
      </c>
      <c r="R184" s="34">
        <f t="shared" si="296"/>
        <v>0</v>
      </c>
      <c r="S184" s="34">
        <f t="shared" si="297"/>
        <v>259.63</v>
      </c>
      <c r="T184" s="37">
        <f t="shared" si="298"/>
        <v>113.3</v>
      </c>
      <c r="U184" s="34">
        <f t="shared" si="299"/>
        <v>10.42</v>
      </c>
      <c r="V184" s="34">
        <v>0</v>
      </c>
      <c r="W184" s="37">
        <f t="shared" si="300"/>
        <v>89.5</v>
      </c>
      <c r="X184" s="37">
        <f t="shared" si="301"/>
        <v>54</v>
      </c>
      <c r="Y184" s="34">
        <f t="shared" si="302"/>
        <v>526.85</v>
      </c>
      <c r="Z184" s="34">
        <f t="shared" si="303"/>
        <v>1729.62525</v>
      </c>
      <c r="AA184" s="34"/>
      <c r="AB184" s="12" t="s">
        <v>33</v>
      </c>
      <c r="AC184" s="11">
        <f t="shared" ref="AC184:AE184" si="411">K184+R184</f>
        <v>62.5185</v>
      </c>
      <c r="AD184" s="11">
        <f t="shared" si="411"/>
        <v>778.894</v>
      </c>
      <c r="AE184" s="11">
        <f t="shared" si="411"/>
        <v>566.48</v>
      </c>
      <c r="AF184" s="11">
        <f t="shared" si="305"/>
        <v>34.73275</v>
      </c>
      <c r="AG184" s="11">
        <f t="shared" ref="AG184:AI184" si="412">O184+W184</f>
        <v>179</v>
      </c>
      <c r="AH184" s="11">
        <f t="shared" si="412"/>
        <v>108</v>
      </c>
      <c r="AI184" s="11">
        <f t="shared" si="412"/>
        <v>1729.62525</v>
      </c>
      <c r="AJ184" s="12" t="s">
        <v>14</v>
      </c>
    </row>
    <row r="185" s="9" customFormat="1" ht="16" customHeight="1" spans="1:36">
      <c r="A185" s="33">
        <f t="shared" si="288"/>
        <v>182</v>
      </c>
      <c r="B185" s="34" t="s">
        <v>423</v>
      </c>
      <c r="C185" s="35" t="s">
        <v>466</v>
      </c>
      <c r="D185" s="34" t="s">
        <v>467</v>
      </c>
      <c r="E185" s="34">
        <v>3473.25</v>
      </c>
      <c r="F185" s="34">
        <f>VLOOKUP(C185,'[1]9月'!$B:$Q,16,0)</f>
        <v>3245.4</v>
      </c>
      <c r="G185" s="37">
        <v>5664.75</v>
      </c>
      <c r="H185" s="34">
        <v>3473.25</v>
      </c>
      <c r="I185" s="37">
        <v>1790</v>
      </c>
      <c r="J185" s="37">
        <v>108</v>
      </c>
      <c r="K185" s="47">
        <f t="shared" si="289"/>
        <v>62.5185</v>
      </c>
      <c r="L185" s="48">
        <f t="shared" si="290"/>
        <v>519.264</v>
      </c>
      <c r="M185" s="37">
        <f t="shared" si="291"/>
        <v>453.18</v>
      </c>
      <c r="N185" s="34">
        <f t="shared" si="292"/>
        <v>24.31275</v>
      </c>
      <c r="O185" s="37">
        <f t="shared" si="293"/>
        <v>89.5</v>
      </c>
      <c r="P185" s="37">
        <f t="shared" si="294"/>
        <v>54</v>
      </c>
      <c r="Q185" s="37">
        <f t="shared" si="295"/>
        <v>1202.77525</v>
      </c>
      <c r="R185" s="34">
        <f t="shared" si="296"/>
        <v>0</v>
      </c>
      <c r="S185" s="34">
        <f t="shared" si="297"/>
        <v>259.63</v>
      </c>
      <c r="T185" s="37">
        <f t="shared" si="298"/>
        <v>113.3</v>
      </c>
      <c r="U185" s="34">
        <f t="shared" si="299"/>
        <v>10.42</v>
      </c>
      <c r="V185" s="34">
        <v>0</v>
      </c>
      <c r="W185" s="37">
        <f t="shared" si="300"/>
        <v>89.5</v>
      </c>
      <c r="X185" s="37">
        <f t="shared" si="301"/>
        <v>54</v>
      </c>
      <c r="Y185" s="34">
        <f t="shared" si="302"/>
        <v>526.85</v>
      </c>
      <c r="Z185" s="34">
        <f t="shared" si="303"/>
        <v>1729.62525</v>
      </c>
      <c r="AA185" s="34"/>
      <c r="AB185" s="12" t="s">
        <v>33</v>
      </c>
      <c r="AC185" s="11">
        <f t="shared" ref="AC185:AE185" si="413">K185+R185</f>
        <v>62.5185</v>
      </c>
      <c r="AD185" s="11">
        <f t="shared" si="413"/>
        <v>778.894</v>
      </c>
      <c r="AE185" s="11">
        <f t="shared" si="413"/>
        <v>566.48</v>
      </c>
      <c r="AF185" s="11">
        <f t="shared" si="305"/>
        <v>34.73275</v>
      </c>
      <c r="AG185" s="11">
        <f t="shared" ref="AG185:AI185" si="414">O185+W185</f>
        <v>179</v>
      </c>
      <c r="AH185" s="11">
        <f t="shared" si="414"/>
        <v>108</v>
      </c>
      <c r="AI185" s="11">
        <f t="shared" si="414"/>
        <v>1729.62525</v>
      </c>
      <c r="AJ185" s="12" t="s">
        <v>14</v>
      </c>
    </row>
    <row r="186" s="9" customFormat="1" ht="16" customHeight="1" spans="1:36">
      <c r="A186" s="33">
        <f t="shared" si="288"/>
        <v>183</v>
      </c>
      <c r="B186" s="34" t="s">
        <v>423</v>
      </c>
      <c r="C186" s="35" t="s">
        <v>468</v>
      </c>
      <c r="D186" s="34" t="s">
        <v>469</v>
      </c>
      <c r="E186" s="34">
        <v>3473.25</v>
      </c>
      <c r="F186" s="34">
        <f>VLOOKUP(C186,'[1]9月'!$B:$Q,16,0)</f>
        <v>3245.4</v>
      </c>
      <c r="G186" s="37">
        <v>5664.75</v>
      </c>
      <c r="H186" s="34">
        <v>3473.25</v>
      </c>
      <c r="I186" s="37">
        <v>1790</v>
      </c>
      <c r="J186" s="37">
        <v>108</v>
      </c>
      <c r="K186" s="47">
        <f t="shared" si="289"/>
        <v>62.5185</v>
      </c>
      <c r="L186" s="48">
        <f t="shared" si="290"/>
        <v>519.264</v>
      </c>
      <c r="M186" s="37">
        <f t="shared" si="291"/>
        <v>453.18</v>
      </c>
      <c r="N186" s="34">
        <f t="shared" si="292"/>
        <v>24.31275</v>
      </c>
      <c r="O186" s="37">
        <f t="shared" si="293"/>
        <v>89.5</v>
      </c>
      <c r="P186" s="37">
        <f t="shared" si="294"/>
        <v>54</v>
      </c>
      <c r="Q186" s="37">
        <f t="shared" si="295"/>
        <v>1202.77525</v>
      </c>
      <c r="R186" s="34">
        <f t="shared" si="296"/>
        <v>0</v>
      </c>
      <c r="S186" s="34">
        <f t="shared" si="297"/>
        <v>259.63</v>
      </c>
      <c r="T186" s="37">
        <f t="shared" si="298"/>
        <v>113.3</v>
      </c>
      <c r="U186" s="34">
        <f t="shared" si="299"/>
        <v>10.42</v>
      </c>
      <c r="V186" s="34">
        <v>0</v>
      </c>
      <c r="W186" s="37">
        <f t="shared" si="300"/>
        <v>89.5</v>
      </c>
      <c r="X186" s="37">
        <f t="shared" si="301"/>
        <v>54</v>
      </c>
      <c r="Y186" s="34">
        <f t="shared" si="302"/>
        <v>526.85</v>
      </c>
      <c r="Z186" s="34">
        <f t="shared" si="303"/>
        <v>1729.62525</v>
      </c>
      <c r="AA186" s="34"/>
      <c r="AB186" s="12" t="s">
        <v>33</v>
      </c>
      <c r="AC186" s="11">
        <f t="shared" ref="AC186:AE186" si="415">K186+R186</f>
        <v>62.5185</v>
      </c>
      <c r="AD186" s="11">
        <f t="shared" si="415"/>
        <v>778.894</v>
      </c>
      <c r="AE186" s="11">
        <f t="shared" si="415"/>
        <v>566.48</v>
      </c>
      <c r="AF186" s="11">
        <f t="shared" si="305"/>
        <v>34.73275</v>
      </c>
      <c r="AG186" s="11">
        <f t="shared" ref="AG186:AI186" si="416">O186+W186</f>
        <v>179</v>
      </c>
      <c r="AH186" s="11">
        <f t="shared" si="416"/>
        <v>108</v>
      </c>
      <c r="AI186" s="11">
        <f t="shared" si="416"/>
        <v>1729.62525</v>
      </c>
      <c r="AJ186" s="12" t="s">
        <v>14</v>
      </c>
    </row>
    <row r="187" s="9" customFormat="1" ht="16" customHeight="1" spans="1:36">
      <c r="A187" s="33">
        <f t="shared" si="288"/>
        <v>184</v>
      </c>
      <c r="B187" s="34" t="s">
        <v>423</v>
      </c>
      <c r="C187" s="41" t="s">
        <v>470</v>
      </c>
      <c r="D187" s="40" t="s">
        <v>471</v>
      </c>
      <c r="E187" s="34">
        <v>3473.25</v>
      </c>
      <c r="F187" s="34">
        <f>VLOOKUP(C187,'[1]9月'!$B:$Q,16,0)</f>
        <v>3245.4</v>
      </c>
      <c r="G187" s="37">
        <v>5664.75</v>
      </c>
      <c r="H187" s="34">
        <v>3473.25</v>
      </c>
      <c r="I187" s="37">
        <v>1790</v>
      </c>
      <c r="J187" s="37">
        <v>108</v>
      </c>
      <c r="K187" s="47">
        <f t="shared" si="289"/>
        <v>62.5185</v>
      </c>
      <c r="L187" s="48">
        <f t="shared" si="290"/>
        <v>519.264</v>
      </c>
      <c r="M187" s="37">
        <f t="shared" si="291"/>
        <v>453.18</v>
      </c>
      <c r="N187" s="34">
        <f t="shared" si="292"/>
        <v>24.31275</v>
      </c>
      <c r="O187" s="37">
        <f t="shared" si="293"/>
        <v>89.5</v>
      </c>
      <c r="P187" s="37">
        <f t="shared" si="294"/>
        <v>54</v>
      </c>
      <c r="Q187" s="37">
        <f t="shared" si="295"/>
        <v>1202.77525</v>
      </c>
      <c r="R187" s="34">
        <f t="shared" si="296"/>
        <v>0</v>
      </c>
      <c r="S187" s="34">
        <f t="shared" si="297"/>
        <v>259.63</v>
      </c>
      <c r="T187" s="37">
        <f t="shared" si="298"/>
        <v>113.3</v>
      </c>
      <c r="U187" s="34">
        <f t="shared" si="299"/>
        <v>10.42</v>
      </c>
      <c r="V187" s="34">
        <v>0</v>
      </c>
      <c r="W187" s="37">
        <f t="shared" si="300"/>
        <v>89.5</v>
      </c>
      <c r="X187" s="37">
        <f t="shared" si="301"/>
        <v>54</v>
      </c>
      <c r="Y187" s="34">
        <f t="shared" si="302"/>
        <v>526.85</v>
      </c>
      <c r="Z187" s="34">
        <f t="shared" si="303"/>
        <v>1729.62525</v>
      </c>
      <c r="AA187" s="34"/>
      <c r="AB187" s="12" t="s">
        <v>33</v>
      </c>
      <c r="AC187" s="11">
        <f t="shared" ref="AC187:AE187" si="417">K187+R187</f>
        <v>62.5185</v>
      </c>
      <c r="AD187" s="11">
        <f t="shared" si="417"/>
        <v>778.894</v>
      </c>
      <c r="AE187" s="11">
        <f t="shared" si="417"/>
        <v>566.48</v>
      </c>
      <c r="AF187" s="11">
        <f t="shared" si="305"/>
        <v>34.73275</v>
      </c>
      <c r="AG187" s="11">
        <f t="shared" ref="AG187:AI187" si="418">O187+W187</f>
        <v>179</v>
      </c>
      <c r="AH187" s="11">
        <f t="shared" si="418"/>
        <v>108</v>
      </c>
      <c r="AI187" s="11">
        <f t="shared" si="418"/>
        <v>1729.62525</v>
      </c>
      <c r="AJ187" s="12" t="s">
        <v>14</v>
      </c>
    </row>
    <row r="188" s="9" customFormat="1" ht="16" customHeight="1" spans="1:36">
      <c r="A188" s="33">
        <f t="shared" si="288"/>
        <v>185</v>
      </c>
      <c r="B188" s="34" t="s">
        <v>472</v>
      </c>
      <c r="C188" s="35" t="s">
        <v>473</v>
      </c>
      <c r="D188" s="34" t="s">
        <v>474</v>
      </c>
      <c r="E188" s="34">
        <v>3473.25</v>
      </c>
      <c r="F188" s="34">
        <f>VLOOKUP(C188,'[1]9月'!$B:$Q,16,0)</f>
        <v>3245.4</v>
      </c>
      <c r="G188" s="37">
        <v>5664.75</v>
      </c>
      <c r="H188" s="34">
        <v>3473.25</v>
      </c>
      <c r="I188" s="37">
        <v>1790</v>
      </c>
      <c r="J188" s="37">
        <v>108</v>
      </c>
      <c r="K188" s="47">
        <f t="shared" si="289"/>
        <v>62.5185</v>
      </c>
      <c r="L188" s="48">
        <f t="shared" si="290"/>
        <v>519.264</v>
      </c>
      <c r="M188" s="37">
        <f t="shared" si="291"/>
        <v>453.18</v>
      </c>
      <c r="N188" s="34">
        <f t="shared" si="292"/>
        <v>24.31275</v>
      </c>
      <c r="O188" s="37">
        <f t="shared" si="293"/>
        <v>89.5</v>
      </c>
      <c r="P188" s="37">
        <f t="shared" si="294"/>
        <v>54</v>
      </c>
      <c r="Q188" s="37">
        <f t="shared" si="295"/>
        <v>1202.77525</v>
      </c>
      <c r="R188" s="34">
        <f t="shared" si="296"/>
        <v>0</v>
      </c>
      <c r="S188" s="34">
        <f t="shared" si="297"/>
        <v>259.63</v>
      </c>
      <c r="T188" s="37">
        <f t="shared" si="298"/>
        <v>113.3</v>
      </c>
      <c r="U188" s="34">
        <f t="shared" si="299"/>
        <v>10.42</v>
      </c>
      <c r="V188" s="34">
        <v>0</v>
      </c>
      <c r="W188" s="37">
        <f t="shared" si="300"/>
        <v>89.5</v>
      </c>
      <c r="X188" s="37">
        <f t="shared" si="301"/>
        <v>54</v>
      </c>
      <c r="Y188" s="34">
        <f t="shared" si="302"/>
        <v>526.85</v>
      </c>
      <c r="Z188" s="34">
        <f t="shared" si="303"/>
        <v>1729.62525</v>
      </c>
      <c r="AA188" s="34"/>
      <c r="AB188" s="12" t="s">
        <v>38</v>
      </c>
      <c r="AC188" s="11">
        <f t="shared" ref="AC188:AE188" si="419">K188+R188</f>
        <v>62.5185</v>
      </c>
      <c r="AD188" s="11">
        <f t="shared" si="419"/>
        <v>778.894</v>
      </c>
      <c r="AE188" s="11">
        <f t="shared" si="419"/>
        <v>566.48</v>
      </c>
      <c r="AF188" s="11">
        <f t="shared" si="305"/>
        <v>34.73275</v>
      </c>
      <c r="AG188" s="11">
        <f t="shared" ref="AG188:AI188" si="420">O188+W188</f>
        <v>179</v>
      </c>
      <c r="AH188" s="11">
        <f t="shared" si="420"/>
        <v>108</v>
      </c>
      <c r="AI188" s="11">
        <f t="shared" si="420"/>
        <v>1729.62525</v>
      </c>
      <c r="AJ188" s="12" t="s">
        <v>14</v>
      </c>
    </row>
    <row r="189" s="9" customFormat="1" ht="16" customHeight="1" spans="1:36">
      <c r="A189" s="33">
        <f t="shared" si="288"/>
        <v>186</v>
      </c>
      <c r="B189" s="34" t="s">
        <v>472</v>
      </c>
      <c r="C189" s="35" t="s">
        <v>475</v>
      </c>
      <c r="D189" s="34" t="s">
        <v>476</v>
      </c>
      <c r="E189" s="34">
        <v>3473.25</v>
      </c>
      <c r="F189" s="34">
        <f>VLOOKUP(C189,'[1]9月'!$B:$Q,16,0)</f>
        <v>3245.4</v>
      </c>
      <c r="G189" s="37">
        <v>5664.75</v>
      </c>
      <c r="H189" s="34">
        <v>3473.25</v>
      </c>
      <c r="I189" s="37">
        <v>1790</v>
      </c>
      <c r="J189" s="37">
        <v>108</v>
      </c>
      <c r="K189" s="47">
        <f t="shared" si="289"/>
        <v>62.5185</v>
      </c>
      <c r="L189" s="48">
        <f t="shared" si="290"/>
        <v>519.264</v>
      </c>
      <c r="M189" s="37">
        <f t="shared" si="291"/>
        <v>453.18</v>
      </c>
      <c r="N189" s="34">
        <f t="shared" si="292"/>
        <v>24.31275</v>
      </c>
      <c r="O189" s="37">
        <f t="shared" si="293"/>
        <v>89.5</v>
      </c>
      <c r="P189" s="37">
        <f t="shared" si="294"/>
        <v>54</v>
      </c>
      <c r="Q189" s="37">
        <f t="shared" si="295"/>
        <v>1202.77525</v>
      </c>
      <c r="R189" s="34">
        <f t="shared" si="296"/>
        <v>0</v>
      </c>
      <c r="S189" s="34">
        <f t="shared" si="297"/>
        <v>259.63</v>
      </c>
      <c r="T189" s="37">
        <f t="shared" si="298"/>
        <v>113.3</v>
      </c>
      <c r="U189" s="34">
        <f t="shared" si="299"/>
        <v>10.42</v>
      </c>
      <c r="V189" s="34">
        <v>0</v>
      </c>
      <c r="W189" s="37">
        <f t="shared" si="300"/>
        <v>89.5</v>
      </c>
      <c r="X189" s="37">
        <f t="shared" si="301"/>
        <v>54</v>
      </c>
      <c r="Y189" s="34">
        <f t="shared" si="302"/>
        <v>526.85</v>
      </c>
      <c r="Z189" s="34">
        <f t="shared" si="303"/>
        <v>1729.62525</v>
      </c>
      <c r="AA189" s="34"/>
      <c r="AB189" s="12" t="s">
        <v>38</v>
      </c>
      <c r="AC189" s="11">
        <f t="shared" ref="AC189:AE189" si="421">K189+R189</f>
        <v>62.5185</v>
      </c>
      <c r="AD189" s="11">
        <f t="shared" si="421"/>
        <v>778.894</v>
      </c>
      <c r="AE189" s="11">
        <f t="shared" si="421"/>
        <v>566.48</v>
      </c>
      <c r="AF189" s="11">
        <f t="shared" si="305"/>
        <v>34.73275</v>
      </c>
      <c r="AG189" s="11">
        <f t="shared" ref="AG189:AI189" si="422">O189+W189</f>
        <v>179</v>
      </c>
      <c r="AH189" s="11">
        <f t="shared" si="422"/>
        <v>108</v>
      </c>
      <c r="AI189" s="11">
        <f t="shared" si="422"/>
        <v>1729.62525</v>
      </c>
      <c r="AJ189" s="12" t="s">
        <v>14</v>
      </c>
    </row>
    <row r="190" s="9" customFormat="1" ht="16" customHeight="1" spans="1:36">
      <c r="A190" s="33">
        <f t="shared" si="288"/>
        <v>187</v>
      </c>
      <c r="B190" s="34" t="s">
        <v>472</v>
      </c>
      <c r="C190" s="35" t="s">
        <v>477</v>
      </c>
      <c r="D190" s="34" t="s">
        <v>478</v>
      </c>
      <c r="E190" s="34">
        <v>3473.25</v>
      </c>
      <c r="F190" s="34">
        <f>VLOOKUP(C190,'[1]9月'!$B:$Q,16,0)</f>
        <v>3245.4</v>
      </c>
      <c r="G190" s="37">
        <v>5664.75</v>
      </c>
      <c r="H190" s="34">
        <v>3473.25</v>
      </c>
      <c r="I190" s="37">
        <v>1790</v>
      </c>
      <c r="J190" s="37">
        <v>108</v>
      </c>
      <c r="K190" s="47">
        <f t="shared" si="289"/>
        <v>62.5185</v>
      </c>
      <c r="L190" s="48">
        <f t="shared" si="290"/>
        <v>519.264</v>
      </c>
      <c r="M190" s="37">
        <f t="shared" si="291"/>
        <v>453.18</v>
      </c>
      <c r="N190" s="34">
        <f t="shared" si="292"/>
        <v>24.31275</v>
      </c>
      <c r="O190" s="37">
        <f t="shared" si="293"/>
        <v>89.5</v>
      </c>
      <c r="P190" s="37">
        <f t="shared" si="294"/>
        <v>54</v>
      </c>
      <c r="Q190" s="37">
        <f t="shared" si="295"/>
        <v>1202.77525</v>
      </c>
      <c r="R190" s="34">
        <f t="shared" si="296"/>
        <v>0</v>
      </c>
      <c r="S190" s="34">
        <f t="shared" si="297"/>
        <v>259.63</v>
      </c>
      <c r="T190" s="37">
        <f t="shared" si="298"/>
        <v>113.3</v>
      </c>
      <c r="U190" s="34">
        <f t="shared" si="299"/>
        <v>10.42</v>
      </c>
      <c r="V190" s="34">
        <v>0</v>
      </c>
      <c r="W190" s="37">
        <f t="shared" si="300"/>
        <v>89.5</v>
      </c>
      <c r="X190" s="37">
        <f t="shared" si="301"/>
        <v>54</v>
      </c>
      <c r="Y190" s="34">
        <f t="shared" si="302"/>
        <v>526.85</v>
      </c>
      <c r="Z190" s="34">
        <f t="shared" si="303"/>
        <v>1729.62525</v>
      </c>
      <c r="AA190" s="34"/>
      <c r="AB190" s="12" t="s">
        <v>38</v>
      </c>
      <c r="AC190" s="11">
        <f t="shared" ref="AC190:AE190" si="423">K190+R190</f>
        <v>62.5185</v>
      </c>
      <c r="AD190" s="11">
        <f t="shared" si="423"/>
        <v>778.894</v>
      </c>
      <c r="AE190" s="11">
        <f t="shared" si="423"/>
        <v>566.48</v>
      </c>
      <c r="AF190" s="11">
        <f t="shared" si="305"/>
        <v>34.73275</v>
      </c>
      <c r="AG190" s="11">
        <f t="shared" ref="AG190:AI190" si="424">O190+W190</f>
        <v>179</v>
      </c>
      <c r="AH190" s="11">
        <f t="shared" si="424"/>
        <v>108</v>
      </c>
      <c r="AI190" s="11">
        <f t="shared" si="424"/>
        <v>1729.62525</v>
      </c>
      <c r="AJ190" s="12" t="s">
        <v>14</v>
      </c>
    </row>
    <row r="191" s="9" customFormat="1" ht="16" customHeight="1" spans="1:36">
      <c r="A191" s="33">
        <f t="shared" si="288"/>
        <v>188</v>
      </c>
      <c r="B191" s="34" t="s">
        <v>472</v>
      </c>
      <c r="C191" s="35" t="s">
        <v>479</v>
      </c>
      <c r="D191" s="34" t="s">
        <v>480</v>
      </c>
      <c r="E191" s="34">
        <v>3473.25</v>
      </c>
      <c r="F191" s="34">
        <f>VLOOKUP(C191,'[1]9月'!$B:$Q,16,0)</f>
        <v>3245.4</v>
      </c>
      <c r="G191" s="37">
        <v>5664.75</v>
      </c>
      <c r="H191" s="34">
        <v>3473.25</v>
      </c>
      <c r="I191" s="37">
        <v>4180</v>
      </c>
      <c r="J191" s="37">
        <v>108</v>
      </c>
      <c r="K191" s="47">
        <f t="shared" si="289"/>
        <v>62.5185</v>
      </c>
      <c r="L191" s="48">
        <f t="shared" si="290"/>
        <v>519.264</v>
      </c>
      <c r="M191" s="37">
        <f t="shared" si="291"/>
        <v>453.18</v>
      </c>
      <c r="N191" s="34">
        <f t="shared" si="292"/>
        <v>24.31275</v>
      </c>
      <c r="O191" s="37">
        <f t="shared" si="293"/>
        <v>209</v>
      </c>
      <c r="P191" s="37">
        <f t="shared" si="294"/>
        <v>54</v>
      </c>
      <c r="Q191" s="37">
        <f t="shared" si="295"/>
        <v>1322.27525</v>
      </c>
      <c r="R191" s="34">
        <f t="shared" si="296"/>
        <v>0</v>
      </c>
      <c r="S191" s="34">
        <f t="shared" si="297"/>
        <v>259.63</v>
      </c>
      <c r="T191" s="37">
        <f t="shared" si="298"/>
        <v>113.3</v>
      </c>
      <c r="U191" s="34">
        <f t="shared" si="299"/>
        <v>10.42</v>
      </c>
      <c r="V191" s="34">
        <v>0</v>
      </c>
      <c r="W191" s="37">
        <f t="shared" si="300"/>
        <v>209</v>
      </c>
      <c r="X191" s="37">
        <f t="shared" si="301"/>
        <v>54</v>
      </c>
      <c r="Y191" s="34">
        <f t="shared" si="302"/>
        <v>646.35</v>
      </c>
      <c r="Z191" s="34">
        <f t="shared" si="303"/>
        <v>1968.62525</v>
      </c>
      <c r="AA191" s="34"/>
      <c r="AB191" s="12" t="s">
        <v>38</v>
      </c>
      <c r="AC191" s="11">
        <f t="shared" ref="AC191:AE191" si="425">K191+R191</f>
        <v>62.5185</v>
      </c>
      <c r="AD191" s="11">
        <f t="shared" si="425"/>
        <v>778.894</v>
      </c>
      <c r="AE191" s="11">
        <f t="shared" si="425"/>
        <v>566.48</v>
      </c>
      <c r="AF191" s="11">
        <f t="shared" si="305"/>
        <v>34.73275</v>
      </c>
      <c r="AG191" s="11">
        <f t="shared" ref="AG191:AI191" si="426">O191+W191</f>
        <v>418</v>
      </c>
      <c r="AH191" s="11">
        <f t="shared" si="426"/>
        <v>108</v>
      </c>
      <c r="AI191" s="11">
        <f t="shared" si="426"/>
        <v>1968.62525</v>
      </c>
      <c r="AJ191" s="12" t="s">
        <v>14</v>
      </c>
    </row>
    <row r="192" s="9" customFormat="1" ht="16" customHeight="1" spans="1:36">
      <c r="A192" s="33">
        <f t="shared" si="288"/>
        <v>189</v>
      </c>
      <c r="B192" s="34" t="s">
        <v>472</v>
      </c>
      <c r="C192" s="35" t="s">
        <v>481</v>
      </c>
      <c r="D192" s="34" t="s">
        <v>482</v>
      </c>
      <c r="E192" s="34">
        <v>3473.25</v>
      </c>
      <c r="F192" s="34">
        <f>VLOOKUP(C192,'[1]9月'!$B:$Q,16,0)</f>
        <v>3245.4</v>
      </c>
      <c r="G192" s="37">
        <v>5664.75</v>
      </c>
      <c r="H192" s="34">
        <v>3473.25</v>
      </c>
      <c r="I192" s="37">
        <v>4180</v>
      </c>
      <c r="J192" s="37">
        <v>108</v>
      </c>
      <c r="K192" s="47">
        <f t="shared" si="289"/>
        <v>62.5185</v>
      </c>
      <c r="L192" s="48">
        <f t="shared" si="290"/>
        <v>519.264</v>
      </c>
      <c r="M192" s="37">
        <f t="shared" si="291"/>
        <v>453.18</v>
      </c>
      <c r="N192" s="34">
        <f t="shared" si="292"/>
        <v>24.31275</v>
      </c>
      <c r="O192" s="37">
        <f t="shared" si="293"/>
        <v>209</v>
      </c>
      <c r="P192" s="37">
        <f t="shared" si="294"/>
        <v>54</v>
      </c>
      <c r="Q192" s="37">
        <f t="shared" si="295"/>
        <v>1322.27525</v>
      </c>
      <c r="R192" s="34">
        <f t="shared" si="296"/>
        <v>0</v>
      </c>
      <c r="S192" s="34">
        <f t="shared" si="297"/>
        <v>259.63</v>
      </c>
      <c r="T192" s="37">
        <f t="shared" si="298"/>
        <v>113.3</v>
      </c>
      <c r="U192" s="34">
        <f t="shared" si="299"/>
        <v>10.42</v>
      </c>
      <c r="V192" s="34">
        <v>0</v>
      </c>
      <c r="W192" s="37">
        <f t="shared" si="300"/>
        <v>209</v>
      </c>
      <c r="X192" s="37">
        <f t="shared" si="301"/>
        <v>54</v>
      </c>
      <c r="Y192" s="34">
        <f t="shared" si="302"/>
        <v>646.35</v>
      </c>
      <c r="Z192" s="34">
        <f t="shared" si="303"/>
        <v>1968.62525</v>
      </c>
      <c r="AA192" s="34"/>
      <c r="AB192" s="12" t="s">
        <v>38</v>
      </c>
      <c r="AC192" s="11">
        <f t="shared" ref="AC192:AE192" si="427">K192+R192</f>
        <v>62.5185</v>
      </c>
      <c r="AD192" s="11">
        <f t="shared" si="427"/>
        <v>778.894</v>
      </c>
      <c r="AE192" s="11">
        <f t="shared" si="427"/>
        <v>566.48</v>
      </c>
      <c r="AF192" s="11">
        <f t="shared" si="305"/>
        <v>34.73275</v>
      </c>
      <c r="AG192" s="11">
        <f t="shared" ref="AG192:AI192" si="428">O192+W192</f>
        <v>418</v>
      </c>
      <c r="AH192" s="11">
        <f t="shared" si="428"/>
        <v>108</v>
      </c>
      <c r="AI192" s="11">
        <f t="shared" si="428"/>
        <v>1968.62525</v>
      </c>
      <c r="AJ192" s="12" t="s">
        <v>14</v>
      </c>
    </row>
    <row r="193" s="9" customFormat="1" ht="16" customHeight="1" spans="1:36">
      <c r="A193" s="33">
        <f t="shared" si="288"/>
        <v>190</v>
      </c>
      <c r="B193" s="34" t="s">
        <v>472</v>
      </c>
      <c r="C193" s="35" t="s">
        <v>483</v>
      </c>
      <c r="D193" s="34" t="s">
        <v>484</v>
      </c>
      <c r="E193" s="34">
        <v>3473.25</v>
      </c>
      <c r="F193" s="34">
        <f>VLOOKUP(C193,'[1]9月'!$B:$Q,16,0)</f>
        <v>3245.4</v>
      </c>
      <c r="G193" s="37">
        <v>5664.75</v>
      </c>
      <c r="H193" s="34">
        <v>3473.25</v>
      </c>
      <c r="I193" s="37">
        <v>4180</v>
      </c>
      <c r="J193" s="37">
        <v>108</v>
      </c>
      <c r="K193" s="47">
        <f t="shared" si="289"/>
        <v>62.5185</v>
      </c>
      <c r="L193" s="48">
        <f t="shared" si="290"/>
        <v>519.264</v>
      </c>
      <c r="M193" s="37">
        <f t="shared" si="291"/>
        <v>453.18</v>
      </c>
      <c r="N193" s="34">
        <f t="shared" si="292"/>
        <v>24.31275</v>
      </c>
      <c r="O193" s="37">
        <f t="shared" si="293"/>
        <v>209</v>
      </c>
      <c r="P193" s="37">
        <f t="shared" si="294"/>
        <v>54</v>
      </c>
      <c r="Q193" s="37">
        <f t="shared" si="295"/>
        <v>1322.27525</v>
      </c>
      <c r="R193" s="34">
        <f t="shared" si="296"/>
        <v>0</v>
      </c>
      <c r="S193" s="34">
        <f t="shared" si="297"/>
        <v>259.63</v>
      </c>
      <c r="T193" s="37">
        <f t="shared" si="298"/>
        <v>113.3</v>
      </c>
      <c r="U193" s="34">
        <f t="shared" si="299"/>
        <v>10.42</v>
      </c>
      <c r="V193" s="34">
        <v>0</v>
      </c>
      <c r="W193" s="37">
        <f t="shared" si="300"/>
        <v>209</v>
      </c>
      <c r="X193" s="37">
        <f t="shared" si="301"/>
        <v>54</v>
      </c>
      <c r="Y193" s="34">
        <f t="shared" si="302"/>
        <v>646.35</v>
      </c>
      <c r="Z193" s="34">
        <f t="shared" si="303"/>
        <v>1968.62525</v>
      </c>
      <c r="AA193" s="34"/>
      <c r="AB193" s="12" t="s">
        <v>38</v>
      </c>
      <c r="AC193" s="11">
        <f t="shared" ref="AC193:AE193" si="429">K193+R193</f>
        <v>62.5185</v>
      </c>
      <c r="AD193" s="11">
        <f t="shared" si="429"/>
        <v>778.894</v>
      </c>
      <c r="AE193" s="11">
        <f t="shared" si="429"/>
        <v>566.48</v>
      </c>
      <c r="AF193" s="11">
        <f t="shared" si="305"/>
        <v>34.73275</v>
      </c>
      <c r="AG193" s="11">
        <f t="shared" ref="AG193:AI193" si="430">O193+W193</f>
        <v>418</v>
      </c>
      <c r="AH193" s="11">
        <f t="shared" si="430"/>
        <v>108</v>
      </c>
      <c r="AI193" s="11">
        <f t="shared" si="430"/>
        <v>1968.62525</v>
      </c>
      <c r="AJ193" s="12" t="s">
        <v>14</v>
      </c>
    </row>
    <row r="194" s="9" customFormat="1" ht="16" customHeight="1" spans="1:36">
      <c r="A194" s="33">
        <f t="shared" si="288"/>
        <v>191</v>
      </c>
      <c r="B194" s="34" t="s">
        <v>146</v>
      </c>
      <c r="C194" s="35" t="s">
        <v>485</v>
      </c>
      <c r="D194" s="34" t="s">
        <v>486</v>
      </c>
      <c r="E194" s="34">
        <v>3473.25</v>
      </c>
      <c r="F194" s="34">
        <f>VLOOKUP(C194,'[1]9月'!$B:$Q,16,0)</f>
        <v>3245.4</v>
      </c>
      <c r="G194" s="37">
        <v>5664.75</v>
      </c>
      <c r="H194" s="34">
        <v>3473.25</v>
      </c>
      <c r="I194" s="37">
        <v>4180</v>
      </c>
      <c r="J194" s="37">
        <v>108</v>
      </c>
      <c r="K194" s="47">
        <f t="shared" si="289"/>
        <v>62.5185</v>
      </c>
      <c r="L194" s="48">
        <f t="shared" si="290"/>
        <v>519.264</v>
      </c>
      <c r="M194" s="37">
        <f t="shared" si="291"/>
        <v>453.18</v>
      </c>
      <c r="N194" s="34">
        <f t="shared" si="292"/>
        <v>24.31275</v>
      </c>
      <c r="O194" s="37">
        <f t="shared" si="293"/>
        <v>209</v>
      </c>
      <c r="P194" s="37">
        <f t="shared" si="294"/>
        <v>54</v>
      </c>
      <c r="Q194" s="37">
        <f t="shared" si="295"/>
        <v>1322.27525</v>
      </c>
      <c r="R194" s="34">
        <f t="shared" si="296"/>
        <v>0</v>
      </c>
      <c r="S194" s="34">
        <f t="shared" si="297"/>
        <v>259.63</v>
      </c>
      <c r="T194" s="37">
        <f t="shared" si="298"/>
        <v>113.3</v>
      </c>
      <c r="U194" s="34">
        <f t="shared" si="299"/>
        <v>10.42</v>
      </c>
      <c r="V194" s="34">
        <v>0</v>
      </c>
      <c r="W194" s="37">
        <f t="shared" si="300"/>
        <v>209</v>
      </c>
      <c r="X194" s="37">
        <f t="shared" si="301"/>
        <v>54</v>
      </c>
      <c r="Y194" s="34">
        <f t="shared" si="302"/>
        <v>646.35</v>
      </c>
      <c r="Z194" s="34">
        <f t="shared" si="303"/>
        <v>1968.62525</v>
      </c>
      <c r="AA194" s="34"/>
      <c r="AB194" s="12" t="s">
        <v>39</v>
      </c>
      <c r="AC194" s="11">
        <f t="shared" ref="AC194:AE194" si="431">K194+R194</f>
        <v>62.5185</v>
      </c>
      <c r="AD194" s="11">
        <f t="shared" si="431"/>
        <v>778.894</v>
      </c>
      <c r="AE194" s="11">
        <f t="shared" si="431"/>
        <v>566.48</v>
      </c>
      <c r="AF194" s="11">
        <f t="shared" si="305"/>
        <v>34.73275</v>
      </c>
      <c r="AG194" s="11">
        <f t="shared" ref="AG194:AI194" si="432">O194+W194</f>
        <v>418</v>
      </c>
      <c r="AH194" s="11">
        <f t="shared" si="432"/>
        <v>108</v>
      </c>
      <c r="AI194" s="11">
        <f t="shared" si="432"/>
        <v>1968.62525</v>
      </c>
      <c r="AJ194" s="12" t="s">
        <v>15</v>
      </c>
    </row>
    <row r="195" s="9" customFormat="1" ht="16" customHeight="1" spans="1:36">
      <c r="A195" s="33">
        <f t="shared" ref="A195:A258" si="433">ROW()-3</f>
        <v>192</v>
      </c>
      <c r="B195" s="34" t="s">
        <v>472</v>
      </c>
      <c r="C195" s="35" t="s">
        <v>487</v>
      </c>
      <c r="D195" s="34" t="s">
        <v>488</v>
      </c>
      <c r="E195" s="34">
        <v>3473.25</v>
      </c>
      <c r="F195" s="34">
        <f>VLOOKUP(C195,'[1]9月'!$B:$Q,16,0)</f>
        <v>3245.4</v>
      </c>
      <c r="G195" s="37">
        <v>5664.75</v>
      </c>
      <c r="H195" s="34">
        <v>3473.25</v>
      </c>
      <c r="I195" s="37">
        <v>4180</v>
      </c>
      <c r="J195" s="37">
        <v>108</v>
      </c>
      <c r="K195" s="47">
        <f t="shared" ref="K195:K258" si="434">E195*0.018</f>
        <v>62.5185</v>
      </c>
      <c r="L195" s="48">
        <f t="shared" ref="L195:L258" si="435">F195*0.16</f>
        <v>519.264</v>
      </c>
      <c r="M195" s="37">
        <f t="shared" ref="M195:M258" si="436">ROUND(G195*0.08,2)</f>
        <v>453.18</v>
      </c>
      <c r="N195" s="34">
        <f t="shared" ref="N195:N258" si="437">H195*0.007</f>
        <v>24.31275</v>
      </c>
      <c r="O195" s="37">
        <f t="shared" ref="O195:O258" si="438">I195*5%</f>
        <v>209</v>
      </c>
      <c r="P195" s="37">
        <f t="shared" ref="P195:P258" si="439">J195*50%</f>
        <v>54</v>
      </c>
      <c r="Q195" s="37">
        <f t="shared" ref="Q195:Q258" si="440">SUM(K195:P195)</f>
        <v>1322.27525</v>
      </c>
      <c r="R195" s="34">
        <f t="shared" ref="R195:R258" si="441">E195*0</f>
        <v>0</v>
      </c>
      <c r="S195" s="34">
        <f t="shared" ref="S195:S258" si="442">ROUND(F195*0.08,2)</f>
        <v>259.63</v>
      </c>
      <c r="T195" s="37">
        <f t="shared" ref="T195:T258" si="443">ROUND(G195*0.02,2)</f>
        <v>113.3</v>
      </c>
      <c r="U195" s="34">
        <f t="shared" ref="U195:U258" si="444">ROUND(H195*0.003,2)</f>
        <v>10.42</v>
      </c>
      <c r="V195" s="34">
        <v>0</v>
      </c>
      <c r="W195" s="37">
        <f t="shared" ref="W195:W258" si="445">I195*5%</f>
        <v>209</v>
      </c>
      <c r="X195" s="37">
        <f t="shared" ref="X195:X258" si="446">J195*50%</f>
        <v>54</v>
      </c>
      <c r="Y195" s="34">
        <f t="shared" ref="Y195:Y258" si="447">SUM(R195:X195)</f>
        <v>646.35</v>
      </c>
      <c r="Z195" s="34">
        <f t="shared" ref="Z195:Z258" si="448">Q195+Y195</f>
        <v>1968.62525</v>
      </c>
      <c r="AA195" s="34"/>
      <c r="AB195" s="12" t="s">
        <v>38</v>
      </c>
      <c r="AC195" s="11">
        <f t="shared" ref="AC195:AE195" si="449">K195+R195</f>
        <v>62.5185</v>
      </c>
      <c r="AD195" s="11">
        <f t="shared" si="449"/>
        <v>778.894</v>
      </c>
      <c r="AE195" s="11">
        <f t="shared" si="449"/>
        <v>566.48</v>
      </c>
      <c r="AF195" s="11">
        <f t="shared" ref="AF195:AF258" si="450">N195+U195+V195</f>
        <v>34.73275</v>
      </c>
      <c r="AG195" s="11">
        <f t="shared" ref="AG195:AI195" si="451">O195+W195</f>
        <v>418</v>
      </c>
      <c r="AH195" s="11">
        <f t="shared" si="451"/>
        <v>108</v>
      </c>
      <c r="AI195" s="11">
        <f t="shared" si="451"/>
        <v>1968.62525</v>
      </c>
      <c r="AJ195" s="12" t="s">
        <v>14</v>
      </c>
    </row>
    <row r="196" s="9" customFormat="1" ht="16" customHeight="1" spans="1:36">
      <c r="A196" s="33">
        <f t="shared" si="433"/>
        <v>193</v>
      </c>
      <c r="B196" s="34" t="s">
        <v>472</v>
      </c>
      <c r="C196" s="35" t="s">
        <v>489</v>
      </c>
      <c r="D196" s="34" t="s">
        <v>490</v>
      </c>
      <c r="E196" s="34">
        <v>3473.25</v>
      </c>
      <c r="F196" s="34">
        <f>VLOOKUP(C196,'[1]9月'!$B:$Q,16,0)</f>
        <v>3245.4</v>
      </c>
      <c r="G196" s="37">
        <v>5664.75</v>
      </c>
      <c r="H196" s="34">
        <v>3473.25</v>
      </c>
      <c r="I196" s="37">
        <v>4180</v>
      </c>
      <c r="J196" s="37">
        <v>108</v>
      </c>
      <c r="K196" s="47">
        <f t="shared" si="434"/>
        <v>62.5185</v>
      </c>
      <c r="L196" s="48">
        <f t="shared" si="435"/>
        <v>519.264</v>
      </c>
      <c r="M196" s="37">
        <f t="shared" si="436"/>
        <v>453.18</v>
      </c>
      <c r="N196" s="34">
        <f t="shared" si="437"/>
        <v>24.31275</v>
      </c>
      <c r="O196" s="37">
        <f t="shared" si="438"/>
        <v>209</v>
      </c>
      <c r="P196" s="37">
        <f t="shared" si="439"/>
        <v>54</v>
      </c>
      <c r="Q196" s="37">
        <f t="shared" si="440"/>
        <v>1322.27525</v>
      </c>
      <c r="R196" s="34">
        <f t="shared" si="441"/>
        <v>0</v>
      </c>
      <c r="S196" s="34">
        <f t="shared" si="442"/>
        <v>259.63</v>
      </c>
      <c r="T196" s="37">
        <f t="shared" si="443"/>
        <v>113.3</v>
      </c>
      <c r="U196" s="34">
        <f t="shared" si="444"/>
        <v>10.42</v>
      </c>
      <c r="V196" s="34">
        <v>0</v>
      </c>
      <c r="W196" s="37">
        <f t="shared" si="445"/>
        <v>209</v>
      </c>
      <c r="X196" s="37">
        <f t="shared" si="446"/>
        <v>54</v>
      </c>
      <c r="Y196" s="34">
        <f t="shared" si="447"/>
        <v>646.35</v>
      </c>
      <c r="Z196" s="34">
        <f t="shared" si="448"/>
        <v>1968.62525</v>
      </c>
      <c r="AA196" s="34"/>
      <c r="AB196" s="12" t="s">
        <v>38</v>
      </c>
      <c r="AC196" s="11">
        <f t="shared" ref="AC196:AE196" si="452">K196+R196</f>
        <v>62.5185</v>
      </c>
      <c r="AD196" s="11">
        <f t="shared" si="452"/>
        <v>778.894</v>
      </c>
      <c r="AE196" s="11">
        <f t="shared" si="452"/>
        <v>566.48</v>
      </c>
      <c r="AF196" s="11">
        <f t="shared" si="450"/>
        <v>34.73275</v>
      </c>
      <c r="AG196" s="11">
        <f t="shared" ref="AG196:AI196" si="453">O196+W196</f>
        <v>418</v>
      </c>
      <c r="AH196" s="11">
        <f t="shared" si="453"/>
        <v>108</v>
      </c>
      <c r="AI196" s="11">
        <f t="shared" si="453"/>
        <v>1968.62525</v>
      </c>
      <c r="AJ196" s="12" t="s">
        <v>14</v>
      </c>
    </row>
    <row r="197" s="9" customFormat="1" ht="16" customHeight="1" spans="1:36">
      <c r="A197" s="33">
        <f t="shared" si="433"/>
        <v>194</v>
      </c>
      <c r="B197" s="34" t="s">
        <v>472</v>
      </c>
      <c r="C197" s="35" t="s">
        <v>491</v>
      </c>
      <c r="D197" s="34" t="s">
        <v>492</v>
      </c>
      <c r="E197" s="34">
        <v>3473.25</v>
      </c>
      <c r="F197" s="34">
        <f>VLOOKUP(C197,'[1]9月'!$B:$Q,16,0)</f>
        <v>3245.4</v>
      </c>
      <c r="G197" s="37">
        <v>5664.75</v>
      </c>
      <c r="H197" s="34">
        <v>3473.25</v>
      </c>
      <c r="I197" s="37">
        <v>1790</v>
      </c>
      <c r="J197" s="37">
        <v>108</v>
      </c>
      <c r="K197" s="47">
        <f t="shared" si="434"/>
        <v>62.5185</v>
      </c>
      <c r="L197" s="48">
        <f t="shared" si="435"/>
        <v>519.264</v>
      </c>
      <c r="M197" s="37">
        <f t="shared" si="436"/>
        <v>453.18</v>
      </c>
      <c r="N197" s="34">
        <f t="shared" si="437"/>
        <v>24.31275</v>
      </c>
      <c r="O197" s="37">
        <f t="shared" si="438"/>
        <v>89.5</v>
      </c>
      <c r="P197" s="37">
        <f t="shared" si="439"/>
        <v>54</v>
      </c>
      <c r="Q197" s="37">
        <f t="shared" si="440"/>
        <v>1202.77525</v>
      </c>
      <c r="R197" s="34">
        <f t="shared" si="441"/>
        <v>0</v>
      </c>
      <c r="S197" s="34">
        <f t="shared" si="442"/>
        <v>259.63</v>
      </c>
      <c r="T197" s="37">
        <f t="shared" si="443"/>
        <v>113.3</v>
      </c>
      <c r="U197" s="34">
        <f t="shared" si="444"/>
        <v>10.42</v>
      </c>
      <c r="V197" s="34">
        <v>0</v>
      </c>
      <c r="W197" s="37">
        <f t="shared" si="445"/>
        <v>89.5</v>
      </c>
      <c r="X197" s="37">
        <f t="shared" si="446"/>
        <v>54</v>
      </c>
      <c r="Y197" s="34">
        <f t="shared" si="447"/>
        <v>526.85</v>
      </c>
      <c r="Z197" s="34">
        <f t="shared" si="448"/>
        <v>1729.62525</v>
      </c>
      <c r="AA197" s="34"/>
      <c r="AB197" s="12" t="s">
        <v>38</v>
      </c>
      <c r="AC197" s="11">
        <f t="shared" ref="AC197:AE197" si="454">K197+R197</f>
        <v>62.5185</v>
      </c>
      <c r="AD197" s="11">
        <f t="shared" si="454"/>
        <v>778.894</v>
      </c>
      <c r="AE197" s="11">
        <f t="shared" si="454"/>
        <v>566.48</v>
      </c>
      <c r="AF197" s="11">
        <f t="shared" si="450"/>
        <v>34.73275</v>
      </c>
      <c r="AG197" s="11">
        <f t="shared" ref="AG197:AI197" si="455">O197+W197</f>
        <v>179</v>
      </c>
      <c r="AH197" s="11">
        <f t="shared" si="455"/>
        <v>108</v>
      </c>
      <c r="AI197" s="11">
        <f t="shared" si="455"/>
        <v>1729.62525</v>
      </c>
      <c r="AJ197" s="12" t="s">
        <v>14</v>
      </c>
    </row>
    <row r="198" s="9" customFormat="1" ht="16" customHeight="1" spans="1:36">
      <c r="A198" s="33">
        <f t="shared" si="433"/>
        <v>195</v>
      </c>
      <c r="B198" s="34" t="s">
        <v>143</v>
      </c>
      <c r="C198" s="35" t="s">
        <v>493</v>
      </c>
      <c r="D198" s="34" t="s">
        <v>494</v>
      </c>
      <c r="E198" s="34">
        <v>3473.25</v>
      </c>
      <c r="F198" s="34">
        <f>VLOOKUP(C198,'[1]9月'!$B:$Q,16,0)</f>
        <v>3245.4</v>
      </c>
      <c r="G198" s="37">
        <v>5664.75</v>
      </c>
      <c r="H198" s="34">
        <v>3473.25</v>
      </c>
      <c r="I198" s="37">
        <v>1790</v>
      </c>
      <c r="J198" s="37">
        <v>108</v>
      </c>
      <c r="K198" s="47">
        <f t="shared" si="434"/>
        <v>62.5185</v>
      </c>
      <c r="L198" s="48">
        <f t="shared" si="435"/>
        <v>519.264</v>
      </c>
      <c r="M198" s="37">
        <f t="shared" si="436"/>
        <v>453.18</v>
      </c>
      <c r="N198" s="34">
        <f t="shared" si="437"/>
        <v>24.31275</v>
      </c>
      <c r="O198" s="37">
        <f t="shared" si="438"/>
        <v>89.5</v>
      </c>
      <c r="P198" s="37">
        <f t="shared" si="439"/>
        <v>54</v>
      </c>
      <c r="Q198" s="37">
        <f t="shared" si="440"/>
        <v>1202.77525</v>
      </c>
      <c r="R198" s="34">
        <f t="shared" si="441"/>
        <v>0</v>
      </c>
      <c r="S198" s="34">
        <f t="shared" si="442"/>
        <v>259.63</v>
      </c>
      <c r="T198" s="37">
        <f t="shared" si="443"/>
        <v>113.3</v>
      </c>
      <c r="U198" s="34">
        <f t="shared" si="444"/>
        <v>10.42</v>
      </c>
      <c r="V198" s="34">
        <v>0</v>
      </c>
      <c r="W198" s="37">
        <f t="shared" si="445"/>
        <v>89.5</v>
      </c>
      <c r="X198" s="37">
        <f t="shared" si="446"/>
        <v>54</v>
      </c>
      <c r="Y198" s="34">
        <f t="shared" si="447"/>
        <v>526.85</v>
      </c>
      <c r="Z198" s="34">
        <f t="shared" si="448"/>
        <v>1729.62525</v>
      </c>
      <c r="AA198" s="34"/>
      <c r="AB198" s="12" t="s">
        <v>28</v>
      </c>
      <c r="AC198" s="11">
        <f t="shared" ref="AC198:AE198" si="456">K198+R198</f>
        <v>62.5185</v>
      </c>
      <c r="AD198" s="11">
        <f t="shared" si="456"/>
        <v>778.894</v>
      </c>
      <c r="AE198" s="11">
        <f t="shared" si="456"/>
        <v>566.48</v>
      </c>
      <c r="AF198" s="11">
        <f t="shared" si="450"/>
        <v>34.73275</v>
      </c>
      <c r="AG198" s="11">
        <f t="shared" ref="AG198:AI198" si="457">O198+W198</f>
        <v>179</v>
      </c>
      <c r="AH198" s="11">
        <f t="shared" si="457"/>
        <v>108</v>
      </c>
      <c r="AI198" s="11">
        <f t="shared" si="457"/>
        <v>1729.62525</v>
      </c>
      <c r="AJ198" s="12" t="s">
        <v>13</v>
      </c>
    </row>
    <row r="199" s="9" customFormat="1" ht="16" customHeight="1" spans="1:36">
      <c r="A199" s="33">
        <f t="shared" si="433"/>
        <v>196</v>
      </c>
      <c r="B199" s="34" t="s">
        <v>472</v>
      </c>
      <c r="C199" s="35" t="s">
        <v>495</v>
      </c>
      <c r="D199" s="177" t="s">
        <v>496</v>
      </c>
      <c r="E199" s="34">
        <v>3473.25</v>
      </c>
      <c r="F199" s="34">
        <f>VLOOKUP(C199,'[1]9月'!$B:$Q,16,0)</f>
        <v>3245.4</v>
      </c>
      <c r="G199" s="37">
        <v>5664.75</v>
      </c>
      <c r="H199" s="34">
        <v>3473.25</v>
      </c>
      <c r="I199" s="37">
        <v>1790</v>
      </c>
      <c r="J199" s="37">
        <v>108</v>
      </c>
      <c r="K199" s="47">
        <f t="shared" si="434"/>
        <v>62.5185</v>
      </c>
      <c r="L199" s="48">
        <f t="shared" si="435"/>
        <v>519.264</v>
      </c>
      <c r="M199" s="37">
        <f t="shared" si="436"/>
        <v>453.18</v>
      </c>
      <c r="N199" s="34">
        <f t="shared" si="437"/>
        <v>24.31275</v>
      </c>
      <c r="O199" s="37">
        <f t="shared" si="438"/>
        <v>89.5</v>
      </c>
      <c r="P199" s="37">
        <f t="shared" si="439"/>
        <v>54</v>
      </c>
      <c r="Q199" s="37">
        <f t="shared" si="440"/>
        <v>1202.77525</v>
      </c>
      <c r="R199" s="34">
        <f t="shared" si="441"/>
        <v>0</v>
      </c>
      <c r="S199" s="34">
        <f t="shared" si="442"/>
        <v>259.63</v>
      </c>
      <c r="T199" s="37">
        <f t="shared" si="443"/>
        <v>113.3</v>
      </c>
      <c r="U199" s="34">
        <f t="shared" si="444"/>
        <v>10.42</v>
      </c>
      <c r="V199" s="34">
        <v>0</v>
      </c>
      <c r="W199" s="37">
        <f t="shared" si="445"/>
        <v>89.5</v>
      </c>
      <c r="X199" s="37">
        <f t="shared" si="446"/>
        <v>54</v>
      </c>
      <c r="Y199" s="34">
        <f t="shared" si="447"/>
        <v>526.85</v>
      </c>
      <c r="Z199" s="34">
        <f t="shared" si="448"/>
        <v>1729.62525</v>
      </c>
      <c r="AA199" s="34"/>
      <c r="AB199" s="12" t="s">
        <v>38</v>
      </c>
      <c r="AC199" s="11">
        <f t="shared" ref="AC199:AE199" si="458">K199+R199</f>
        <v>62.5185</v>
      </c>
      <c r="AD199" s="11">
        <f t="shared" si="458"/>
        <v>778.894</v>
      </c>
      <c r="AE199" s="11">
        <f t="shared" si="458"/>
        <v>566.48</v>
      </c>
      <c r="AF199" s="11">
        <f t="shared" si="450"/>
        <v>34.73275</v>
      </c>
      <c r="AG199" s="11">
        <f t="shared" ref="AG199:AI199" si="459">O199+W199</f>
        <v>179</v>
      </c>
      <c r="AH199" s="11">
        <f t="shared" si="459"/>
        <v>108</v>
      </c>
      <c r="AI199" s="11">
        <f t="shared" si="459"/>
        <v>1729.62525</v>
      </c>
      <c r="AJ199" s="12" t="s">
        <v>14</v>
      </c>
    </row>
    <row r="200" s="9" customFormat="1" ht="16" customHeight="1" spans="1:36">
      <c r="A200" s="33">
        <f t="shared" si="433"/>
        <v>197</v>
      </c>
      <c r="B200" s="34" t="s">
        <v>472</v>
      </c>
      <c r="C200" s="35" t="s">
        <v>497</v>
      </c>
      <c r="D200" s="34" t="s">
        <v>498</v>
      </c>
      <c r="E200" s="34">
        <v>3473.25</v>
      </c>
      <c r="F200" s="34">
        <f>VLOOKUP(C200,'[1]9月'!$B:$Q,16,0)</f>
        <v>3245.4</v>
      </c>
      <c r="G200" s="37">
        <v>5664.75</v>
      </c>
      <c r="H200" s="34">
        <v>3473.25</v>
      </c>
      <c r="I200" s="37">
        <v>3180</v>
      </c>
      <c r="J200" s="37">
        <v>108</v>
      </c>
      <c r="K200" s="47">
        <f t="shared" si="434"/>
        <v>62.5185</v>
      </c>
      <c r="L200" s="48">
        <f t="shared" si="435"/>
        <v>519.264</v>
      </c>
      <c r="M200" s="37">
        <f t="shared" si="436"/>
        <v>453.18</v>
      </c>
      <c r="N200" s="34">
        <f t="shared" si="437"/>
        <v>24.31275</v>
      </c>
      <c r="O200" s="37">
        <f t="shared" si="438"/>
        <v>159</v>
      </c>
      <c r="P200" s="37">
        <f t="shared" si="439"/>
        <v>54</v>
      </c>
      <c r="Q200" s="37">
        <f t="shared" si="440"/>
        <v>1272.27525</v>
      </c>
      <c r="R200" s="34">
        <f t="shared" si="441"/>
        <v>0</v>
      </c>
      <c r="S200" s="34">
        <f t="shared" si="442"/>
        <v>259.63</v>
      </c>
      <c r="T200" s="37">
        <f t="shared" si="443"/>
        <v>113.3</v>
      </c>
      <c r="U200" s="34">
        <f t="shared" si="444"/>
        <v>10.42</v>
      </c>
      <c r="V200" s="34">
        <v>0</v>
      </c>
      <c r="W200" s="37">
        <f t="shared" si="445"/>
        <v>159</v>
      </c>
      <c r="X200" s="37">
        <f t="shared" si="446"/>
        <v>54</v>
      </c>
      <c r="Y200" s="34">
        <f t="shared" si="447"/>
        <v>596.35</v>
      </c>
      <c r="Z200" s="34">
        <f t="shared" si="448"/>
        <v>1868.62525</v>
      </c>
      <c r="AA200" s="34"/>
      <c r="AB200" s="12" t="s">
        <v>38</v>
      </c>
      <c r="AC200" s="11">
        <f t="shared" ref="AC200:AE200" si="460">K200+R200</f>
        <v>62.5185</v>
      </c>
      <c r="AD200" s="11">
        <f t="shared" si="460"/>
        <v>778.894</v>
      </c>
      <c r="AE200" s="11">
        <f t="shared" si="460"/>
        <v>566.48</v>
      </c>
      <c r="AF200" s="11">
        <f t="shared" si="450"/>
        <v>34.73275</v>
      </c>
      <c r="AG200" s="11">
        <f t="shared" ref="AG200:AI200" si="461">O200+W200</f>
        <v>318</v>
      </c>
      <c r="AH200" s="11">
        <f t="shared" si="461"/>
        <v>108</v>
      </c>
      <c r="AI200" s="11">
        <f t="shared" si="461"/>
        <v>1868.62525</v>
      </c>
      <c r="AJ200" s="12" t="s">
        <v>14</v>
      </c>
    </row>
    <row r="201" s="9" customFormat="1" ht="16" customHeight="1" spans="1:36">
      <c r="A201" s="33">
        <f t="shared" si="433"/>
        <v>198</v>
      </c>
      <c r="B201" s="34" t="s">
        <v>472</v>
      </c>
      <c r="C201" s="35" t="s">
        <v>499</v>
      </c>
      <c r="D201" s="183" t="s">
        <v>500</v>
      </c>
      <c r="E201" s="34">
        <v>3473.25</v>
      </c>
      <c r="F201" s="34">
        <f>VLOOKUP(C201,'[1]9月'!$B:$Q,16,0)</f>
        <v>3245.4</v>
      </c>
      <c r="G201" s="37">
        <v>5664.75</v>
      </c>
      <c r="H201" s="34">
        <v>3473.25</v>
      </c>
      <c r="I201" s="37">
        <v>1790</v>
      </c>
      <c r="J201" s="37">
        <v>108</v>
      </c>
      <c r="K201" s="47">
        <f t="shared" si="434"/>
        <v>62.5185</v>
      </c>
      <c r="L201" s="48">
        <f t="shared" si="435"/>
        <v>519.264</v>
      </c>
      <c r="M201" s="37">
        <f t="shared" si="436"/>
        <v>453.18</v>
      </c>
      <c r="N201" s="34">
        <f t="shared" si="437"/>
        <v>24.31275</v>
      </c>
      <c r="O201" s="37">
        <f t="shared" si="438"/>
        <v>89.5</v>
      </c>
      <c r="P201" s="37">
        <f t="shared" si="439"/>
        <v>54</v>
      </c>
      <c r="Q201" s="37">
        <f t="shared" si="440"/>
        <v>1202.77525</v>
      </c>
      <c r="R201" s="34">
        <f t="shared" si="441"/>
        <v>0</v>
      </c>
      <c r="S201" s="34">
        <f t="shared" si="442"/>
        <v>259.63</v>
      </c>
      <c r="T201" s="37">
        <f t="shared" si="443"/>
        <v>113.3</v>
      </c>
      <c r="U201" s="34">
        <f t="shared" si="444"/>
        <v>10.42</v>
      </c>
      <c r="V201" s="34">
        <v>0</v>
      </c>
      <c r="W201" s="37">
        <f t="shared" si="445"/>
        <v>89.5</v>
      </c>
      <c r="X201" s="37">
        <f t="shared" si="446"/>
        <v>54</v>
      </c>
      <c r="Y201" s="34">
        <f t="shared" si="447"/>
        <v>526.85</v>
      </c>
      <c r="Z201" s="34">
        <f t="shared" si="448"/>
        <v>1729.62525</v>
      </c>
      <c r="AA201" s="34"/>
      <c r="AB201" s="12" t="s">
        <v>38</v>
      </c>
      <c r="AC201" s="11">
        <f t="shared" ref="AC201:AE201" si="462">K201+R201</f>
        <v>62.5185</v>
      </c>
      <c r="AD201" s="11">
        <f t="shared" si="462"/>
        <v>778.894</v>
      </c>
      <c r="AE201" s="11">
        <f t="shared" si="462"/>
        <v>566.48</v>
      </c>
      <c r="AF201" s="11">
        <f t="shared" si="450"/>
        <v>34.73275</v>
      </c>
      <c r="AG201" s="11">
        <f t="shared" ref="AG201:AI201" si="463">O201+W201</f>
        <v>179</v>
      </c>
      <c r="AH201" s="11">
        <f t="shared" si="463"/>
        <v>108</v>
      </c>
      <c r="AI201" s="11">
        <f t="shared" si="463"/>
        <v>1729.62525</v>
      </c>
      <c r="AJ201" s="12" t="s">
        <v>14</v>
      </c>
    </row>
    <row r="202" s="9" customFormat="1" ht="16" customHeight="1" spans="1:36">
      <c r="A202" s="33">
        <f t="shared" si="433"/>
        <v>199</v>
      </c>
      <c r="B202" s="34" t="s">
        <v>472</v>
      </c>
      <c r="C202" s="41" t="s">
        <v>501</v>
      </c>
      <c r="D202" s="42" t="s">
        <v>502</v>
      </c>
      <c r="E202" s="34">
        <v>3473.25</v>
      </c>
      <c r="F202" s="34">
        <f>VLOOKUP(C202,'[1]9月'!$B:$Q,16,0)</f>
        <v>3245.4</v>
      </c>
      <c r="G202" s="37">
        <v>5664.75</v>
      </c>
      <c r="H202" s="34">
        <v>3473.25</v>
      </c>
      <c r="I202" s="37">
        <v>0</v>
      </c>
      <c r="J202" s="37">
        <v>108</v>
      </c>
      <c r="K202" s="47">
        <f t="shared" si="434"/>
        <v>62.5185</v>
      </c>
      <c r="L202" s="48">
        <f t="shared" si="435"/>
        <v>519.264</v>
      </c>
      <c r="M202" s="37">
        <f t="shared" si="436"/>
        <v>453.18</v>
      </c>
      <c r="N202" s="34">
        <f t="shared" si="437"/>
        <v>24.31275</v>
      </c>
      <c r="O202" s="37">
        <f t="shared" si="438"/>
        <v>0</v>
      </c>
      <c r="P202" s="37">
        <f t="shared" si="439"/>
        <v>54</v>
      </c>
      <c r="Q202" s="37">
        <f t="shared" si="440"/>
        <v>1113.27525</v>
      </c>
      <c r="R202" s="34">
        <f t="shared" si="441"/>
        <v>0</v>
      </c>
      <c r="S202" s="34">
        <f t="shared" si="442"/>
        <v>259.63</v>
      </c>
      <c r="T202" s="37">
        <f t="shared" si="443"/>
        <v>113.3</v>
      </c>
      <c r="U202" s="34">
        <f t="shared" si="444"/>
        <v>10.42</v>
      </c>
      <c r="V202" s="34">
        <v>0</v>
      </c>
      <c r="W202" s="37">
        <f t="shared" si="445"/>
        <v>0</v>
      </c>
      <c r="X202" s="37">
        <f t="shared" si="446"/>
        <v>54</v>
      </c>
      <c r="Y202" s="34">
        <f t="shared" si="447"/>
        <v>437.35</v>
      </c>
      <c r="Z202" s="34">
        <f t="shared" si="448"/>
        <v>1550.62525</v>
      </c>
      <c r="AA202" s="34"/>
      <c r="AB202" s="12" t="s">
        <v>38</v>
      </c>
      <c r="AC202" s="11">
        <f t="shared" ref="AC202:AE202" si="464">K202+R202</f>
        <v>62.5185</v>
      </c>
      <c r="AD202" s="11">
        <f t="shared" si="464"/>
        <v>778.894</v>
      </c>
      <c r="AE202" s="11">
        <f t="shared" si="464"/>
        <v>566.48</v>
      </c>
      <c r="AF202" s="11">
        <f t="shared" si="450"/>
        <v>34.73275</v>
      </c>
      <c r="AG202" s="11">
        <f t="shared" ref="AG202:AI202" si="465">O202+W202</f>
        <v>0</v>
      </c>
      <c r="AH202" s="11">
        <f t="shared" si="465"/>
        <v>108</v>
      </c>
      <c r="AI202" s="11">
        <f t="shared" si="465"/>
        <v>1550.62525</v>
      </c>
      <c r="AJ202" s="12" t="s">
        <v>14</v>
      </c>
    </row>
    <row r="203" s="9" customFormat="1" ht="16" customHeight="1" spans="1:36">
      <c r="A203" s="33">
        <f t="shared" si="433"/>
        <v>200</v>
      </c>
      <c r="B203" s="34" t="s">
        <v>472</v>
      </c>
      <c r="C203" s="41" t="s">
        <v>503</v>
      </c>
      <c r="D203" s="42" t="s">
        <v>504</v>
      </c>
      <c r="E203" s="34">
        <v>3473.25</v>
      </c>
      <c r="F203" s="34">
        <f>VLOOKUP(C203,'[1]9月'!$B:$Q,16,0)</f>
        <v>3245.4</v>
      </c>
      <c r="G203" s="37">
        <v>5664.75</v>
      </c>
      <c r="H203" s="34">
        <v>3473.25</v>
      </c>
      <c r="I203" s="37">
        <v>1790</v>
      </c>
      <c r="J203" s="37">
        <v>108</v>
      </c>
      <c r="K203" s="47">
        <f t="shared" si="434"/>
        <v>62.5185</v>
      </c>
      <c r="L203" s="48">
        <f t="shared" si="435"/>
        <v>519.264</v>
      </c>
      <c r="M203" s="37">
        <f t="shared" si="436"/>
        <v>453.18</v>
      </c>
      <c r="N203" s="34">
        <f t="shared" si="437"/>
        <v>24.31275</v>
      </c>
      <c r="O203" s="37">
        <f t="shared" si="438"/>
        <v>89.5</v>
      </c>
      <c r="P203" s="37">
        <f t="shared" si="439"/>
        <v>54</v>
      </c>
      <c r="Q203" s="37">
        <f t="shared" si="440"/>
        <v>1202.77525</v>
      </c>
      <c r="R203" s="34">
        <f t="shared" si="441"/>
        <v>0</v>
      </c>
      <c r="S203" s="34">
        <f t="shared" si="442"/>
        <v>259.63</v>
      </c>
      <c r="T203" s="37">
        <f t="shared" si="443"/>
        <v>113.3</v>
      </c>
      <c r="U203" s="34">
        <f t="shared" si="444"/>
        <v>10.42</v>
      </c>
      <c r="V203" s="34">
        <v>0</v>
      </c>
      <c r="W203" s="37">
        <f t="shared" si="445"/>
        <v>89.5</v>
      </c>
      <c r="X203" s="37">
        <f t="shared" si="446"/>
        <v>54</v>
      </c>
      <c r="Y203" s="34">
        <f t="shared" si="447"/>
        <v>526.85</v>
      </c>
      <c r="Z203" s="34">
        <f t="shared" si="448"/>
        <v>1729.62525</v>
      </c>
      <c r="AA203" s="34"/>
      <c r="AB203" s="12" t="s">
        <v>38</v>
      </c>
      <c r="AC203" s="11">
        <f t="shared" ref="AC203:AE203" si="466">K203+R203</f>
        <v>62.5185</v>
      </c>
      <c r="AD203" s="11">
        <f t="shared" si="466"/>
        <v>778.894</v>
      </c>
      <c r="AE203" s="11">
        <f t="shared" si="466"/>
        <v>566.48</v>
      </c>
      <c r="AF203" s="11">
        <f t="shared" si="450"/>
        <v>34.73275</v>
      </c>
      <c r="AG203" s="11">
        <f t="shared" ref="AG203:AI203" si="467">O203+W203</f>
        <v>179</v>
      </c>
      <c r="AH203" s="11">
        <f t="shared" si="467"/>
        <v>108</v>
      </c>
      <c r="AI203" s="11">
        <f t="shared" si="467"/>
        <v>1729.62525</v>
      </c>
      <c r="AJ203" s="12" t="s">
        <v>14</v>
      </c>
    </row>
    <row r="204" s="9" customFormat="1" ht="16" customHeight="1" spans="1:36">
      <c r="A204" s="33">
        <f t="shared" si="433"/>
        <v>201</v>
      </c>
      <c r="B204" s="34" t="s">
        <v>472</v>
      </c>
      <c r="C204" s="41" t="s">
        <v>505</v>
      </c>
      <c r="D204" s="42" t="s">
        <v>506</v>
      </c>
      <c r="E204" s="34">
        <v>3473.25</v>
      </c>
      <c r="F204" s="34">
        <f>VLOOKUP(C204,'[1]9月'!$B:$Q,16,0)</f>
        <v>3245.4</v>
      </c>
      <c r="G204" s="37">
        <v>5664.75</v>
      </c>
      <c r="H204" s="34">
        <v>3473.25</v>
      </c>
      <c r="I204" s="37">
        <v>1790</v>
      </c>
      <c r="J204" s="37">
        <v>108</v>
      </c>
      <c r="K204" s="47">
        <f t="shared" si="434"/>
        <v>62.5185</v>
      </c>
      <c r="L204" s="48">
        <f t="shared" si="435"/>
        <v>519.264</v>
      </c>
      <c r="M204" s="37">
        <f t="shared" si="436"/>
        <v>453.18</v>
      </c>
      <c r="N204" s="34">
        <f t="shared" si="437"/>
        <v>24.31275</v>
      </c>
      <c r="O204" s="37">
        <f t="shared" si="438"/>
        <v>89.5</v>
      </c>
      <c r="P204" s="37">
        <f t="shared" si="439"/>
        <v>54</v>
      </c>
      <c r="Q204" s="37">
        <f t="shared" si="440"/>
        <v>1202.77525</v>
      </c>
      <c r="R204" s="34">
        <f t="shared" si="441"/>
        <v>0</v>
      </c>
      <c r="S204" s="34">
        <f t="shared" si="442"/>
        <v>259.63</v>
      </c>
      <c r="T204" s="37">
        <f t="shared" si="443"/>
        <v>113.3</v>
      </c>
      <c r="U204" s="34">
        <f t="shared" si="444"/>
        <v>10.42</v>
      </c>
      <c r="V204" s="34">
        <v>0</v>
      </c>
      <c r="W204" s="37">
        <f t="shared" si="445"/>
        <v>89.5</v>
      </c>
      <c r="X204" s="37">
        <f t="shared" si="446"/>
        <v>54</v>
      </c>
      <c r="Y204" s="34">
        <f t="shared" si="447"/>
        <v>526.85</v>
      </c>
      <c r="Z204" s="34">
        <f t="shared" si="448"/>
        <v>1729.62525</v>
      </c>
      <c r="AA204" s="34"/>
      <c r="AB204" s="12" t="s">
        <v>38</v>
      </c>
      <c r="AC204" s="11">
        <f t="shared" ref="AC204:AE204" si="468">K204+R204</f>
        <v>62.5185</v>
      </c>
      <c r="AD204" s="11">
        <f t="shared" si="468"/>
        <v>778.894</v>
      </c>
      <c r="AE204" s="11">
        <f t="shared" si="468"/>
        <v>566.48</v>
      </c>
      <c r="AF204" s="11">
        <f t="shared" si="450"/>
        <v>34.73275</v>
      </c>
      <c r="AG204" s="11">
        <f t="shared" ref="AG204:AI204" si="469">O204+W204</f>
        <v>179</v>
      </c>
      <c r="AH204" s="11">
        <f t="shared" si="469"/>
        <v>108</v>
      </c>
      <c r="AI204" s="11">
        <f t="shared" si="469"/>
        <v>1729.62525</v>
      </c>
      <c r="AJ204" s="12" t="s">
        <v>14</v>
      </c>
    </row>
    <row r="205" s="9" customFormat="1" ht="16" customHeight="1" spans="1:36">
      <c r="A205" s="33">
        <f t="shared" si="433"/>
        <v>202</v>
      </c>
      <c r="B205" s="34" t="s">
        <v>472</v>
      </c>
      <c r="C205" s="41" t="s">
        <v>507</v>
      </c>
      <c r="D205" s="42" t="s">
        <v>508</v>
      </c>
      <c r="E205" s="34">
        <v>3473.25</v>
      </c>
      <c r="F205" s="34">
        <v>3245.4</v>
      </c>
      <c r="G205" s="37">
        <v>5664.75</v>
      </c>
      <c r="H205" s="34">
        <v>3473.25</v>
      </c>
      <c r="I205" s="37">
        <v>1790</v>
      </c>
      <c r="J205" s="37">
        <v>108</v>
      </c>
      <c r="K205" s="47">
        <f t="shared" si="434"/>
        <v>62.5185</v>
      </c>
      <c r="L205" s="48">
        <f t="shared" si="435"/>
        <v>519.264</v>
      </c>
      <c r="M205" s="37">
        <f t="shared" si="436"/>
        <v>453.18</v>
      </c>
      <c r="N205" s="34">
        <f t="shared" si="437"/>
        <v>24.31275</v>
      </c>
      <c r="O205" s="37">
        <f t="shared" si="438"/>
        <v>89.5</v>
      </c>
      <c r="P205" s="37">
        <f t="shared" si="439"/>
        <v>54</v>
      </c>
      <c r="Q205" s="37">
        <f t="shared" si="440"/>
        <v>1202.77525</v>
      </c>
      <c r="R205" s="34">
        <f t="shared" si="441"/>
        <v>0</v>
      </c>
      <c r="S205" s="34">
        <f t="shared" si="442"/>
        <v>259.63</v>
      </c>
      <c r="T205" s="37">
        <f t="shared" si="443"/>
        <v>113.3</v>
      </c>
      <c r="U205" s="34">
        <f t="shared" si="444"/>
        <v>10.42</v>
      </c>
      <c r="V205" s="34">
        <v>0</v>
      </c>
      <c r="W205" s="37">
        <f t="shared" si="445"/>
        <v>89.5</v>
      </c>
      <c r="X205" s="37">
        <f t="shared" si="446"/>
        <v>54</v>
      </c>
      <c r="Y205" s="34">
        <f t="shared" si="447"/>
        <v>526.85</v>
      </c>
      <c r="Z205" s="34">
        <f t="shared" si="448"/>
        <v>1729.62525</v>
      </c>
      <c r="AA205" s="34"/>
      <c r="AB205" s="12" t="s">
        <v>38</v>
      </c>
      <c r="AC205" s="11">
        <f t="shared" ref="AC205:AE205" si="470">K205+R205</f>
        <v>62.5185</v>
      </c>
      <c r="AD205" s="11">
        <f t="shared" si="470"/>
        <v>778.894</v>
      </c>
      <c r="AE205" s="11">
        <f t="shared" si="470"/>
        <v>566.48</v>
      </c>
      <c r="AF205" s="11">
        <f t="shared" si="450"/>
        <v>34.73275</v>
      </c>
      <c r="AG205" s="11">
        <f t="shared" ref="AG205:AI205" si="471">O205+W205</f>
        <v>179</v>
      </c>
      <c r="AH205" s="11">
        <f t="shared" si="471"/>
        <v>108</v>
      </c>
      <c r="AI205" s="11">
        <f t="shared" si="471"/>
        <v>1729.62525</v>
      </c>
      <c r="AJ205" s="12" t="s">
        <v>14</v>
      </c>
    </row>
    <row r="206" s="9" customFormat="1" ht="16" customHeight="1" spans="1:36">
      <c r="A206" s="33">
        <f t="shared" si="433"/>
        <v>203</v>
      </c>
      <c r="B206" s="34" t="s">
        <v>472</v>
      </c>
      <c r="C206" s="41" t="s">
        <v>509</v>
      </c>
      <c r="D206" s="42" t="s">
        <v>510</v>
      </c>
      <c r="E206" s="34">
        <v>3473.25</v>
      </c>
      <c r="F206" s="34">
        <f>VLOOKUP(C206,'[1]9月'!$B:$Q,16,0)</f>
        <v>3245.4</v>
      </c>
      <c r="G206" s="37">
        <v>5664.75</v>
      </c>
      <c r="H206" s="34">
        <v>3473.25</v>
      </c>
      <c r="I206" s="37">
        <v>1790</v>
      </c>
      <c r="J206" s="37">
        <v>108</v>
      </c>
      <c r="K206" s="47">
        <f t="shared" si="434"/>
        <v>62.5185</v>
      </c>
      <c r="L206" s="48">
        <f t="shared" si="435"/>
        <v>519.264</v>
      </c>
      <c r="M206" s="37">
        <f t="shared" si="436"/>
        <v>453.18</v>
      </c>
      <c r="N206" s="34">
        <f t="shared" si="437"/>
        <v>24.31275</v>
      </c>
      <c r="O206" s="37">
        <f t="shared" si="438"/>
        <v>89.5</v>
      </c>
      <c r="P206" s="37">
        <f t="shared" si="439"/>
        <v>54</v>
      </c>
      <c r="Q206" s="37">
        <f t="shared" si="440"/>
        <v>1202.77525</v>
      </c>
      <c r="R206" s="34">
        <f t="shared" si="441"/>
        <v>0</v>
      </c>
      <c r="S206" s="34">
        <f t="shared" si="442"/>
        <v>259.63</v>
      </c>
      <c r="T206" s="37">
        <f t="shared" si="443"/>
        <v>113.3</v>
      </c>
      <c r="U206" s="34">
        <f t="shared" si="444"/>
        <v>10.42</v>
      </c>
      <c r="V206" s="34">
        <v>0</v>
      </c>
      <c r="W206" s="37">
        <f t="shared" si="445"/>
        <v>89.5</v>
      </c>
      <c r="X206" s="37">
        <f t="shared" si="446"/>
        <v>54</v>
      </c>
      <c r="Y206" s="34">
        <f t="shared" si="447"/>
        <v>526.85</v>
      </c>
      <c r="Z206" s="34">
        <f t="shared" si="448"/>
        <v>1729.62525</v>
      </c>
      <c r="AA206" s="34"/>
      <c r="AB206" s="12" t="s">
        <v>38</v>
      </c>
      <c r="AC206" s="11">
        <f t="shared" ref="AC206:AE206" si="472">K206+R206</f>
        <v>62.5185</v>
      </c>
      <c r="AD206" s="11">
        <f t="shared" si="472"/>
        <v>778.894</v>
      </c>
      <c r="AE206" s="11">
        <f t="shared" si="472"/>
        <v>566.48</v>
      </c>
      <c r="AF206" s="11">
        <f t="shared" si="450"/>
        <v>34.73275</v>
      </c>
      <c r="AG206" s="11">
        <f t="shared" ref="AG206:AI206" si="473">O206+W206</f>
        <v>179</v>
      </c>
      <c r="AH206" s="11">
        <f t="shared" si="473"/>
        <v>108</v>
      </c>
      <c r="AI206" s="11">
        <f t="shared" si="473"/>
        <v>1729.62525</v>
      </c>
      <c r="AJ206" s="12" t="s">
        <v>14</v>
      </c>
    </row>
    <row r="207" s="9" customFormat="1" ht="16" customHeight="1" spans="1:36">
      <c r="A207" s="33">
        <f t="shared" si="433"/>
        <v>204</v>
      </c>
      <c r="B207" s="34" t="s">
        <v>472</v>
      </c>
      <c r="C207" s="41" t="s">
        <v>511</v>
      </c>
      <c r="D207" s="42" t="s">
        <v>512</v>
      </c>
      <c r="E207" s="34">
        <v>3473.25</v>
      </c>
      <c r="F207" s="34">
        <f>VLOOKUP(C207,'[1]9月'!$B:$Q,16,0)</f>
        <v>3245.4</v>
      </c>
      <c r="G207" s="37">
        <v>5664.75</v>
      </c>
      <c r="H207" s="34">
        <v>3473.25</v>
      </c>
      <c r="I207" s="37">
        <v>1790</v>
      </c>
      <c r="J207" s="37">
        <v>108</v>
      </c>
      <c r="K207" s="71">
        <f t="shared" si="434"/>
        <v>62.5185</v>
      </c>
      <c r="L207" s="72">
        <f t="shared" si="435"/>
        <v>519.264</v>
      </c>
      <c r="M207" s="73">
        <f t="shared" si="436"/>
        <v>453.18</v>
      </c>
      <c r="N207" s="74">
        <f t="shared" si="437"/>
        <v>24.31275</v>
      </c>
      <c r="O207" s="73">
        <f t="shared" si="438"/>
        <v>89.5</v>
      </c>
      <c r="P207" s="73">
        <f t="shared" si="439"/>
        <v>54</v>
      </c>
      <c r="Q207" s="37">
        <f t="shared" si="440"/>
        <v>1202.77525</v>
      </c>
      <c r="R207" s="74">
        <f t="shared" si="441"/>
        <v>0</v>
      </c>
      <c r="S207" s="74">
        <f t="shared" si="442"/>
        <v>259.63</v>
      </c>
      <c r="T207" s="73">
        <f t="shared" si="443"/>
        <v>113.3</v>
      </c>
      <c r="U207" s="74">
        <f t="shared" si="444"/>
        <v>10.42</v>
      </c>
      <c r="V207" s="34">
        <v>0</v>
      </c>
      <c r="W207" s="73">
        <f t="shared" si="445"/>
        <v>89.5</v>
      </c>
      <c r="X207" s="73">
        <f t="shared" si="446"/>
        <v>54</v>
      </c>
      <c r="Y207" s="34">
        <f t="shared" si="447"/>
        <v>526.85</v>
      </c>
      <c r="Z207" s="34">
        <f t="shared" si="448"/>
        <v>1729.62525</v>
      </c>
      <c r="AA207" s="34"/>
      <c r="AB207" s="12" t="s">
        <v>38</v>
      </c>
      <c r="AC207" s="11">
        <f t="shared" ref="AC207:AE207" si="474">K207+R207</f>
        <v>62.5185</v>
      </c>
      <c r="AD207" s="11">
        <f t="shared" si="474"/>
        <v>778.894</v>
      </c>
      <c r="AE207" s="11">
        <f t="shared" si="474"/>
        <v>566.48</v>
      </c>
      <c r="AF207" s="11">
        <f t="shared" si="450"/>
        <v>34.73275</v>
      </c>
      <c r="AG207" s="11">
        <f t="shared" ref="AG207:AI207" si="475">O207+W207</f>
        <v>179</v>
      </c>
      <c r="AH207" s="11">
        <f t="shared" si="475"/>
        <v>108</v>
      </c>
      <c r="AI207" s="11">
        <f t="shared" si="475"/>
        <v>1729.62525</v>
      </c>
      <c r="AJ207" s="12" t="s">
        <v>14</v>
      </c>
    </row>
    <row r="208" s="9" customFormat="1" ht="16" customHeight="1" spans="1:36">
      <c r="A208" s="33">
        <f t="shared" si="433"/>
        <v>205</v>
      </c>
      <c r="B208" s="34" t="s">
        <v>472</v>
      </c>
      <c r="C208" s="41" t="s">
        <v>513</v>
      </c>
      <c r="D208" s="42" t="s">
        <v>514</v>
      </c>
      <c r="E208" s="34">
        <v>3473.25</v>
      </c>
      <c r="F208" s="34">
        <f>VLOOKUP(C208,'[1]9月'!$B:$Q,16,0)</f>
        <v>3245.4</v>
      </c>
      <c r="G208" s="37">
        <v>5664.75</v>
      </c>
      <c r="H208" s="34">
        <v>3473.25</v>
      </c>
      <c r="I208" s="37">
        <v>1790</v>
      </c>
      <c r="J208" s="37">
        <v>108</v>
      </c>
      <c r="K208" s="47">
        <f t="shared" si="434"/>
        <v>62.5185</v>
      </c>
      <c r="L208" s="48">
        <f t="shared" si="435"/>
        <v>519.264</v>
      </c>
      <c r="M208" s="37">
        <f t="shared" si="436"/>
        <v>453.18</v>
      </c>
      <c r="N208" s="34">
        <f t="shared" si="437"/>
        <v>24.31275</v>
      </c>
      <c r="O208" s="37">
        <f t="shared" si="438"/>
        <v>89.5</v>
      </c>
      <c r="P208" s="37">
        <f t="shared" si="439"/>
        <v>54</v>
      </c>
      <c r="Q208" s="37">
        <f t="shared" si="440"/>
        <v>1202.77525</v>
      </c>
      <c r="R208" s="34">
        <f t="shared" si="441"/>
        <v>0</v>
      </c>
      <c r="S208" s="34">
        <f t="shared" si="442"/>
        <v>259.63</v>
      </c>
      <c r="T208" s="37">
        <f t="shared" si="443"/>
        <v>113.3</v>
      </c>
      <c r="U208" s="34">
        <f t="shared" si="444"/>
        <v>10.42</v>
      </c>
      <c r="V208" s="34">
        <v>0</v>
      </c>
      <c r="W208" s="37">
        <f t="shared" si="445"/>
        <v>89.5</v>
      </c>
      <c r="X208" s="37">
        <f t="shared" si="446"/>
        <v>54</v>
      </c>
      <c r="Y208" s="34">
        <f t="shared" si="447"/>
        <v>526.85</v>
      </c>
      <c r="Z208" s="34">
        <f t="shared" si="448"/>
        <v>1729.62525</v>
      </c>
      <c r="AA208" s="34"/>
      <c r="AB208" s="12" t="s">
        <v>38</v>
      </c>
      <c r="AC208" s="11">
        <f t="shared" ref="AC208:AE208" si="476">K208+R208</f>
        <v>62.5185</v>
      </c>
      <c r="AD208" s="11">
        <f t="shared" si="476"/>
        <v>778.894</v>
      </c>
      <c r="AE208" s="11">
        <f t="shared" si="476"/>
        <v>566.48</v>
      </c>
      <c r="AF208" s="11">
        <f t="shared" si="450"/>
        <v>34.73275</v>
      </c>
      <c r="AG208" s="11">
        <f t="shared" ref="AG208:AI208" si="477">O208+W208</f>
        <v>179</v>
      </c>
      <c r="AH208" s="11">
        <f t="shared" si="477"/>
        <v>108</v>
      </c>
      <c r="AI208" s="11">
        <f t="shared" si="477"/>
        <v>1729.62525</v>
      </c>
      <c r="AJ208" s="12" t="s">
        <v>14</v>
      </c>
    </row>
    <row r="209" s="9" customFormat="1" ht="16" customHeight="1" spans="1:36">
      <c r="A209" s="33">
        <f t="shared" si="433"/>
        <v>206</v>
      </c>
      <c r="B209" s="34" t="s">
        <v>472</v>
      </c>
      <c r="C209" s="41" t="s">
        <v>515</v>
      </c>
      <c r="D209" s="40" t="s">
        <v>516</v>
      </c>
      <c r="E209" s="34">
        <v>3473.25</v>
      </c>
      <c r="F209" s="34">
        <f>VLOOKUP(C209,'[1]9月'!$B:$Q,16,0)</f>
        <v>3245.4</v>
      </c>
      <c r="G209" s="37">
        <v>5664.75</v>
      </c>
      <c r="H209" s="34">
        <v>3473.25</v>
      </c>
      <c r="I209" s="37">
        <v>1790</v>
      </c>
      <c r="J209" s="37">
        <v>108</v>
      </c>
      <c r="K209" s="47">
        <f t="shared" si="434"/>
        <v>62.5185</v>
      </c>
      <c r="L209" s="48">
        <f t="shared" si="435"/>
        <v>519.264</v>
      </c>
      <c r="M209" s="37">
        <f t="shared" si="436"/>
        <v>453.18</v>
      </c>
      <c r="N209" s="34">
        <f t="shared" si="437"/>
        <v>24.31275</v>
      </c>
      <c r="O209" s="37">
        <f t="shared" si="438"/>
        <v>89.5</v>
      </c>
      <c r="P209" s="37">
        <f t="shared" si="439"/>
        <v>54</v>
      </c>
      <c r="Q209" s="37">
        <f t="shared" si="440"/>
        <v>1202.77525</v>
      </c>
      <c r="R209" s="34">
        <f t="shared" si="441"/>
        <v>0</v>
      </c>
      <c r="S209" s="34">
        <f t="shared" si="442"/>
        <v>259.63</v>
      </c>
      <c r="T209" s="37">
        <f t="shared" si="443"/>
        <v>113.3</v>
      </c>
      <c r="U209" s="34">
        <f t="shared" si="444"/>
        <v>10.42</v>
      </c>
      <c r="V209" s="34">
        <v>0</v>
      </c>
      <c r="W209" s="37">
        <f t="shared" si="445"/>
        <v>89.5</v>
      </c>
      <c r="X209" s="37">
        <f t="shared" si="446"/>
        <v>54</v>
      </c>
      <c r="Y209" s="34">
        <f t="shared" si="447"/>
        <v>526.85</v>
      </c>
      <c r="Z209" s="34">
        <f t="shared" si="448"/>
        <v>1729.62525</v>
      </c>
      <c r="AA209" s="34"/>
      <c r="AB209" s="12" t="s">
        <v>38</v>
      </c>
      <c r="AC209" s="11">
        <f t="shared" ref="AC209:AE209" si="478">K209+R209</f>
        <v>62.5185</v>
      </c>
      <c r="AD209" s="11">
        <f t="shared" si="478"/>
        <v>778.894</v>
      </c>
      <c r="AE209" s="11">
        <f t="shared" si="478"/>
        <v>566.48</v>
      </c>
      <c r="AF209" s="11">
        <f t="shared" si="450"/>
        <v>34.73275</v>
      </c>
      <c r="AG209" s="11">
        <f t="shared" ref="AG209:AI209" si="479">O209+W209</f>
        <v>179</v>
      </c>
      <c r="AH209" s="11">
        <f t="shared" si="479"/>
        <v>108</v>
      </c>
      <c r="AI209" s="11">
        <f t="shared" si="479"/>
        <v>1729.62525</v>
      </c>
      <c r="AJ209" s="12" t="s">
        <v>14</v>
      </c>
    </row>
    <row r="210" s="9" customFormat="1" ht="16" customHeight="1" spans="1:36">
      <c r="A210" s="33">
        <f t="shared" si="433"/>
        <v>207</v>
      </c>
      <c r="B210" s="34" t="s">
        <v>472</v>
      </c>
      <c r="C210" s="41" t="s">
        <v>517</v>
      </c>
      <c r="D210" s="40" t="s">
        <v>518</v>
      </c>
      <c r="E210" s="34">
        <v>3473.25</v>
      </c>
      <c r="F210" s="34">
        <f>VLOOKUP(C210,'[1]9月'!$B:$Q,16,0)</f>
        <v>3245.4</v>
      </c>
      <c r="G210" s="37">
        <v>5664.75</v>
      </c>
      <c r="H210" s="34">
        <v>3473.25</v>
      </c>
      <c r="I210" s="37">
        <v>0</v>
      </c>
      <c r="J210" s="37">
        <v>108</v>
      </c>
      <c r="K210" s="47">
        <f t="shared" si="434"/>
        <v>62.5185</v>
      </c>
      <c r="L210" s="48">
        <f t="shared" si="435"/>
        <v>519.264</v>
      </c>
      <c r="M210" s="37">
        <f t="shared" si="436"/>
        <v>453.18</v>
      </c>
      <c r="N210" s="34">
        <f t="shared" si="437"/>
        <v>24.31275</v>
      </c>
      <c r="O210" s="37">
        <f t="shared" si="438"/>
        <v>0</v>
      </c>
      <c r="P210" s="37">
        <f t="shared" si="439"/>
        <v>54</v>
      </c>
      <c r="Q210" s="37">
        <f t="shared" si="440"/>
        <v>1113.27525</v>
      </c>
      <c r="R210" s="34">
        <f t="shared" si="441"/>
        <v>0</v>
      </c>
      <c r="S210" s="34">
        <f t="shared" si="442"/>
        <v>259.63</v>
      </c>
      <c r="T210" s="37">
        <f t="shared" si="443"/>
        <v>113.3</v>
      </c>
      <c r="U210" s="34">
        <f t="shared" si="444"/>
        <v>10.42</v>
      </c>
      <c r="V210" s="34">
        <v>0</v>
      </c>
      <c r="W210" s="37">
        <f t="shared" si="445"/>
        <v>0</v>
      </c>
      <c r="X210" s="37">
        <f t="shared" si="446"/>
        <v>54</v>
      </c>
      <c r="Y210" s="34">
        <f t="shared" si="447"/>
        <v>437.35</v>
      </c>
      <c r="Z210" s="34">
        <f t="shared" si="448"/>
        <v>1550.62525</v>
      </c>
      <c r="AA210" s="34"/>
      <c r="AB210" s="12" t="s">
        <v>38</v>
      </c>
      <c r="AC210" s="11">
        <f t="shared" ref="AC210:AE210" si="480">K210+R210</f>
        <v>62.5185</v>
      </c>
      <c r="AD210" s="11">
        <f t="shared" si="480"/>
        <v>778.894</v>
      </c>
      <c r="AE210" s="11">
        <f t="shared" si="480"/>
        <v>566.48</v>
      </c>
      <c r="AF210" s="11">
        <f t="shared" si="450"/>
        <v>34.73275</v>
      </c>
      <c r="AG210" s="11">
        <f t="shared" ref="AG210:AI210" si="481">O210+W210</f>
        <v>0</v>
      </c>
      <c r="AH210" s="11">
        <f t="shared" si="481"/>
        <v>108</v>
      </c>
      <c r="AI210" s="11">
        <f t="shared" si="481"/>
        <v>1550.62525</v>
      </c>
      <c r="AJ210" s="12" t="s">
        <v>14</v>
      </c>
    </row>
    <row r="211" s="9" customFormat="1" ht="16" customHeight="1" spans="1:36">
      <c r="A211" s="33">
        <f t="shared" si="433"/>
        <v>208</v>
      </c>
      <c r="B211" s="34" t="s">
        <v>146</v>
      </c>
      <c r="C211" s="41" t="s">
        <v>519</v>
      </c>
      <c r="D211" s="178" t="s">
        <v>520</v>
      </c>
      <c r="E211" s="34">
        <v>3473.25</v>
      </c>
      <c r="F211" s="34">
        <v>3245.4</v>
      </c>
      <c r="G211" s="37">
        <v>5664.75</v>
      </c>
      <c r="H211" s="34">
        <v>3473.25</v>
      </c>
      <c r="I211" s="37">
        <v>3180</v>
      </c>
      <c r="J211" s="37">
        <v>108</v>
      </c>
      <c r="K211" s="47">
        <f t="shared" si="434"/>
        <v>62.5185</v>
      </c>
      <c r="L211" s="48">
        <f t="shared" si="435"/>
        <v>519.264</v>
      </c>
      <c r="M211" s="37">
        <f t="shared" si="436"/>
        <v>453.18</v>
      </c>
      <c r="N211" s="34">
        <f t="shared" si="437"/>
        <v>24.31275</v>
      </c>
      <c r="O211" s="37">
        <f t="shared" si="438"/>
        <v>159</v>
      </c>
      <c r="P211" s="37">
        <f t="shared" si="439"/>
        <v>54</v>
      </c>
      <c r="Q211" s="37">
        <f t="shared" si="440"/>
        <v>1272.27525</v>
      </c>
      <c r="R211" s="34">
        <f t="shared" si="441"/>
        <v>0</v>
      </c>
      <c r="S211" s="34">
        <f t="shared" si="442"/>
        <v>259.63</v>
      </c>
      <c r="T211" s="37">
        <f t="shared" si="443"/>
        <v>113.3</v>
      </c>
      <c r="U211" s="34">
        <f t="shared" si="444"/>
        <v>10.42</v>
      </c>
      <c r="V211" s="34">
        <v>0</v>
      </c>
      <c r="W211" s="37">
        <f t="shared" si="445"/>
        <v>159</v>
      </c>
      <c r="X211" s="37">
        <f t="shared" si="446"/>
        <v>54</v>
      </c>
      <c r="Y211" s="34">
        <f t="shared" si="447"/>
        <v>596.35</v>
      </c>
      <c r="Z211" s="34">
        <f t="shared" si="448"/>
        <v>1868.62525</v>
      </c>
      <c r="AA211" s="34"/>
      <c r="AB211" s="12" t="s">
        <v>39</v>
      </c>
      <c r="AC211" s="11">
        <f t="shared" ref="AC211:AE211" si="482">K211+R211</f>
        <v>62.5185</v>
      </c>
      <c r="AD211" s="11">
        <f t="shared" si="482"/>
        <v>778.894</v>
      </c>
      <c r="AE211" s="11">
        <f t="shared" si="482"/>
        <v>566.48</v>
      </c>
      <c r="AF211" s="11">
        <f t="shared" si="450"/>
        <v>34.73275</v>
      </c>
      <c r="AG211" s="11">
        <f t="shared" ref="AG211:AI211" si="483">O211+W211</f>
        <v>318</v>
      </c>
      <c r="AH211" s="11">
        <f t="shared" si="483"/>
        <v>108</v>
      </c>
      <c r="AI211" s="11">
        <f t="shared" si="483"/>
        <v>1868.62525</v>
      </c>
      <c r="AJ211" s="12" t="s">
        <v>15</v>
      </c>
    </row>
    <row r="212" s="9" customFormat="1" ht="16" customHeight="1" spans="1:36">
      <c r="A212" s="33">
        <f t="shared" si="433"/>
        <v>209</v>
      </c>
      <c r="B212" s="34" t="s">
        <v>472</v>
      </c>
      <c r="C212" s="41" t="s">
        <v>521</v>
      </c>
      <c r="D212" s="40" t="s">
        <v>522</v>
      </c>
      <c r="E212" s="34">
        <v>3473.25</v>
      </c>
      <c r="F212" s="34">
        <v>3245.4</v>
      </c>
      <c r="G212" s="37">
        <v>5664.75</v>
      </c>
      <c r="H212" s="34">
        <v>3473.25</v>
      </c>
      <c r="I212" s="37">
        <v>1790</v>
      </c>
      <c r="J212" s="37">
        <v>108</v>
      </c>
      <c r="K212" s="47">
        <f t="shared" si="434"/>
        <v>62.5185</v>
      </c>
      <c r="L212" s="48">
        <f t="shared" si="435"/>
        <v>519.264</v>
      </c>
      <c r="M212" s="37">
        <f t="shared" si="436"/>
        <v>453.18</v>
      </c>
      <c r="N212" s="34">
        <f t="shared" si="437"/>
        <v>24.31275</v>
      </c>
      <c r="O212" s="37">
        <f t="shared" si="438"/>
        <v>89.5</v>
      </c>
      <c r="P212" s="37">
        <f t="shared" si="439"/>
        <v>54</v>
      </c>
      <c r="Q212" s="37">
        <f t="shared" si="440"/>
        <v>1202.77525</v>
      </c>
      <c r="R212" s="34">
        <f t="shared" si="441"/>
        <v>0</v>
      </c>
      <c r="S212" s="34">
        <f t="shared" si="442"/>
        <v>259.63</v>
      </c>
      <c r="T212" s="37">
        <f t="shared" si="443"/>
        <v>113.3</v>
      </c>
      <c r="U212" s="34">
        <f t="shared" si="444"/>
        <v>10.42</v>
      </c>
      <c r="V212" s="34">
        <v>0</v>
      </c>
      <c r="W212" s="37">
        <f t="shared" si="445"/>
        <v>89.5</v>
      </c>
      <c r="X212" s="37">
        <f t="shared" si="446"/>
        <v>54</v>
      </c>
      <c r="Y212" s="34">
        <f t="shared" si="447"/>
        <v>526.85</v>
      </c>
      <c r="Z212" s="34">
        <f t="shared" si="448"/>
        <v>1729.62525</v>
      </c>
      <c r="AA212" s="34"/>
      <c r="AB212" s="12" t="s">
        <v>38</v>
      </c>
      <c r="AC212" s="11">
        <f t="shared" ref="AC212:AE212" si="484">K212+R212</f>
        <v>62.5185</v>
      </c>
      <c r="AD212" s="11">
        <f t="shared" si="484"/>
        <v>778.894</v>
      </c>
      <c r="AE212" s="11">
        <f t="shared" si="484"/>
        <v>566.48</v>
      </c>
      <c r="AF212" s="11">
        <f t="shared" si="450"/>
        <v>34.73275</v>
      </c>
      <c r="AG212" s="11">
        <f t="shared" ref="AG212:AI212" si="485">O212+W212</f>
        <v>179</v>
      </c>
      <c r="AH212" s="11">
        <f t="shared" si="485"/>
        <v>108</v>
      </c>
      <c r="AI212" s="11">
        <f t="shared" si="485"/>
        <v>1729.62525</v>
      </c>
      <c r="AJ212" s="12" t="s">
        <v>14</v>
      </c>
    </row>
    <row r="213" s="9" customFormat="1" ht="16" customHeight="1" spans="1:36">
      <c r="A213" s="33">
        <f t="shared" si="433"/>
        <v>210</v>
      </c>
      <c r="B213" s="34" t="s">
        <v>186</v>
      </c>
      <c r="C213" s="60" t="s">
        <v>523</v>
      </c>
      <c r="D213" s="61" t="s">
        <v>524</v>
      </c>
      <c r="E213" s="37">
        <v>3820</v>
      </c>
      <c r="F213" s="37">
        <v>3820</v>
      </c>
      <c r="G213" s="37">
        <v>5664.75</v>
      </c>
      <c r="H213" s="37">
        <v>3820</v>
      </c>
      <c r="I213" s="37">
        <v>4180</v>
      </c>
      <c r="J213" s="37">
        <v>108</v>
      </c>
      <c r="K213" s="75">
        <f t="shared" si="434"/>
        <v>68.76</v>
      </c>
      <c r="L213" s="76">
        <f t="shared" si="435"/>
        <v>611.2</v>
      </c>
      <c r="M213" s="37">
        <f t="shared" si="436"/>
        <v>453.18</v>
      </c>
      <c r="N213" s="37">
        <f t="shared" si="437"/>
        <v>26.74</v>
      </c>
      <c r="O213" s="37">
        <f t="shared" si="438"/>
        <v>209</v>
      </c>
      <c r="P213" s="37">
        <f t="shared" si="439"/>
        <v>54</v>
      </c>
      <c r="Q213" s="37">
        <f t="shared" si="440"/>
        <v>1422.88</v>
      </c>
      <c r="R213" s="34">
        <f t="shared" si="441"/>
        <v>0</v>
      </c>
      <c r="S213" s="37">
        <f t="shared" si="442"/>
        <v>305.6</v>
      </c>
      <c r="T213" s="37">
        <f t="shared" si="443"/>
        <v>113.3</v>
      </c>
      <c r="U213" s="37">
        <f t="shared" si="444"/>
        <v>11.46</v>
      </c>
      <c r="V213" s="34">
        <v>0</v>
      </c>
      <c r="W213" s="37">
        <f t="shared" si="445"/>
        <v>209</v>
      </c>
      <c r="X213" s="37">
        <f t="shared" si="446"/>
        <v>54</v>
      </c>
      <c r="Y213" s="34">
        <f t="shared" si="447"/>
        <v>693.36</v>
      </c>
      <c r="Z213" s="37">
        <f t="shared" si="448"/>
        <v>2116.24</v>
      </c>
      <c r="AA213" s="37"/>
      <c r="AB213" s="12" t="s">
        <v>48</v>
      </c>
      <c r="AC213" s="11">
        <f t="shared" ref="AC213:AE213" si="486">K213+R213</f>
        <v>68.76</v>
      </c>
      <c r="AD213" s="11">
        <f t="shared" si="486"/>
        <v>916.8</v>
      </c>
      <c r="AE213" s="11">
        <f t="shared" si="486"/>
        <v>566.48</v>
      </c>
      <c r="AF213" s="11">
        <f t="shared" si="450"/>
        <v>38.2</v>
      </c>
      <c r="AG213" s="11">
        <f t="shared" ref="AG213:AI213" si="487">O213+W213</f>
        <v>418</v>
      </c>
      <c r="AH213" s="11">
        <f t="shared" si="487"/>
        <v>108</v>
      </c>
      <c r="AI213" s="11">
        <f t="shared" si="487"/>
        <v>2116.24</v>
      </c>
      <c r="AJ213" s="12" t="s">
        <v>17</v>
      </c>
    </row>
    <row r="214" s="9" customFormat="1" ht="16" customHeight="1" spans="1:36">
      <c r="A214" s="33">
        <f t="shared" si="433"/>
        <v>211</v>
      </c>
      <c r="B214" s="34" t="s">
        <v>251</v>
      </c>
      <c r="C214" s="60" t="s">
        <v>525</v>
      </c>
      <c r="D214" s="62" t="s">
        <v>526</v>
      </c>
      <c r="E214" s="37">
        <v>3473.25</v>
      </c>
      <c r="F214" s="37">
        <v>3245.5</v>
      </c>
      <c r="G214" s="37">
        <v>5664.75</v>
      </c>
      <c r="H214" s="37">
        <v>3473.25</v>
      </c>
      <c r="I214" s="37">
        <v>1790</v>
      </c>
      <c r="J214" s="37">
        <v>108</v>
      </c>
      <c r="K214" s="75">
        <f t="shared" si="434"/>
        <v>62.5185</v>
      </c>
      <c r="L214" s="76">
        <f t="shared" si="435"/>
        <v>519.28</v>
      </c>
      <c r="M214" s="37">
        <f t="shared" si="436"/>
        <v>453.18</v>
      </c>
      <c r="N214" s="37">
        <f t="shared" si="437"/>
        <v>24.31275</v>
      </c>
      <c r="O214" s="37">
        <f t="shared" si="438"/>
        <v>89.5</v>
      </c>
      <c r="P214" s="37">
        <f t="shared" si="439"/>
        <v>54</v>
      </c>
      <c r="Q214" s="37">
        <f t="shared" si="440"/>
        <v>1202.79125</v>
      </c>
      <c r="R214" s="34">
        <f t="shared" si="441"/>
        <v>0</v>
      </c>
      <c r="S214" s="37">
        <f t="shared" si="442"/>
        <v>259.64</v>
      </c>
      <c r="T214" s="37">
        <f t="shared" si="443"/>
        <v>113.3</v>
      </c>
      <c r="U214" s="37">
        <f t="shared" si="444"/>
        <v>10.42</v>
      </c>
      <c r="V214" s="34">
        <v>0</v>
      </c>
      <c r="W214" s="37">
        <f t="shared" si="445"/>
        <v>89.5</v>
      </c>
      <c r="X214" s="37">
        <f t="shared" si="446"/>
        <v>54</v>
      </c>
      <c r="Y214" s="34">
        <f t="shared" si="447"/>
        <v>526.86</v>
      </c>
      <c r="Z214" s="37">
        <f t="shared" si="448"/>
        <v>1729.65125</v>
      </c>
      <c r="AA214" s="37"/>
      <c r="AB214" s="12" t="s">
        <v>30</v>
      </c>
      <c r="AC214" s="11">
        <f t="shared" ref="AC214:AE214" si="488">K214+R214</f>
        <v>62.5185</v>
      </c>
      <c r="AD214" s="11">
        <f t="shared" si="488"/>
        <v>778.92</v>
      </c>
      <c r="AE214" s="11">
        <f t="shared" si="488"/>
        <v>566.48</v>
      </c>
      <c r="AF214" s="11">
        <f t="shared" si="450"/>
        <v>34.73275</v>
      </c>
      <c r="AG214" s="11">
        <f t="shared" ref="AG214:AI214" si="489">O214+W214</f>
        <v>179</v>
      </c>
      <c r="AH214" s="11">
        <f t="shared" si="489"/>
        <v>108</v>
      </c>
      <c r="AI214" s="11">
        <f t="shared" si="489"/>
        <v>1729.65125</v>
      </c>
      <c r="AJ214" s="12" t="s">
        <v>14</v>
      </c>
    </row>
    <row r="215" s="9" customFormat="1" ht="16" customHeight="1" spans="1:36">
      <c r="A215" s="33">
        <f t="shared" si="433"/>
        <v>212</v>
      </c>
      <c r="B215" s="34" t="s">
        <v>203</v>
      </c>
      <c r="C215" s="60" t="s">
        <v>527</v>
      </c>
      <c r="D215" s="62" t="s">
        <v>528</v>
      </c>
      <c r="E215" s="37">
        <v>3473.25</v>
      </c>
      <c r="F215" s="37">
        <v>3245.5</v>
      </c>
      <c r="G215" s="37">
        <v>5664.75</v>
      </c>
      <c r="H215" s="37">
        <v>3473.25</v>
      </c>
      <c r="I215" s="37">
        <v>1790</v>
      </c>
      <c r="J215" s="37">
        <v>108</v>
      </c>
      <c r="K215" s="75">
        <f t="shared" si="434"/>
        <v>62.5185</v>
      </c>
      <c r="L215" s="76">
        <f t="shared" si="435"/>
        <v>519.28</v>
      </c>
      <c r="M215" s="37">
        <f t="shared" si="436"/>
        <v>453.18</v>
      </c>
      <c r="N215" s="37">
        <f t="shared" si="437"/>
        <v>24.31275</v>
      </c>
      <c r="O215" s="37">
        <f t="shared" si="438"/>
        <v>89.5</v>
      </c>
      <c r="P215" s="37">
        <f t="shared" si="439"/>
        <v>54</v>
      </c>
      <c r="Q215" s="37">
        <f t="shared" si="440"/>
        <v>1202.79125</v>
      </c>
      <c r="R215" s="34">
        <f t="shared" si="441"/>
        <v>0</v>
      </c>
      <c r="S215" s="37">
        <f t="shared" si="442"/>
        <v>259.64</v>
      </c>
      <c r="T215" s="37">
        <f t="shared" si="443"/>
        <v>113.3</v>
      </c>
      <c r="U215" s="37">
        <f t="shared" si="444"/>
        <v>10.42</v>
      </c>
      <c r="V215" s="34">
        <v>0</v>
      </c>
      <c r="W215" s="37">
        <f t="shared" si="445"/>
        <v>89.5</v>
      </c>
      <c r="X215" s="37">
        <f t="shared" si="446"/>
        <v>54</v>
      </c>
      <c r="Y215" s="34">
        <f t="shared" si="447"/>
        <v>526.86</v>
      </c>
      <c r="Z215" s="37">
        <f t="shared" si="448"/>
        <v>1729.65125</v>
      </c>
      <c r="AA215" s="37"/>
      <c r="AB215" s="12" t="s">
        <v>32</v>
      </c>
      <c r="AC215" s="11">
        <f t="shared" ref="AC215:AE215" si="490">K215+R215</f>
        <v>62.5185</v>
      </c>
      <c r="AD215" s="11">
        <f t="shared" si="490"/>
        <v>778.92</v>
      </c>
      <c r="AE215" s="11">
        <f t="shared" si="490"/>
        <v>566.48</v>
      </c>
      <c r="AF215" s="11">
        <f t="shared" si="450"/>
        <v>34.73275</v>
      </c>
      <c r="AG215" s="11">
        <f t="shared" ref="AG215:AI215" si="491">O215+W215</f>
        <v>179</v>
      </c>
      <c r="AH215" s="11">
        <f t="shared" si="491"/>
        <v>108</v>
      </c>
      <c r="AI215" s="11">
        <f t="shared" si="491"/>
        <v>1729.65125</v>
      </c>
      <c r="AJ215" s="12" t="s">
        <v>14</v>
      </c>
    </row>
    <row r="216" s="9" customFormat="1" ht="16" customHeight="1" spans="1:36">
      <c r="A216" s="33">
        <f t="shared" si="433"/>
        <v>213</v>
      </c>
      <c r="B216" s="34" t="s">
        <v>277</v>
      </c>
      <c r="C216" s="60" t="s">
        <v>529</v>
      </c>
      <c r="D216" s="61" t="s">
        <v>530</v>
      </c>
      <c r="E216" s="37">
        <v>3473.25</v>
      </c>
      <c r="F216" s="37">
        <v>3245.5</v>
      </c>
      <c r="G216" s="37">
        <v>5664.75</v>
      </c>
      <c r="H216" s="37">
        <v>3473.25</v>
      </c>
      <c r="I216" s="37">
        <v>1790</v>
      </c>
      <c r="J216" s="37">
        <v>108</v>
      </c>
      <c r="K216" s="77">
        <f t="shared" si="434"/>
        <v>62.5185</v>
      </c>
      <c r="L216" s="78">
        <f t="shared" si="435"/>
        <v>519.28</v>
      </c>
      <c r="M216" s="73">
        <f t="shared" si="436"/>
        <v>453.18</v>
      </c>
      <c r="N216" s="73">
        <f t="shared" si="437"/>
        <v>24.31275</v>
      </c>
      <c r="O216" s="73">
        <f t="shared" si="438"/>
        <v>89.5</v>
      </c>
      <c r="P216" s="73">
        <f t="shared" si="439"/>
        <v>54</v>
      </c>
      <c r="Q216" s="37">
        <f t="shared" si="440"/>
        <v>1202.79125</v>
      </c>
      <c r="R216" s="74">
        <f t="shared" si="441"/>
        <v>0</v>
      </c>
      <c r="S216" s="73">
        <f t="shared" si="442"/>
        <v>259.64</v>
      </c>
      <c r="T216" s="73">
        <f t="shared" si="443"/>
        <v>113.3</v>
      </c>
      <c r="U216" s="73">
        <f t="shared" si="444"/>
        <v>10.42</v>
      </c>
      <c r="V216" s="34">
        <v>0</v>
      </c>
      <c r="W216" s="73">
        <f t="shared" si="445"/>
        <v>89.5</v>
      </c>
      <c r="X216" s="73">
        <f t="shared" si="446"/>
        <v>54</v>
      </c>
      <c r="Y216" s="34">
        <f t="shared" si="447"/>
        <v>526.86</v>
      </c>
      <c r="Z216" s="37">
        <f t="shared" si="448"/>
        <v>1729.65125</v>
      </c>
      <c r="AA216" s="37"/>
      <c r="AB216" s="12" t="s">
        <v>29</v>
      </c>
      <c r="AC216" s="11">
        <f t="shared" ref="AC216:AE216" si="492">K216+R216</f>
        <v>62.5185</v>
      </c>
      <c r="AD216" s="11">
        <f t="shared" si="492"/>
        <v>778.92</v>
      </c>
      <c r="AE216" s="11">
        <f t="shared" si="492"/>
        <v>566.48</v>
      </c>
      <c r="AF216" s="11">
        <f t="shared" si="450"/>
        <v>34.73275</v>
      </c>
      <c r="AG216" s="11">
        <f t="shared" ref="AG216:AI216" si="493">O216+W216</f>
        <v>179</v>
      </c>
      <c r="AH216" s="11">
        <f t="shared" si="493"/>
        <v>108</v>
      </c>
      <c r="AI216" s="11">
        <f t="shared" si="493"/>
        <v>1729.65125</v>
      </c>
      <c r="AJ216" s="12" t="s">
        <v>14</v>
      </c>
    </row>
    <row r="217" s="9" customFormat="1" ht="16" customHeight="1" spans="1:36">
      <c r="A217" s="33">
        <f t="shared" si="433"/>
        <v>214</v>
      </c>
      <c r="B217" s="34" t="s">
        <v>277</v>
      </c>
      <c r="C217" s="60" t="s">
        <v>531</v>
      </c>
      <c r="D217" s="61" t="s">
        <v>532</v>
      </c>
      <c r="E217" s="37">
        <v>3473.25</v>
      </c>
      <c r="F217" s="37">
        <v>3245.5</v>
      </c>
      <c r="G217" s="37">
        <v>5664.75</v>
      </c>
      <c r="H217" s="37">
        <v>3473.25</v>
      </c>
      <c r="I217" s="37">
        <v>1790</v>
      </c>
      <c r="J217" s="37">
        <v>108</v>
      </c>
      <c r="K217" s="75">
        <f t="shared" si="434"/>
        <v>62.5185</v>
      </c>
      <c r="L217" s="76">
        <f t="shared" si="435"/>
        <v>519.28</v>
      </c>
      <c r="M217" s="37">
        <f t="shared" si="436"/>
        <v>453.18</v>
      </c>
      <c r="N217" s="37">
        <f t="shared" si="437"/>
        <v>24.31275</v>
      </c>
      <c r="O217" s="37">
        <f t="shared" si="438"/>
        <v>89.5</v>
      </c>
      <c r="P217" s="37">
        <f t="shared" si="439"/>
        <v>54</v>
      </c>
      <c r="Q217" s="37">
        <f t="shared" si="440"/>
        <v>1202.79125</v>
      </c>
      <c r="R217" s="34">
        <f t="shared" si="441"/>
        <v>0</v>
      </c>
      <c r="S217" s="37">
        <f t="shared" si="442"/>
        <v>259.64</v>
      </c>
      <c r="T217" s="37">
        <f t="shared" si="443"/>
        <v>113.3</v>
      </c>
      <c r="U217" s="37">
        <f t="shared" si="444"/>
        <v>10.42</v>
      </c>
      <c r="V217" s="34">
        <v>0</v>
      </c>
      <c r="W217" s="37">
        <f t="shared" si="445"/>
        <v>89.5</v>
      </c>
      <c r="X217" s="37">
        <f t="shared" si="446"/>
        <v>54</v>
      </c>
      <c r="Y217" s="34">
        <f t="shared" si="447"/>
        <v>526.86</v>
      </c>
      <c r="Z217" s="37">
        <f t="shared" si="448"/>
        <v>1729.65125</v>
      </c>
      <c r="AA217" s="37"/>
      <c r="AB217" s="12" t="s">
        <v>29</v>
      </c>
      <c r="AC217" s="11">
        <f t="shared" ref="AC217:AE217" si="494">K217+R217</f>
        <v>62.5185</v>
      </c>
      <c r="AD217" s="11">
        <f t="shared" si="494"/>
        <v>778.92</v>
      </c>
      <c r="AE217" s="11">
        <f t="shared" si="494"/>
        <v>566.48</v>
      </c>
      <c r="AF217" s="11">
        <f t="shared" si="450"/>
        <v>34.73275</v>
      </c>
      <c r="AG217" s="11">
        <f t="shared" ref="AG217:AI217" si="495">O217+W217</f>
        <v>179</v>
      </c>
      <c r="AH217" s="11">
        <f t="shared" si="495"/>
        <v>108</v>
      </c>
      <c r="AI217" s="11">
        <f t="shared" si="495"/>
        <v>1729.65125</v>
      </c>
      <c r="AJ217" s="12" t="s">
        <v>14</v>
      </c>
    </row>
    <row r="218" s="9" customFormat="1" ht="16" customHeight="1" spans="1:36">
      <c r="A218" s="33">
        <f t="shared" si="433"/>
        <v>215</v>
      </c>
      <c r="B218" s="34" t="s">
        <v>277</v>
      </c>
      <c r="C218" s="60" t="s">
        <v>533</v>
      </c>
      <c r="D218" s="61" t="s">
        <v>534</v>
      </c>
      <c r="E218" s="37">
        <v>3473.25</v>
      </c>
      <c r="F218" s="37">
        <v>3245.5</v>
      </c>
      <c r="G218" s="37">
        <v>5664.75</v>
      </c>
      <c r="H218" s="37">
        <v>3473.25</v>
      </c>
      <c r="I218" s="37">
        <v>1790</v>
      </c>
      <c r="J218" s="37">
        <v>108</v>
      </c>
      <c r="K218" s="75">
        <f t="shared" si="434"/>
        <v>62.5185</v>
      </c>
      <c r="L218" s="76">
        <f t="shared" si="435"/>
        <v>519.28</v>
      </c>
      <c r="M218" s="37">
        <f t="shared" si="436"/>
        <v>453.18</v>
      </c>
      <c r="N218" s="37">
        <f t="shared" si="437"/>
        <v>24.31275</v>
      </c>
      <c r="O218" s="37">
        <f t="shared" si="438"/>
        <v>89.5</v>
      </c>
      <c r="P218" s="37">
        <f t="shared" si="439"/>
        <v>54</v>
      </c>
      <c r="Q218" s="37">
        <f t="shared" si="440"/>
        <v>1202.79125</v>
      </c>
      <c r="R218" s="34">
        <f t="shared" si="441"/>
        <v>0</v>
      </c>
      <c r="S218" s="37">
        <f t="shared" si="442"/>
        <v>259.64</v>
      </c>
      <c r="T218" s="37">
        <f t="shared" si="443"/>
        <v>113.3</v>
      </c>
      <c r="U218" s="37">
        <f t="shared" si="444"/>
        <v>10.42</v>
      </c>
      <c r="V218" s="34">
        <v>0</v>
      </c>
      <c r="W218" s="37">
        <f t="shared" si="445"/>
        <v>89.5</v>
      </c>
      <c r="X218" s="37">
        <f t="shared" si="446"/>
        <v>54</v>
      </c>
      <c r="Y218" s="34">
        <f t="shared" si="447"/>
        <v>526.86</v>
      </c>
      <c r="Z218" s="37">
        <f t="shared" si="448"/>
        <v>1729.65125</v>
      </c>
      <c r="AA218" s="37"/>
      <c r="AB218" s="12" t="s">
        <v>29</v>
      </c>
      <c r="AC218" s="11">
        <f t="shared" ref="AC218:AE218" si="496">K218+R218</f>
        <v>62.5185</v>
      </c>
      <c r="AD218" s="11">
        <f t="shared" si="496"/>
        <v>778.92</v>
      </c>
      <c r="AE218" s="11">
        <f t="shared" si="496"/>
        <v>566.48</v>
      </c>
      <c r="AF218" s="11">
        <f t="shared" si="450"/>
        <v>34.73275</v>
      </c>
      <c r="AG218" s="11">
        <f t="shared" ref="AG218:AI218" si="497">O218+W218</f>
        <v>179</v>
      </c>
      <c r="AH218" s="11">
        <f t="shared" si="497"/>
        <v>108</v>
      </c>
      <c r="AI218" s="11">
        <f t="shared" si="497"/>
        <v>1729.65125</v>
      </c>
      <c r="AJ218" s="12" t="s">
        <v>14</v>
      </c>
    </row>
    <row r="219" s="9" customFormat="1" ht="16" customHeight="1" spans="1:36">
      <c r="A219" s="33">
        <f t="shared" si="433"/>
        <v>216</v>
      </c>
      <c r="B219" s="34" t="s">
        <v>472</v>
      </c>
      <c r="C219" s="60" t="s">
        <v>535</v>
      </c>
      <c r="D219" s="61" t="s">
        <v>536</v>
      </c>
      <c r="E219" s="37">
        <v>3473.25</v>
      </c>
      <c r="F219" s="37">
        <v>3245.5</v>
      </c>
      <c r="G219" s="37">
        <v>5664.75</v>
      </c>
      <c r="H219" s="37">
        <v>3473.25</v>
      </c>
      <c r="I219" s="37">
        <v>1790</v>
      </c>
      <c r="J219" s="37">
        <v>108</v>
      </c>
      <c r="K219" s="77">
        <f t="shared" si="434"/>
        <v>62.5185</v>
      </c>
      <c r="L219" s="78">
        <f t="shared" si="435"/>
        <v>519.28</v>
      </c>
      <c r="M219" s="73">
        <f t="shared" si="436"/>
        <v>453.18</v>
      </c>
      <c r="N219" s="73">
        <f t="shared" si="437"/>
        <v>24.31275</v>
      </c>
      <c r="O219" s="73">
        <f t="shared" si="438"/>
        <v>89.5</v>
      </c>
      <c r="P219" s="73">
        <f t="shared" si="439"/>
        <v>54</v>
      </c>
      <c r="Q219" s="37">
        <f t="shared" si="440"/>
        <v>1202.79125</v>
      </c>
      <c r="R219" s="74">
        <f t="shared" si="441"/>
        <v>0</v>
      </c>
      <c r="S219" s="73">
        <f t="shared" si="442"/>
        <v>259.64</v>
      </c>
      <c r="T219" s="73">
        <f t="shared" si="443"/>
        <v>113.3</v>
      </c>
      <c r="U219" s="73">
        <f t="shared" si="444"/>
        <v>10.42</v>
      </c>
      <c r="V219" s="34">
        <v>0</v>
      </c>
      <c r="W219" s="73">
        <f t="shared" si="445"/>
        <v>89.5</v>
      </c>
      <c r="X219" s="73">
        <f t="shared" si="446"/>
        <v>54</v>
      </c>
      <c r="Y219" s="34">
        <f t="shared" si="447"/>
        <v>526.86</v>
      </c>
      <c r="Z219" s="37">
        <f t="shared" si="448"/>
        <v>1729.65125</v>
      </c>
      <c r="AA219" s="37"/>
      <c r="AB219" s="12" t="s">
        <v>38</v>
      </c>
      <c r="AC219" s="11">
        <f t="shared" ref="AC219:AE219" si="498">K219+R219</f>
        <v>62.5185</v>
      </c>
      <c r="AD219" s="11">
        <f t="shared" si="498"/>
        <v>778.92</v>
      </c>
      <c r="AE219" s="11">
        <f t="shared" si="498"/>
        <v>566.48</v>
      </c>
      <c r="AF219" s="11">
        <f t="shared" si="450"/>
        <v>34.73275</v>
      </c>
      <c r="AG219" s="11">
        <f t="shared" ref="AG219:AI219" si="499">O219+W219</f>
        <v>179</v>
      </c>
      <c r="AH219" s="11">
        <f t="shared" si="499"/>
        <v>108</v>
      </c>
      <c r="AI219" s="11">
        <f t="shared" si="499"/>
        <v>1729.65125</v>
      </c>
      <c r="AJ219" s="12" t="s">
        <v>14</v>
      </c>
    </row>
    <row r="220" s="19" customFormat="1" ht="16" customHeight="1" spans="1:36">
      <c r="A220" s="33">
        <f t="shared" si="433"/>
        <v>217</v>
      </c>
      <c r="B220" s="34" t="s">
        <v>472</v>
      </c>
      <c r="C220" s="60" t="s">
        <v>537</v>
      </c>
      <c r="D220" s="61" t="s">
        <v>538</v>
      </c>
      <c r="E220" s="37">
        <v>3473.25</v>
      </c>
      <c r="F220" s="37">
        <v>3245.5</v>
      </c>
      <c r="G220" s="37">
        <v>5664.75</v>
      </c>
      <c r="H220" s="37">
        <v>3473.25</v>
      </c>
      <c r="I220" s="37">
        <v>1790</v>
      </c>
      <c r="J220" s="37">
        <v>108</v>
      </c>
      <c r="K220" s="75">
        <f t="shared" si="434"/>
        <v>62.5185</v>
      </c>
      <c r="L220" s="76">
        <f t="shared" si="435"/>
        <v>519.28</v>
      </c>
      <c r="M220" s="37">
        <f t="shared" si="436"/>
        <v>453.18</v>
      </c>
      <c r="N220" s="37">
        <f t="shared" si="437"/>
        <v>24.31275</v>
      </c>
      <c r="O220" s="37">
        <f t="shared" si="438"/>
        <v>89.5</v>
      </c>
      <c r="P220" s="37">
        <f t="shared" si="439"/>
        <v>54</v>
      </c>
      <c r="Q220" s="37">
        <f t="shared" si="440"/>
        <v>1202.79125</v>
      </c>
      <c r="R220" s="34">
        <f t="shared" si="441"/>
        <v>0</v>
      </c>
      <c r="S220" s="37">
        <f t="shared" si="442"/>
        <v>259.64</v>
      </c>
      <c r="T220" s="37">
        <f t="shared" si="443"/>
        <v>113.3</v>
      </c>
      <c r="U220" s="37">
        <f t="shared" si="444"/>
        <v>10.42</v>
      </c>
      <c r="V220" s="34">
        <v>0</v>
      </c>
      <c r="W220" s="37">
        <f t="shared" si="445"/>
        <v>89.5</v>
      </c>
      <c r="X220" s="37">
        <f t="shared" si="446"/>
        <v>54</v>
      </c>
      <c r="Y220" s="34">
        <f t="shared" si="447"/>
        <v>526.86</v>
      </c>
      <c r="Z220" s="37">
        <f t="shared" si="448"/>
        <v>1729.65125</v>
      </c>
      <c r="AA220" s="37"/>
      <c r="AB220" s="12" t="s">
        <v>38</v>
      </c>
      <c r="AC220" s="11">
        <f t="shared" ref="AC220:AE220" si="500">K220+R220</f>
        <v>62.5185</v>
      </c>
      <c r="AD220" s="11">
        <f t="shared" si="500"/>
        <v>778.92</v>
      </c>
      <c r="AE220" s="11">
        <f t="shared" si="500"/>
        <v>566.48</v>
      </c>
      <c r="AF220" s="11">
        <f t="shared" si="450"/>
        <v>34.73275</v>
      </c>
      <c r="AG220" s="11">
        <f t="shared" ref="AG220:AI220" si="501">O220+W220</f>
        <v>179</v>
      </c>
      <c r="AH220" s="11">
        <f t="shared" si="501"/>
        <v>108</v>
      </c>
      <c r="AI220" s="11">
        <f t="shared" si="501"/>
        <v>1729.65125</v>
      </c>
      <c r="AJ220" s="12" t="s">
        <v>14</v>
      </c>
    </row>
    <row r="221" s="19" customFormat="1" ht="16" customHeight="1" spans="1:36">
      <c r="A221" s="33">
        <f t="shared" si="433"/>
        <v>218</v>
      </c>
      <c r="B221" s="34" t="s">
        <v>539</v>
      </c>
      <c r="C221" s="60" t="s">
        <v>540</v>
      </c>
      <c r="D221" s="61" t="s">
        <v>541</v>
      </c>
      <c r="E221" s="37">
        <v>3473.25</v>
      </c>
      <c r="F221" s="37">
        <v>3245.5</v>
      </c>
      <c r="G221" s="37">
        <v>5664.75</v>
      </c>
      <c r="H221" s="37">
        <v>3473.25</v>
      </c>
      <c r="I221" s="37">
        <v>3180</v>
      </c>
      <c r="J221" s="37">
        <v>108</v>
      </c>
      <c r="K221" s="75">
        <f t="shared" si="434"/>
        <v>62.5185</v>
      </c>
      <c r="L221" s="76">
        <f t="shared" si="435"/>
        <v>519.28</v>
      </c>
      <c r="M221" s="37">
        <f t="shared" si="436"/>
        <v>453.18</v>
      </c>
      <c r="N221" s="37">
        <f t="shared" si="437"/>
        <v>24.31275</v>
      </c>
      <c r="O221" s="37">
        <f t="shared" si="438"/>
        <v>159</v>
      </c>
      <c r="P221" s="37">
        <f t="shared" si="439"/>
        <v>54</v>
      </c>
      <c r="Q221" s="37">
        <f t="shared" si="440"/>
        <v>1272.29125</v>
      </c>
      <c r="R221" s="34">
        <f t="shared" si="441"/>
        <v>0</v>
      </c>
      <c r="S221" s="37">
        <f t="shared" si="442"/>
        <v>259.64</v>
      </c>
      <c r="T221" s="37">
        <f t="shared" si="443"/>
        <v>113.3</v>
      </c>
      <c r="U221" s="37">
        <f t="shared" si="444"/>
        <v>10.42</v>
      </c>
      <c r="V221" s="34">
        <v>0</v>
      </c>
      <c r="W221" s="37">
        <f t="shared" si="445"/>
        <v>159</v>
      </c>
      <c r="X221" s="37">
        <f t="shared" si="446"/>
        <v>54</v>
      </c>
      <c r="Y221" s="34">
        <f t="shared" si="447"/>
        <v>596.36</v>
      </c>
      <c r="Z221" s="37">
        <f t="shared" si="448"/>
        <v>1868.65125</v>
      </c>
      <c r="AA221" s="37"/>
      <c r="AB221" s="12" t="s">
        <v>39</v>
      </c>
      <c r="AC221" s="11">
        <f t="shared" ref="AC221:AE221" si="502">K221+R221</f>
        <v>62.5185</v>
      </c>
      <c r="AD221" s="11">
        <f t="shared" si="502"/>
        <v>778.92</v>
      </c>
      <c r="AE221" s="11">
        <f t="shared" si="502"/>
        <v>566.48</v>
      </c>
      <c r="AF221" s="11">
        <f t="shared" si="450"/>
        <v>34.73275</v>
      </c>
      <c r="AG221" s="11">
        <f t="shared" ref="AG221:AI221" si="503">O221+W221</f>
        <v>318</v>
      </c>
      <c r="AH221" s="11">
        <f t="shared" si="503"/>
        <v>108</v>
      </c>
      <c r="AI221" s="11">
        <f t="shared" si="503"/>
        <v>1868.65125</v>
      </c>
      <c r="AJ221" s="12" t="s">
        <v>15</v>
      </c>
    </row>
    <row r="222" s="20" customFormat="1" ht="16" customHeight="1" spans="1:36">
      <c r="A222" s="63">
        <f t="shared" si="433"/>
        <v>219</v>
      </c>
      <c r="B222" s="64" t="s">
        <v>472</v>
      </c>
      <c r="C222" s="65" t="s">
        <v>542</v>
      </c>
      <c r="D222" s="192" t="s">
        <v>543</v>
      </c>
      <c r="E222" s="67">
        <v>3473.25</v>
      </c>
      <c r="F222" s="67">
        <v>0</v>
      </c>
      <c r="G222" s="67">
        <v>0</v>
      </c>
      <c r="H222" s="67">
        <v>0</v>
      </c>
      <c r="I222" s="67">
        <v>0</v>
      </c>
      <c r="J222" s="37">
        <v>0</v>
      </c>
      <c r="K222" s="79">
        <f t="shared" si="434"/>
        <v>62.5185</v>
      </c>
      <c r="L222" s="80">
        <f t="shared" si="435"/>
        <v>0</v>
      </c>
      <c r="M222" s="81">
        <f t="shared" si="436"/>
        <v>0</v>
      </c>
      <c r="N222" s="81">
        <f t="shared" si="437"/>
        <v>0</v>
      </c>
      <c r="O222" s="81">
        <f t="shared" si="438"/>
        <v>0</v>
      </c>
      <c r="P222" s="81">
        <f t="shared" si="439"/>
        <v>0</v>
      </c>
      <c r="Q222" s="67">
        <f t="shared" si="440"/>
        <v>62.5185</v>
      </c>
      <c r="R222" s="82">
        <f t="shared" si="441"/>
        <v>0</v>
      </c>
      <c r="S222" s="81">
        <f t="shared" si="442"/>
        <v>0</v>
      </c>
      <c r="T222" s="81">
        <f t="shared" si="443"/>
        <v>0</v>
      </c>
      <c r="U222" s="81">
        <f t="shared" si="444"/>
        <v>0</v>
      </c>
      <c r="V222" s="64">
        <v>0</v>
      </c>
      <c r="W222" s="81">
        <f t="shared" si="445"/>
        <v>0</v>
      </c>
      <c r="X222" s="81">
        <f t="shared" si="446"/>
        <v>0</v>
      </c>
      <c r="Y222" s="64">
        <f t="shared" si="447"/>
        <v>0</v>
      </c>
      <c r="Z222" s="67">
        <f t="shared" si="448"/>
        <v>62.5185</v>
      </c>
      <c r="AA222" s="67"/>
      <c r="AB222" s="16" t="s">
        <v>39</v>
      </c>
      <c r="AC222" s="15">
        <f t="shared" ref="AC222:AE222" si="504">K222+R222</f>
        <v>62.5185</v>
      </c>
      <c r="AD222" s="15">
        <f t="shared" si="504"/>
        <v>0</v>
      </c>
      <c r="AE222" s="15">
        <f t="shared" si="504"/>
        <v>0</v>
      </c>
      <c r="AF222" s="15">
        <f t="shared" si="450"/>
        <v>0</v>
      </c>
      <c r="AG222" s="15">
        <f t="shared" ref="AG222:AI222" si="505">O222+W222</f>
        <v>0</v>
      </c>
      <c r="AH222" s="15">
        <f t="shared" si="505"/>
        <v>0</v>
      </c>
      <c r="AI222" s="15">
        <f t="shared" si="505"/>
        <v>62.5185</v>
      </c>
      <c r="AJ222" s="16" t="s">
        <v>15</v>
      </c>
    </row>
    <row r="223" s="19" customFormat="1" ht="16" customHeight="1" spans="1:36">
      <c r="A223" s="33">
        <f t="shared" si="433"/>
        <v>220</v>
      </c>
      <c r="B223" s="34" t="s">
        <v>242</v>
      </c>
      <c r="C223" s="60" t="s">
        <v>544</v>
      </c>
      <c r="D223" s="61" t="s">
        <v>545</v>
      </c>
      <c r="E223" s="37">
        <v>3820</v>
      </c>
      <c r="F223" s="37">
        <v>3820</v>
      </c>
      <c r="G223" s="37">
        <v>5664.75</v>
      </c>
      <c r="H223" s="37">
        <v>3820</v>
      </c>
      <c r="I223" s="37">
        <v>4180</v>
      </c>
      <c r="J223" s="37">
        <v>108</v>
      </c>
      <c r="K223" s="75">
        <f t="shared" si="434"/>
        <v>68.76</v>
      </c>
      <c r="L223" s="76">
        <f t="shared" si="435"/>
        <v>611.2</v>
      </c>
      <c r="M223" s="37">
        <f t="shared" si="436"/>
        <v>453.18</v>
      </c>
      <c r="N223" s="37">
        <f t="shared" si="437"/>
        <v>26.74</v>
      </c>
      <c r="O223" s="37">
        <f t="shared" si="438"/>
        <v>209</v>
      </c>
      <c r="P223" s="37">
        <f t="shared" si="439"/>
        <v>54</v>
      </c>
      <c r="Q223" s="37">
        <f t="shared" si="440"/>
        <v>1422.88</v>
      </c>
      <c r="R223" s="34">
        <f t="shared" si="441"/>
        <v>0</v>
      </c>
      <c r="S223" s="37">
        <f t="shared" si="442"/>
        <v>305.6</v>
      </c>
      <c r="T223" s="37">
        <f t="shared" si="443"/>
        <v>113.3</v>
      </c>
      <c r="U223" s="37">
        <f t="shared" si="444"/>
        <v>11.46</v>
      </c>
      <c r="V223" s="34">
        <v>0</v>
      </c>
      <c r="W223" s="37">
        <f t="shared" si="445"/>
        <v>209</v>
      </c>
      <c r="X223" s="37">
        <f t="shared" si="446"/>
        <v>54</v>
      </c>
      <c r="Y223" s="34">
        <f t="shared" si="447"/>
        <v>693.36</v>
      </c>
      <c r="Z223" s="37">
        <f t="shared" si="448"/>
        <v>2116.24</v>
      </c>
      <c r="AA223" s="37"/>
      <c r="AB223" s="12" t="s">
        <v>40</v>
      </c>
      <c r="AC223" s="11">
        <f t="shared" ref="AC223:AE223" si="506">K223+R223</f>
        <v>68.76</v>
      </c>
      <c r="AD223" s="11">
        <f t="shared" si="506"/>
        <v>916.8</v>
      </c>
      <c r="AE223" s="11">
        <f t="shared" si="506"/>
        <v>566.48</v>
      </c>
      <c r="AF223" s="11">
        <f t="shared" si="450"/>
        <v>38.2</v>
      </c>
      <c r="AG223" s="11">
        <f t="shared" ref="AG223:AI223" si="507">O223+W223</f>
        <v>418</v>
      </c>
      <c r="AH223" s="11">
        <f t="shared" si="507"/>
        <v>108</v>
      </c>
      <c r="AI223" s="11">
        <f t="shared" si="507"/>
        <v>2116.24</v>
      </c>
      <c r="AJ223" s="12" t="s">
        <v>16</v>
      </c>
    </row>
    <row r="224" s="19" customFormat="1" ht="16" customHeight="1" spans="1:36">
      <c r="A224" s="33">
        <f t="shared" si="433"/>
        <v>221</v>
      </c>
      <c r="B224" s="34" t="s">
        <v>157</v>
      </c>
      <c r="C224" s="68" t="s">
        <v>546</v>
      </c>
      <c r="D224" s="34" t="s">
        <v>547</v>
      </c>
      <c r="E224" s="34">
        <v>3473.25</v>
      </c>
      <c r="F224" s="34">
        <f>VLOOKUP(C224,'[1]9月'!$B:$Q,16,0)</f>
        <v>3245.4</v>
      </c>
      <c r="G224" s="37">
        <v>5664.75</v>
      </c>
      <c r="H224" s="34">
        <v>3473.25</v>
      </c>
      <c r="I224" s="37">
        <v>4180</v>
      </c>
      <c r="J224" s="37">
        <v>108</v>
      </c>
      <c r="K224" s="47">
        <f t="shared" si="434"/>
        <v>62.5185</v>
      </c>
      <c r="L224" s="48">
        <f t="shared" si="435"/>
        <v>519.264</v>
      </c>
      <c r="M224" s="37">
        <f t="shared" si="436"/>
        <v>453.18</v>
      </c>
      <c r="N224" s="34">
        <f t="shared" si="437"/>
        <v>24.31275</v>
      </c>
      <c r="O224" s="37">
        <f t="shared" si="438"/>
        <v>209</v>
      </c>
      <c r="P224" s="37">
        <f t="shared" si="439"/>
        <v>54</v>
      </c>
      <c r="Q224" s="37">
        <f t="shared" si="440"/>
        <v>1322.27525</v>
      </c>
      <c r="R224" s="34">
        <f t="shared" si="441"/>
        <v>0</v>
      </c>
      <c r="S224" s="34">
        <f t="shared" si="442"/>
        <v>259.63</v>
      </c>
      <c r="T224" s="37">
        <f t="shared" si="443"/>
        <v>113.3</v>
      </c>
      <c r="U224" s="34">
        <f t="shared" si="444"/>
        <v>10.42</v>
      </c>
      <c r="V224" s="34">
        <v>0</v>
      </c>
      <c r="W224" s="37">
        <f t="shared" si="445"/>
        <v>209</v>
      </c>
      <c r="X224" s="37">
        <f t="shared" si="446"/>
        <v>54</v>
      </c>
      <c r="Y224" s="34">
        <f t="shared" si="447"/>
        <v>646.35</v>
      </c>
      <c r="Z224" s="34">
        <f t="shared" si="448"/>
        <v>1968.62525</v>
      </c>
      <c r="AA224" s="34"/>
      <c r="AB224" s="12" t="s">
        <v>23</v>
      </c>
      <c r="AC224" s="11">
        <f t="shared" ref="AC224:AE224" si="508">K224+R224</f>
        <v>62.5185</v>
      </c>
      <c r="AD224" s="11">
        <f t="shared" si="508"/>
        <v>778.894</v>
      </c>
      <c r="AE224" s="11">
        <f t="shared" si="508"/>
        <v>566.48</v>
      </c>
      <c r="AF224" s="11">
        <f t="shared" si="450"/>
        <v>34.73275</v>
      </c>
      <c r="AG224" s="11">
        <f t="shared" ref="AG224:AI224" si="509">O224+W224</f>
        <v>418</v>
      </c>
      <c r="AH224" s="11">
        <f t="shared" si="509"/>
        <v>108</v>
      </c>
      <c r="AI224" s="11">
        <f t="shared" si="509"/>
        <v>1968.62525</v>
      </c>
      <c r="AJ224" s="12" t="s">
        <v>13</v>
      </c>
    </row>
    <row r="225" s="19" customFormat="1" ht="16" customHeight="1" spans="1:36">
      <c r="A225" s="33">
        <f t="shared" si="433"/>
        <v>222</v>
      </c>
      <c r="B225" s="34" t="s">
        <v>123</v>
      </c>
      <c r="C225" s="68" t="s">
        <v>548</v>
      </c>
      <c r="D225" s="34" t="s">
        <v>549</v>
      </c>
      <c r="E225" s="34">
        <v>3473.25</v>
      </c>
      <c r="F225" s="34">
        <f>VLOOKUP(C225,'[1]9月'!$B:$Q,16,0)</f>
        <v>3245.4</v>
      </c>
      <c r="G225" s="37">
        <v>5664.75</v>
      </c>
      <c r="H225" s="34">
        <v>3473.25</v>
      </c>
      <c r="I225" s="37">
        <v>4180</v>
      </c>
      <c r="J225" s="37">
        <v>108</v>
      </c>
      <c r="K225" s="47">
        <f t="shared" si="434"/>
        <v>62.5185</v>
      </c>
      <c r="L225" s="48">
        <f t="shared" si="435"/>
        <v>519.264</v>
      </c>
      <c r="M225" s="37">
        <f t="shared" si="436"/>
        <v>453.18</v>
      </c>
      <c r="N225" s="34">
        <f t="shared" si="437"/>
        <v>24.31275</v>
      </c>
      <c r="O225" s="37">
        <f t="shared" si="438"/>
        <v>209</v>
      </c>
      <c r="P225" s="37">
        <f t="shared" si="439"/>
        <v>54</v>
      </c>
      <c r="Q225" s="37">
        <f t="shared" si="440"/>
        <v>1322.27525</v>
      </c>
      <c r="R225" s="34">
        <f t="shared" si="441"/>
        <v>0</v>
      </c>
      <c r="S225" s="34">
        <f t="shared" si="442"/>
        <v>259.63</v>
      </c>
      <c r="T225" s="37">
        <f t="shared" si="443"/>
        <v>113.3</v>
      </c>
      <c r="U225" s="34">
        <f t="shared" si="444"/>
        <v>10.42</v>
      </c>
      <c r="V225" s="34">
        <v>0</v>
      </c>
      <c r="W225" s="37">
        <f t="shared" si="445"/>
        <v>209</v>
      </c>
      <c r="X225" s="37">
        <f t="shared" si="446"/>
        <v>54</v>
      </c>
      <c r="Y225" s="34">
        <f t="shared" si="447"/>
        <v>646.35</v>
      </c>
      <c r="Z225" s="34">
        <f t="shared" si="448"/>
        <v>1968.62525</v>
      </c>
      <c r="AA225" s="34"/>
      <c r="AB225" s="12" t="s">
        <v>26</v>
      </c>
      <c r="AC225" s="11">
        <f t="shared" ref="AC225:AE225" si="510">K225+R225</f>
        <v>62.5185</v>
      </c>
      <c r="AD225" s="11">
        <f t="shared" si="510"/>
        <v>778.894</v>
      </c>
      <c r="AE225" s="11">
        <f t="shared" si="510"/>
        <v>566.48</v>
      </c>
      <c r="AF225" s="11">
        <f t="shared" si="450"/>
        <v>34.73275</v>
      </c>
      <c r="AG225" s="11">
        <f t="shared" ref="AG225:AI225" si="511">O225+W225</f>
        <v>418</v>
      </c>
      <c r="AH225" s="11">
        <f t="shared" si="511"/>
        <v>108</v>
      </c>
      <c r="AI225" s="11">
        <f t="shared" si="511"/>
        <v>1968.62525</v>
      </c>
      <c r="AJ225" s="12" t="s">
        <v>13</v>
      </c>
    </row>
    <row r="226" s="19" customFormat="1" ht="16" customHeight="1" spans="1:36">
      <c r="A226" s="33">
        <f t="shared" si="433"/>
        <v>223</v>
      </c>
      <c r="B226" s="34" t="s">
        <v>89</v>
      </c>
      <c r="C226" s="45" t="s">
        <v>550</v>
      </c>
      <c r="D226" s="69" t="s">
        <v>551</v>
      </c>
      <c r="E226" s="34">
        <v>3473.25</v>
      </c>
      <c r="F226" s="34">
        <f>VLOOKUP(C226,'[1]9月'!$B:$Q,16,0)</f>
        <v>3245.4</v>
      </c>
      <c r="G226" s="37">
        <v>5664.75</v>
      </c>
      <c r="H226" s="34">
        <v>3473.25</v>
      </c>
      <c r="I226" s="37">
        <v>3180</v>
      </c>
      <c r="J226" s="37">
        <v>108</v>
      </c>
      <c r="K226" s="47">
        <f t="shared" si="434"/>
        <v>62.5185</v>
      </c>
      <c r="L226" s="48">
        <f t="shared" si="435"/>
        <v>519.264</v>
      </c>
      <c r="M226" s="37">
        <f t="shared" si="436"/>
        <v>453.18</v>
      </c>
      <c r="N226" s="34">
        <f t="shared" si="437"/>
        <v>24.31275</v>
      </c>
      <c r="O226" s="37">
        <f t="shared" si="438"/>
        <v>159</v>
      </c>
      <c r="P226" s="37">
        <f t="shared" si="439"/>
        <v>54</v>
      </c>
      <c r="Q226" s="37">
        <f t="shared" si="440"/>
        <v>1272.27525</v>
      </c>
      <c r="R226" s="34">
        <f t="shared" si="441"/>
        <v>0</v>
      </c>
      <c r="S226" s="34">
        <f t="shared" si="442"/>
        <v>259.63</v>
      </c>
      <c r="T226" s="37">
        <f t="shared" si="443"/>
        <v>113.3</v>
      </c>
      <c r="U226" s="34">
        <f t="shared" si="444"/>
        <v>10.42</v>
      </c>
      <c r="V226" s="34">
        <v>0</v>
      </c>
      <c r="W226" s="37">
        <f t="shared" si="445"/>
        <v>159</v>
      </c>
      <c r="X226" s="37">
        <f t="shared" si="446"/>
        <v>54</v>
      </c>
      <c r="Y226" s="34">
        <f t="shared" si="447"/>
        <v>596.35</v>
      </c>
      <c r="Z226" s="34">
        <f t="shared" si="448"/>
        <v>1868.62525</v>
      </c>
      <c r="AA226" s="34"/>
      <c r="AB226" s="12" t="s">
        <v>40</v>
      </c>
      <c r="AC226" s="11">
        <f t="shared" ref="AC226:AE226" si="512">K226+R226</f>
        <v>62.5185</v>
      </c>
      <c r="AD226" s="11">
        <f t="shared" si="512"/>
        <v>778.894</v>
      </c>
      <c r="AE226" s="11">
        <f t="shared" si="512"/>
        <v>566.48</v>
      </c>
      <c r="AF226" s="11">
        <f t="shared" si="450"/>
        <v>34.73275</v>
      </c>
      <c r="AG226" s="11">
        <f t="shared" ref="AG226:AI226" si="513">O226+W226</f>
        <v>318</v>
      </c>
      <c r="AH226" s="11">
        <f t="shared" si="513"/>
        <v>108</v>
      </c>
      <c r="AI226" s="11">
        <f t="shared" si="513"/>
        <v>1868.62525</v>
      </c>
      <c r="AJ226" s="12" t="s">
        <v>16</v>
      </c>
    </row>
    <row r="227" s="19" customFormat="1" ht="16" customHeight="1" spans="1:36">
      <c r="A227" s="33">
        <f t="shared" si="433"/>
        <v>224</v>
      </c>
      <c r="B227" s="34" t="s">
        <v>86</v>
      </c>
      <c r="C227" s="45" t="s">
        <v>552</v>
      </c>
      <c r="D227" s="69" t="s">
        <v>553</v>
      </c>
      <c r="E227" s="34">
        <v>3473.25</v>
      </c>
      <c r="F227" s="34">
        <f>VLOOKUP(C227,'[1]9月'!$B:$Q,16,0)</f>
        <v>3245.4</v>
      </c>
      <c r="G227" s="37">
        <v>5664.75</v>
      </c>
      <c r="H227" s="34">
        <v>3473.25</v>
      </c>
      <c r="I227" s="37">
        <v>3180</v>
      </c>
      <c r="J227" s="37">
        <v>108</v>
      </c>
      <c r="K227" s="47">
        <f t="shared" si="434"/>
        <v>62.5185</v>
      </c>
      <c r="L227" s="48">
        <f t="shared" si="435"/>
        <v>519.264</v>
      </c>
      <c r="M227" s="37">
        <f t="shared" si="436"/>
        <v>453.18</v>
      </c>
      <c r="N227" s="34">
        <f t="shared" si="437"/>
        <v>24.31275</v>
      </c>
      <c r="O227" s="37">
        <f t="shared" si="438"/>
        <v>159</v>
      </c>
      <c r="P227" s="37">
        <f t="shared" si="439"/>
        <v>54</v>
      </c>
      <c r="Q227" s="37">
        <f t="shared" si="440"/>
        <v>1272.27525</v>
      </c>
      <c r="R227" s="34">
        <f t="shared" si="441"/>
        <v>0</v>
      </c>
      <c r="S227" s="34">
        <f t="shared" si="442"/>
        <v>259.63</v>
      </c>
      <c r="T227" s="37">
        <f t="shared" si="443"/>
        <v>113.3</v>
      </c>
      <c r="U227" s="34">
        <f t="shared" si="444"/>
        <v>10.42</v>
      </c>
      <c r="V227" s="34">
        <v>0</v>
      </c>
      <c r="W227" s="37">
        <f t="shared" si="445"/>
        <v>159</v>
      </c>
      <c r="X227" s="37">
        <f t="shared" si="446"/>
        <v>54</v>
      </c>
      <c r="Y227" s="34">
        <f t="shared" si="447"/>
        <v>596.35</v>
      </c>
      <c r="Z227" s="34">
        <f t="shared" si="448"/>
        <v>1868.62525</v>
      </c>
      <c r="AA227" s="34"/>
      <c r="AB227" s="12" t="s">
        <v>40</v>
      </c>
      <c r="AC227" s="11">
        <f t="shared" ref="AC227:AE227" si="514">K227+R227</f>
        <v>62.5185</v>
      </c>
      <c r="AD227" s="11">
        <f t="shared" si="514"/>
        <v>778.894</v>
      </c>
      <c r="AE227" s="11">
        <f t="shared" si="514"/>
        <v>566.48</v>
      </c>
      <c r="AF227" s="11">
        <f t="shared" si="450"/>
        <v>34.73275</v>
      </c>
      <c r="AG227" s="11">
        <f t="shared" ref="AG227:AI227" si="515">O227+W227</f>
        <v>318</v>
      </c>
      <c r="AH227" s="11">
        <f t="shared" si="515"/>
        <v>108</v>
      </c>
      <c r="AI227" s="11">
        <f t="shared" si="515"/>
        <v>1868.62525</v>
      </c>
      <c r="AJ227" s="12" t="s">
        <v>16</v>
      </c>
    </row>
    <row r="228" s="19" customFormat="1" ht="16" customHeight="1" spans="1:36">
      <c r="A228" s="33">
        <f t="shared" si="433"/>
        <v>225</v>
      </c>
      <c r="B228" s="34" t="s">
        <v>554</v>
      </c>
      <c r="C228" s="45" t="s">
        <v>555</v>
      </c>
      <c r="D228" s="69" t="s">
        <v>556</v>
      </c>
      <c r="E228" s="34">
        <v>3473.25</v>
      </c>
      <c r="F228" s="34">
        <f>VLOOKUP(C228,'[1]9月'!$B:$Q,16,0)</f>
        <v>3245.4</v>
      </c>
      <c r="G228" s="37">
        <v>5664.75</v>
      </c>
      <c r="H228" s="34">
        <v>3473.25</v>
      </c>
      <c r="I228" s="37">
        <v>3180</v>
      </c>
      <c r="J228" s="37">
        <v>108</v>
      </c>
      <c r="K228" s="47">
        <f t="shared" si="434"/>
        <v>62.5185</v>
      </c>
      <c r="L228" s="48">
        <f t="shared" si="435"/>
        <v>519.264</v>
      </c>
      <c r="M228" s="37">
        <f t="shared" si="436"/>
        <v>453.18</v>
      </c>
      <c r="N228" s="34">
        <f t="shared" si="437"/>
        <v>24.31275</v>
      </c>
      <c r="O228" s="37">
        <f t="shared" si="438"/>
        <v>159</v>
      </c>
      <c r="P228" s="37">
        <f t="shared" si="439"/>
        <v>54</v>
      </c>
      <c r="Q228" s="37">
        <f t="shared" si="440"/>
        <v>1272.27525</v>
      </c>
      <c r="R228" s="34">
        <f t="shared" si="441"/>
        <v>0</v>
      </c>
      <c r="S228" s="34">
        <f t="shared" si="442"/>
        <v>259.63</v>
      </c>
      <c r="T228" s="37">
        <f t="shared" si="443"/>
        <v>113.3</v>
      </c>
      <c r="U228" s="34">
        <f t="shared" si="444"/>
        <v>10.42</v>
      </c>
      <c r="V228" s="34">
        <v>0</v>
      </c>
      <c r="W228" s="37">
        <f t="shared" si="445"/>
        <v>159</v>
      </c>
      <c r="X228" s="37">
        <f t="shared" si="446"/>
        <v>54</v>
      </c>
      <c r="Y228" s="34">
        <f t="shared" si="447"/>
        <v>596.35</v>
      </c>
      <c r="Z228" s="34">
        <f t="shared" si="448"/>
        <v>1868.62525</v>
      </c>
      <c r="AA228" s="34"/>
      <c r="AB228" s="12" t="s">
        <v>37</v>
      </c>
      <c r="AC228" s="11">
        <f t="shared" ref="AC228:AE228" si="516">K228+R228</f>
        <v>62.5185</v>
      </c>
      <c r="AD228" s="11">
        <f t="shared" si="516"/>
        <v>778.894</v>
      </c>
      <c r="AE228" s="11">
        <f t="shared" si="516"/>
        <v>566.48</v>
      </c>
      <c r="AF228" s="11">
        <f t="shared" si="450"/>
        <v>34.73275</v>
      </c>
      <c r="AG228" s="11">
        <f t="shared" ref="AG228:AI228" si="517">O228+W228</f>
        <v>318</v>
      </c>
      <c r="AH228" s="11">
        <f t="shared" si="517"/>
        <v>108</v>
      </c>
      <c r="AI228" s="11">
        <f t="shared" si="517"/>
        <v>1868.62525</v>
      </c>
      <c r="AJ228" s="12" t="s">
        <v>14</v>
      </c>
    </row>
    <row r="229" s="19" customFormat="1" ht="16" customHeight="1" spans="1:36">
      <c r="A229" s="33">
        <f t="shared" si="433"/>
        <v>226</v>
      </c>
      <c r="B229" s="34" t="s">
        <v>242</v>
      </c>
      <c r="C229" s="45" t="s">
        <v>557</v>
      </c>
      <c r="D229" s="69" t="s">
        <v>558</v>
      </c>
      <c r="E229" s="34">
        <v>3473.25</v>
      </c>
      <c r="F229" s="34">
        <f>VLOOKUP(C229,'[1]9月'!$B:$Q,16,0)</f>
        <v>3245.4</v>
      </c>
      <c r="G229" s="37">
        <v>5664.75</v>
      </c>
      <c r="H229" s="34">
        <v>3473.25</v>
      </c>
      <c r="I229" s="37">
        <v>4180</v>
      </c>
      <c r="J229" s="37">
        <v>108</v>
      </c>
      <c r="K229" s="47">
        <f t="shared" si="434"/>
        <v>62.5185</v>
      </c>
      <c r="L229" s="48">
        <f t="shared" si="435"/>
        <v>519.264</v>
      </c>
      <c r="M229" s="37">
        <f t="shared" si="436"/>
        <v>453.18</v>
      </c>
      <c r="N229" s="34">
        <f t="shared" si="437"/>
        <v>24.31275</v>
      </c>
      <c r="O229" s="37">
        <f t="shared" si="438"/>
        <v>209</v>
      </c>
      <c r="P229" s="37">
        <f t="shared" si="439"/>
        <v>54</v>
      </c>
      <c r="Q229" s="37">
        <f t="shared" si="440"/>
        <v>1322.27525</v>
      </c>
      <c r="R229" s="34">
        <f t="shared" si="441"/>
        <v>0</v>
      </c>
      <c r="S229" s="34">
        <f t="shared" si="442"/>
        <v>259.63</v>
      </c>
      <c r="T229" s="37">
        <f t="shared" si="443"/>
        <v>113.3</v>
      </c>
      <c r="U229" s="34">
        <f t="shared" si="444"/>
        <v>10.42</v>
      </c>
      <c r="V229" s="34">
        <v>0</v>
      </c>
      <c r="W229" s="37">
        <f t="shared" si="445"/>
        <v>209</v>
      </c>
      <c r="X229" s="37">
        <f t="shared" si="446"/>
        <v>54</v>
      </c>
      <c r="Y229" s="34">
        <f t="shared" si="447"/>
        <v>646.35</v>
      </c>
      <c r="Z229" s="34">
        <f t="shared" si="448"/>
        <v>1968.62525</v>
      </c>
      <c r="AA229" s="34"/>
      <c r="AB229" s="12" t="s">
        <v>40</v>
      </c>
      <c r="AC229" s="11">
        <f t="shared" ref="AC229:AE229" si="518">K229+R229</f>
        <v>62.5185</v>
      </c>
      <c r="AD229" s="11">
        <f t="shared" si="518"/>
        <v>778.894</v>
      </c>
      <c r="AE229" s="11">
        <f t="shared" si="518"/>
        <v>566.48</v>
      </c>
      <c r="AF229" s="11">
        <f t="shared" si="450"/>
        <v>34.73275</v>
      </c>
      <c r="AG229" s="11">
        <f t="shared" ref="AG229:AI229" si="519">O229+W229</f>
        <v>418</v>
      </c>
      <c r="AH229" s="11">
        <f t="shared" si="519"/>
        <v>108</v>
      </c>
      <c r="AI229" s="11">
        <f t="shared" si="519"/>
        <v>1968.62525</v>
      </c>
      <c r="AJ229" s="12" t="s">
        <v>16</v>
      </c>
    </row>
    <row r="230" s="19" customFormat="1" ht="16" customHeight="1" spans="1:36">
      <c r="A230" s="33">
        <f t="shared" si="433"/>
        <v>227</v>
      </c>
      <c r="B230" s="34" t="s">
        <v>143</v>
      </c>
      <c r="C230" s="45" t="s">
        <v>559</v>
      </c>
      <c r="D230" s="69" t="s">
        <v>560</v>
      </c>
      <c r="E230" s="34">
        <v>3473.25</v>
      </c>
      <c r="F230" s="34">
        <f>VLOOKUP(C230,'[1]9月'!$B:$Q,16,0)</f>
        <v>3245.4</v>
      </c>
      <c r="G230" s="37">
        <v>5664.75</v>
      </c>
      <c r="H230" s="34">
        <v>3473.25</v>
      </c>
      <c r="I230" s="37">
        <v>1790</v>
      </c>
      <c r="J230" s="37">
        <v>108</v>
      </c>
      <c r="K230" s="47">
        <f t="shared" si="434"/>
        <v>62.5185</v>
      </c>
      <c r="L230" s="48">
        <f t="shared" si="435"/>
        <v>519.264</v>
      </c>
      <c r="M230" s="37">
        <f t="shared" si="436"/>
        <v>453.18</v>
      </c>
      <c r="N230" s="34">
        <f t="shared" si="437"/>
        <v>24.31275</v>
      </c>
      <c r="O230" s="37">
        <f t="shared" si="438"/>
        <v>89.5</v>
      </c>
      <c r="P230" s="37">
        <f t="shared" si="439"/>
        <v>54</v>
      </c>
      <c r="Q230" s="37">
        <f t="shared" si="440"/>
        <v>1202.77525</v>
      </c>
      <c r="R230" s="34">
        <f t="shared" si="441"/>
        <v>0</v>
      </c>
      <c r="S230" s="34">
        <f t="shared" si="442"/>
        <v>259.63</v>
      </c>
      <c r="T230" s="37">
        <f t="shared" si="443"/>
        <v>113.3</v>
      </c>
      <c r="U230" s="34">
        <f t="shared" si="444"/>
        <v>10.42</v>
      </c>
      <c r="V230" s="34">
        <v>0</v>
      </c>
      <c r="W230" s="37">
        <f t="shared" si="445"/>
        <v>89.5</v>
      </c>
      <c r="X230" s="37">
        <f t="shared" si="446"/>
        <v>54</v>
      </c>
      <c r="Y230" s="34">
        <f t="shared" si="447"/>
        <v>526.85</v>
      </c>
      <c r="Z230" s="34">
        <f t="shared" si="448"/>
        <v>1729.62525</v>
      </c>
      <c r="AA230" s="34"/>
      <c r="AB230" s="12" t="s">
        <v>25</v>
      </c>
      <c r="AC230" s="11">
        <f t="shared" ref="AC230:AE230" si="520">K230+R230</f>
        <v>62.5185</v>
      </c>
      <c r="AD230" s="11">
        <f t="shared" si="520"/>
        <v>778.894</v>
      </c>
      <c r="AE230" s="11">
        <f t="shared" si="520"/>
        <v>566.48</v>
      </c>
      <c r="AF230" s="11">
        <f t="shared" si="450"/>
        <v>34.73275</v>
      </c>
      <c r="AG230" s="11">
        <f t="shared" ref="AG230:AI230" si="521">O230+W230</f>
        <v>179</v>
      </c>
      <c r="AH230" s="11">
        <f t="shared" si="521"/>
        <v>108</v>
      </c>
      <c r="AI230" s="11">
        <f t="shared" si="521"/>
        <v>1729.62525</v>
      </c>
      <c r="AJ230" s="12" t="s">
        <v>13</v>
      </c>
    </row>
    <row r="231" s="19" customFormat="1" ht="16" customHeight="1" spans="1:36">
      <c r="A231" s="33">
        <f t="shared" si="433"/>
        <v>228</v>
      </c>
      <c r="B231" s="34" t="s">
        <v>140</v>
      </c>
      <c r="C231" s="45" t="s">
        <v>561</v>
      </c>
      <c r="D231" s="69" t="s">
        <v>562</v>
      </c>
      <c r="E231" s="34">
        <v>3473.25</v>
      </c>
      <c r="F231" s="34">
        <f>VLOOKUP(C231,'[1]9月'!$B:$Q,16,0)</f>
        <v>3245.4</v>
      </c>
      <c r="G231" s="37">
        <v>5664.75</v>
      </c>
      <c r="H231" s="34">
        <v>3473.25</v>
      </c>
      <c r="I231" s="37">
        <v>3180</v>
      </c>
      <c r="J231" s="37">
        <v>108</v>
      </c>
      <c r="K231" s="47">
        <f t="shared" si="434"/>
        <v>62.5185</v>
      </c>
      <c r="L231" s="48">
        <f t="shared" si="435"/>
        <v>519.264</v>
      </c>
      <c r="M231" s="37">
        <f t="shared" si="436"/>
        <v>453.18</v>
      </c>
      <c r="N231" s="34">
        <f t="shared" si="437"/>
        <v>24.31275</v>
      </c>
      <c r="O231" s="37">
        <f t="shared" si="438"/>
        <v>159</v>
      </c>
      <c r="P231" s="37">
        <f t="shared" si="439"/>
        <v>54</v>
      </c>
      <c r="Q231" s="37">
        <f t="shared" si="440"/>
        <v>1272.27525</v>
      </c>
      <c r="R231" s="34">
        <f t="shared" si="441"/>
        <v>0</v>
      </c>
      <c r="S231" s="34">
        <f t="shared" si="442"/>
        <v>259.63</v>
      </c>
      <c r="T231" s="37">
        <f t="shared" si="443"/>
        <v>113.3</v>
      </c>
      <c r="U231" s="34">
        <f t="shared" si="444"/>
        <v>10.42</v>
      </c>
      <c r="V231" s="34">
        <v>0</v>
      </c>
      <c r="W231" s="37">
        <f t="shared" si="445"/>
        <v>159</v>
      </c>
      <c r="X231" s="37">
        <f t="shared" si="446"/>
        <v>54</v>
      </c>
      <c r="Y231" s="34">
        <f t="shared" si="447"/>
        <v>596.35</v>
      </c>
      <c r="Z231" s="34">
        <f t="shared" si="448"/>
        <v>1868.62525</v>
      </c>
      <c r="AA231" s="34"/>
      <c r="AB231" s="12" t="s">
        <v>39</v>
      </c>
      <c r="AC231" s="11">
        <f t="shared" ref="AC231:AE231" si="522">K231+R231</f>
        <v>62.5185</v>
      </c>
      <c r="AD231" s="11">
        <f t="shared" si="522"/>
        <v>778.894</v>
      </c>
      <c r="AE231" s="11">
        <f t="shared" si="522"/>
        <v>566.48</v>
      </c>
      <c r="AF231" s="11">
        <f t="shared" si="450"/>
        <v>34.73275</v>
      </c>
      <c r="AG231" s="11">
        <f t="shared" ref="AG231:AI231" si="523">O231+W231</f>
        <v>318</v>
      </c>
      <c r="AH231" s="11">
        <f t="shared" si="523"/>
        <v>108</v>
      </c>
      <c r="AI231" s="11">
        <f t="shared" si="523"/>
        <v>1868.62525</v>
      </c>
      <c r="AJ231" s="12" t="s">
        <v>15</v>
      </c>
    </row>
    <row r="232" s="9" customFormat="1" ht="16" customHeight="1" spans="1:36">
      <c r="A232" s="33">
        <f t="shared" si="433"/>
        <v>229</v>
      </c>
      <c r="B232" s="34" t="s">
        <v>143</v>
      </c>
      <c r="C232" s="45" t="s">
        <v>563</v>
      </c>
      <c r="D232" s="34" t="s">
        <v>564</v>
      </c>
      <c r="E232" s="34">
        <v>3473.25</v>
      </c>
      <c r="F232" s="34">
        <v>3342.69</v>
      </c>
      <c r="G232" s="37">
        <v>5664.75</v>
      </c>
      <c r="H232" s="34">
        <v>3473.25</v>
      </c>
      <c r="I232" s="37">
        <v>3180</v>
      </c>
      <c r="J232" s="37">
        <v>108</v>
      </c>
      <c r="K232" s="47">
        <f t="shared" si="434"/>
        <v>62.5185</v>
      </c>
      <c r="L232" s="48">
        <f t="shared" si="435"/>
        <v>534.8304</v>
      </c>
      <c r="M232" s="37">
        <f t="shared" si="436"/>
        <v>453.18</v>
      </c>
      <c r="N232" s="34">
        <f t="shared" si="437"/>
        <v>24.31275</v>
      </c>
      <c r="O232" s="37">
        <f t="shared" si="438"/>
        <v>159</v>
      </c>
      <c r="P232" s="37">
        <f t="shared" si="439"/>
        <v>54</v>
      </c>
      <c r="Q232" s="37">
        <f t="shared" si="440"/>
        <v>1287.84165</v>
      </c>
      <c r="R232" s="34">
        <f t="shared" si="441"/>
        <v>0</v>
      </c>
      <c r="S232" s="34">
        <f t="shared" si="442"/>
        <v>267.42</v>
      </c>
      <c r="T232" s="37">
        <f t="shared" si="443"/>
        <v>113.3</v>
      </c>
      <c r="U232" s="34">
        <f t="shared" si="444"/>
        <v>10.42</v>
      </c>
      <c r="V232" s="34">
        <v>0</v>
      </c>
      <c r="W232" s="37">
        <f t="shared" si="445"/>
        <v>159</v>
      </c>
      <c r="X232" s="37">
        <f t="shared" si="446"/>
        <v>54</v>
      </c>
      <c r="Y232" s="34">
        <f t="shared" si="447"/>
        <v>604.14</v>
      </c>
      <c r="Z232" s="34">
        <f t="shared" si="448"/>
        <v>1891.98165</v>
      </c>
      <c r="AA232" s="34"/>
      <c r="AB232" s="12" t="s">
        <v>25</v>
      </c>
      <c r="AC232" s="11">
        <f t="shared" ref="AC232:AE232" si="524">K232+R232</f>
        <v>62.5185</v>
      </c>
      <c r="AD232" s="11">
        <f t="shared" si="524"/>
        <v>802.2504</v>
      </c>
      <c r="AE232" s="11">
        <f t="shared" si="524"/>
        <v>566.48</v>
      </c>
      <c r="AF232" s="11">
        <f t="shared" si="450"/>
        <v>34.73275</v>
      </c>
      <c r="AG232" s="11">
        <f t="shared" ref="AG232:AI232" si="525">O232+W232</f>
        <v>318</v>
      </c>
      <c r="AH232" s="11">
        <f t="shared" si="525"/>
        <v>108</v>
      </c>
      <c r="AI232" s="11">
        <f t="shared" si="525"/>
        <v>1891.98165</v>
      </c>
      <c r="AJ232" s="12" t="s">
        <v>13</v>
      </c>
    </row>
    <row r="233" s="9" customFormat="1" ht="16" customHeight="1" spans="1:36">
      <c r="A233" s="33">
        <f t="shared" si="433"/>
        <v>230</v>
      </c>
      <c r="B233" s="34" t="s">
        <v>143</v>
      </c>
      <c r="C233" s="45" t="s">
        <v>565</v>
      </c>
      <c r="D233" s="34" t="s">
        <v>566</v>
      </c>
      <c r="E233" s="34">
        <v>3473.25</v>
      </c>
      <c r="F233" s="34">
        <f>VLOOKUP(C233,'[1]9月'!$B:$Q,16,0)</f>
        <v>3245.4</v>
      </c>
      <c r="G233" s="37">
        <v>5664.75</v>
      </c>
      <c r="H233" s="34">
        <v>3473.25</v>
      </c>
      <c r="I233" s="37">
        <v>3180</v>
      </c>
      <c r="J233" s="37">
        <v>108</v>
      </c>
      <c r="K233" s="47">
        <f t="shared" si="434"/>
        <v>62.5185</v>
      </c>
      <c r="L233" s="48">
        <f t="shared" si="435"/>
        <v>519.264</v>
      </c>
      <c r="M233" s="37">
        <f t="shared" si="436"/>
        <v>453.18</v>
      </c>
      <c r="N233" s="34">
        <f t="shared" si="437"/>
        <v>24.31275</v>
      </c>
      <c r="O233" s="37">
        <f t="shared" si="438"/>
        <v>159</v>
      </c>
      <c r="P233" s="37">
        <f t="shared" si="439"/>
        <v>54</v>
      </c>
      <c r="Q233" s="37">
        <f t="shared" si="440"/>
        <v>1272.27525</v>
      </c>
      <c r="R233" s="34">
        <f t="shared" si="441"/>
        <v>0</v>
      </c>
      <c r="S233" s="34">
        <f t="shared" si="442"/>
        <v>259.63</v>
      </c>
      <c r="T233" s="37">
        <f t="shared" si="443"/>
        <v>113.3</v>
      </c>
      <c r="U233" s="34">
        <f t="shared" si="444"/>
        <v>10.42</v>
      </c>
      <c r="V233" s="34">
        <v>0</v>
      </c>
      <c r="W233" s="37">
        <f t="shared" si="445"/>
        <v>159</v>
      </c>
      <c r="X233" s="37">
        <f t="shared" si="446"/>
        <v>54</v>
      </c>
      <c r="Y233" s="34">
        <f t="shared" si="447"/>
        <v>596.35</v>
      </c>
      <c r="Z233" s="34">
        <f t="shared" si="448"/>
        <v>1868.62525</v>
      </c>
      <c r="AA233" s="34"/>
      <c r="AB233" s="12" t="s">
        <v>25</v>
      </c>
      <c r="AC233" s="11">
        <f t="shared" ref="AC233:AE233" si="526">K233+R233</f>
        <v>62.5185</v>
      </c>
      <c r="AD233" s="11">
        <f t="shared" si="526"/>
        <v>778.894</v>
      </c>
      <c r="AE233" s="11">
        <f t="shared" si="526"/>
        <v>566.48</v>
      </c>
      <c r="AF233" s="11">
        <f t="shared" si="450"/>
        <v>34.73275</v>
      </c>
      <c r="AG233" s="11">
        <f t="shared" ref="AG233:AI233" si="527">O233+W233</f>
        <v>318</v>
      </c>
      <c r="AH233" s="11">
        <f t="shared" si="527"/>
        <v>108</v>
      </c>
      <c r="AI233" s="11">
        <f t="shared" si="527"/>
        <v>1868.62525</v>
      </c>
      <c r="AJ233" s="12" t="s">
        <v>13</v>
      </c>
    </row>
    <row r="234" s="9" customFormat="1" ht="16" customHeight="1" spans="1:36">
      <c r="A234" s="33">
        <f t="shared" si="433"/>
        <v>231</v>
      </c>
      <c r="B234" s="34" t="s">
        <v>567</v>
      </c>
      <c r="C234" s="45" t="s">
        <v>568</v>
      </c>
      <c r="D234" s="34" t="s">
        <v>569</v>
      </c>
      <c r="E234" s="34">
        <v>3820</v>
      </c>
      <c r="F234" s="34">
        <f>VLOOKUP(C234,'[1]9月'!$B:$Q,16,0)</f>
        <v>3820</v>
      </c>
      <c r="G234" s="37">
        <v>5664.75</v>
      </c>
      <c r="H234" s="34">
        <v>3820</v>
      </c>
      <c r="I234" s="37">
        <v>4180</v>
      </c>
      <c r="J234" s="37">
        <v>108</v>
      </c>
      <c r="K234" s="47">
        <f t="shared" si="434"/>
        <v>68.76</v>
      </c>
      <c r="L234" s="48">
        <f t="shared" si="435"/>
        <v>611.2</v>
      </c>
      <c r="M234" s="37">
        <f t="shared" si="436"/>
        <v>453.18</v>
      </c>
      <c r="N234" s="34">
        <f t="shared" si="437"/>
        <v>26.74</v>
      </c>
      <c r="O234" s="37">
        <f t="shared" si="438"/>
        <v>209</v>
      </c>
      <c r="P234" s="37">
        <f t="shared" si="439"/>
        <v>54</v>
      </c>
      <c r="Q234" s="37">
        <f t="shared" si="440"/>
        <v>1422.88</v>
      </c>
      <c r="R234" s="34">
        <f t="shared" si="441"/>
        <v>0</v>
      </c>
      <c r="S234" s="34">
        <f t="shared" si="442"/>
        <v>305.6</v>
      </c>
      <c r="T234" s="37">
        <f t="shared" si="443"/>
        <v>113.3</v>
      </c>
      <c r="U234" s="34">
        <f t="shared" si="444"/>
        <v>11.46</v>
      </c>
      <c r="V234" s="34">
        <v>0</v>
      </c>
      <c r="W234" s="37">
        <f t="shared" si="445"/>
        <v>209</v>
      </c>
      <c r="X234" s="37">
        <f t="shared" si="446"/>
        <v>54</v>
      </c>
      <c r="Y234" s="34">
        <f t="shared" si="447"/>
        <v>693.36</v>
      </c>
      <c r="Z234" s="34">
        <f t="shared" si="448"/>
        <v>2116.24</v>
      </c>
      <c r="AA234" s="34"/>
      <c r="AB234" s="12" t="s">
        <v>25</v>
      </c>
      <c r="AC234" s="11">
        <f t="shared" ref="AC234:AE234" si="528">K234+R234</f>
        <v>68.76</v>
      </c>
      <c r="AD234" s="11">
        <f t="shared" si="528"/>
        <v>916.8</v>
      </c>
      <c r="AE234" s="11">
        <f t="shared" si="528"/>
        <v>566.48</v>
      </c>
      <c r="AF234" s="11">
        <f t="shared" si="450"/>
        <v>38.2</v>
      </c>
      <c r="AG234" s="11">
        <f t="shared" ref="AG234:AI234" si="529">O234+W234</f>
        <v>418</v>
      </c>
      <c r="AH234" s="11">
        <f t="shared" si="529"/>
        <v>108</v>
      </c>
      <c r="AI234" s="11">
        <f t="shared" si="529"/>
        <v>2116.24</v>
      </c>
      <c r="AJ234" s="12" t="s">
        <v>13</v>
      </c>
    </row>
    <row r="235" s="9" customFormat="1" ht="16" customHeight="1" spans="1:36">
      <c r="A235" s="33">
        <f t="shared" si="433"/>
        <v>232</v>
      </c>
      <c r="B235" s="34" t="s">
        <v>539</v>
      </c>
      <c r="C235" s="45" t="s">
        <v>570</v>
      </c>
      <c r="D235" s="34" t="s">
        <v>571</v>
      </c>
      <c r="E235" s="34">
        <v>3820</v>
      </c>
      <c r="F235" s="34">
        <f>VLOOKUP(C235,'[1]9月'!$B:$Q,16,0)</f>
        <v>3820</v>
      </c>
      <c r="G235" s="37">
        <v>5664.75</v>
      </c>
      <c r="H235" s="34">
        <v>3820</v>
      </c>
      <c r="I235" s="37">
        <v>4180</v>
      </c>
      <c r="J235" s="37">
        <v>108</v>
      </c>
      <c r="K235" s="47">
        <f t="shared" si="434"/>
        <v>68.76</v>
      </c>
      <c r="L235" s="48">
        <f t="shared" si="435"/>
        <v>611.2</v>
      </c>
      <c r="M235" s="37">
        <f t="shared" si="436"/>
        <v>453.18</v>
      </c>
      <c r="N235" s="34">
        <f t="shared" si="437"/>
        <v>26.74</v>
      </c>
      <c r="O235" s="37">
        <f t="shared" si="438"/>
        <v>209</v>
      </c>
      <c r="P235" s="37">
        <f t="shared" si="439"/>
        <v>54</v>
      </c>
      <c r="Q235" s="37">
        <f t="shared" si="440"/>
        <v>1422.88</v>
      </c>
      <c r="R235" s="34">
        <f t="shared" si="441"/>
        <v>0</v>
      </c>
      <c r="S235" s="34">
        <f t="shared" si="442"/>
        <v>305.6</v>
      </c>
      <c r="T235" s="37">
        <f t="shared" si="443"/>
        <v>113.3</v>
      </c>
      <c r="U235" s="34">
        <f t="shared" si="444"/>
        <v>11.46</v>
      </c>
      <c r="V235" s="34">
        <v>0</v>
      </c>
      <c r="W235" s="37">
        <f t="shared" si="445"/>
        <v>209</v>
      </c>
      <c r="X235" s="37">
        <f t="shared" si="446"/>
        <v>54</v>
      </c>
      <c r="Y235" s="34">
        <f t="shared" si="447"/>
        <v>693.36</v>
      </c>
      <c r="Z235" s="34">
        <f t="shared" si="448"/>
        <v>2116.24</v>
      </c>
      <c r="AA235" s="34"/>
      <c r="AB235" s="12" t="s">
        <v>39</v>
      </c>
      <c r="AC235" s="11">
        <f t="shared" ref="AC235:AE235" si="530">K235+R235</f>
        <v>68.76</v>
      </c>
      <c r="AD235" s="11">
        <f t="shared" si="530"/>
        <v>916.8</v>
      </c>
      <c r="AE235" s="11">
        <f t="shared" si="530"/>
        <v>566.48</v>
      </c>
      <c r="AF235" s="11">
        <f t="shared" si="450"/>
        <v>38.2</v>
      </c>
      <c r="AG235" s="11">
        <f t="shared" ref="AG235:AI235" si="531">O235+W235</f>
        <v>418</v>
      </c>
      <c r="AH235" s="11">
        <f t="shared" si="531"/>
        <v>108</v>
      </c>
      <c r="AI235" s="11">
        <f t="shared" si="531"/>
        <v>2116.24</v>
      </c>
      <c r="AJ235" s="12" t="s">
        <v>15</v>
      </c>
    </row>
    <row r="236" s="9" customFormat="1" ht="16" customHeight="1" spans="1:36">
      <c r="A236" s="33">
        <f t="shared" si="433"/>
        <v>233</v>
      </c>
      <c r="B236" s="34" t="s">
        <v>146</v>
      </c>
      <c r="C236" s="45" t="s">
        <v>572</v>
      </c>
      <c r="D236" s="34" t="s">
        <v>573</v>
      </c>
      <c r="E236" s="34">
        <v>3473.25</v>
      </c>
      <c r="F236" s="34">
        <f>VLOOKUP(C236,'[1]9月'!$B:$Q,16,0)</f>
        <v>3245.4</v>
      </c>
      <c r="G236" s="37">
        <v>5664.75</v>
      </c>
      <c r="H236" s="34">
        <v>3473.25</v>
      </c>
      <c r="I236" s="37">
        <v>3180</v>
      </c>
      <c r="J236" s="37">
        <v>108</v>
      </c>
      <c r="K236" s="47">
        <f t="shared" si="434"/>
        <v>62.5185</v>
      </c>
      <c r="L236" s="48">
        <f t="shared" si="435"/>
        <v>519.264</v>
      </c>
      <c r="M236" s="37">
        <f t="shared" si="436"/>
        <v>453.18</v>
      </c>
      <c r="N236" s="34">
        <f t="shared" si="437"/>
        <v>24.31275</v>
      </c>
      <c r="O236" s="37">
        <f t="shared" si="438"/>
        <v>159</v>
      </c>
      <c r="P236" s="37">
        <f t="shared" si="439"/>
        <v>54</v>
      </c>
      <c r="Q236" s="37">
        <f t="shared" si="440"/>
        <v>1272.27525</v>
      </c>
      <c r="R236" s="34">
        <f t="shared" si="441"/>
        <v>0</v>
      </c>
      <c r="S236" s="34">
        <f t="shared" si="442"/>
        <v>259.63</v>
      </c>
      <c r="T236" s="37">
        <f t="shared" si="443"/>
        <v>113.3</v>
      </c>
      <c r="U236" s="34">
        <f t="shared" si="444"/>
        <v>10.42</v>
      </c>
      <c r="V236" s="34">
        <v>0</v>
      </c>
      <c r="W236" s="37">
        <f t="shared" si="445"/>
        <v>159</v>
      </c>
      <c r="X236" s="37">
        <f t="shared" si="446"/>
        <v>54</v>
      </c>
      <c r="Y236" s="34">
        <f t="shared" si="447"/>
        <v>596.35</v>
      </c>
      <c r="Z236" s="34">
        <f t="shared" si="448"/>
        <v>1868.62525</v>
      </c>
      <c r="AA236" s="34"/>
      <c r="AB236" s="12" t="s">
        <v>39</v>
      </c>
      <c r="AC236" s="11">
        <f t="shared" ref="AC236:AE236" si="532">K236+R236</f>
        <v>62.5185</v>
      </c>
      <c r="AD236" s="11">
        <f t="shared" si="532"/>
        <v>778.894</v>
      </c>
      <c r="AE236" s="11">
        <f t="shared" si="532"/>
        <v>566.48</v>
      </c>
      <c r="AF236" s="11">
        <f t="shared" si="450"/>
        <v>34.73275</v>
      </c>
      <c r="AG236" s="11">
        <f t="shared" ref="AG236:AI236" si="533">O236+W236</f>
        <v>318</v>
      </c>
      <c r="AH236" s="11">
        <f t="shared" si="533"/>
        <v>108</v>
      </c>
      <c r="AI236" s="11">
        <f t="shared" si="533"/>
        <v>1868.62525</v>
      </c>
      <c r="AJ236" s="12" t="s">
        <v>15</v>
      </c>
    </row>
    <row r="237" s="9" customFormat="1" ht="16" customHeight="1" spans="1:36">
      <c r="A237" s="33">
        <f t="shared" si="433"/>
        <v>234</v>
      </c>
      <c r="B237" s="34" t="s">
        <v>146</v>
      </c>
      <c r="C237" s="45" t="s">
        <v>574</v>
      </c>
      <c r="D237" s="34" t="s">
        <v>575</v>
      </c>
      <c r="E237" s="34">
        <v>3473.25</v>
      </c>
      <c r="F237" s="34">
        <f>VLOOKUP(C237,'[1]9月'!$B:$Q,16,0)</f>
        <v>3245.4</v>
      </c>
      <c r="G237" s="37">
        <v>5664.75</v>
      </c>
      <c r="H237" s="34">
        <v>3473.25</v>
      </c>
      <c r="I237" s="37">
        <v>3180</v>
      </c>
      <c r="J237" s="37">
        <v>108</v>
      </c>
      <c r="K237" s="47">
        <f t="shared" si="434"/>
        <v>62.5185</v>
      </c>
      <c r="L237" s="48">
        <f t="shared" si="435"/>
        <v>519.264</v>
      </c>
      <c r="M237" s="37">
        <f t="shared" si="436"/>
        <v>453.18</v>
      </c>
      <c r="N237" s="34">
        <f t="shared" si="437"/>
        <v>24.31275</v>
      </c>
      <c r="O237" s="37">
        <f t="shared" si="438"/>
        <v>159</v>
      </c>
      <c r="P237" s="37">
        <f t="shared" si="439"/>
        <v>54</v>
      </c>
      <c r="Q237" s="37">
        <f t="shared" si="440"/>
        <v>1272.27525</v>
      </c>
      <c r="R237" s="34">
        <f t="shared" si="441"/>
        <v>0</v>
      </c>
      <c r="S237" s="34">
        <f t="shared" si="442"/>
        <v>259.63</v>
      </c>
      <c r="T237" s="37">
        <f t="shared" si="443"/>
        <v>113.3</v>
      </c>
      <c r="U237" s="34">
        <f t="shared" si="444"/>
        <v>10.42</v>
      </c>
      <c r="V237" s="34">
        <v>0</v>
      </c>
      <c r="W237" s="37">
        <f t="shared" si="445"/>
        <v>159</v>
      </c>
      <c r="X237" s="37">
        <f t="shared" si="446"/>
        <v>54</v>
      </c>
      <c r="Y237" s="34">
        <f t="shared" si="447"/>
        <v>596.35</v>
      </c>
      <c r="Z237" s="34">
        <f t="shared" si="448"/>
        <v>1868.62525</v>
      </c>
      <c r="AA237" s="34"/>
      <c r="AB237" s="12" t="s">
        <v>39</v>
      </c>
      <c r="AC237" s="11">
        <f t="shared" ref="AC237:AE237" si="534">K237+R237</f>
        <v>62.5185</v>
      </c>
      <c r="AD237" s="11">
        <f t="shared" si="534"/>
        <v>778.894</v>
      </c>
      <c r="AE237" s="11">
        <f t="shared" si="534"/>
        <v>566.48</v>
      </c>
      <c r="AF237" s="11">
        <f t="shared" si="450"/>
        <v>34.73275</v>
      </c>
      <c r="AG237" s="11">
        <f t="shared" ref="AG237:AI237" si="535">O237+W237</f>
        <v>318</v>
      </c>
      <c r="AH237" s="11">
        <f t="shared" si="535"/>
        <v>108</v>
      </c>
      <c r="AI237" s="11">
        <f t="shared" si="535"/>
        <v>1868.62525</v>
      </c>
      <c r="AJ237" s="12" t="s">
        <v>15</v>
      </c>
    </row>
    <row r="238" s="9" customFormat="1" ht="16" customHeight="1" spans="1:36">
      <c r="A238" s="33">
        <f t="shared" si="433"/>
        <v>235</v>
      </c>
      <c r="B238" s="34" t="s">
        <v>140</v>
      </c>
      <c r="C238" s="45" t="s">
        <v>576</v>
      </c>
      <c r="D238" s="34" t="s">
        <v>577</v>
      </c>
      <c r="E238" s="34">
        <v>3473.25</v>
      </c>
      <c r="F238" s="34">
        <f>VLOOKUP(C238,'[1]9月'!$B:$Q,16,0)</f>
        <v>3245.4</v>
      </c>
      <c r="G238" s="37">
        <v>5664.75</v>
      </c>
      <c r="H238" s="34">
        <v>3473.25</v>
      </c>
      <c r="I238" s="37">
        <v>3180</v>
      </c>
      <c r="J238" s="37">
        <v>108</v>
      </c>
      <c r="K238" s="47">
        <f t="shared" si="434"/>
        <v>62.5185</v>
      </c>
      <c r="L238" s="48">
        <f t="shared" si="435"/>
        <v>519.264</v>
      </c>
      <c r="M238" s="37">
        <f t="shared" si="436"/>
        <v>453.18</v>
      </c>
      <c r="N238" s="34">
        <f t="shared" si="437"/>
        <v>24.31275</v>
      </c>
      <c r="O238" s="37">
        <f t="shared" si="438"/>
        <v>159</v>
      </c>
      <c r="P238" s="37">
        <f t="shared" si="439"/>
        <v>54</v>
      </c>
      <c r="Q238" s="37">
        <f t="shared" si="440"/>
        <v>1272.27525</v>
      </c>
      <c r="R238" s="34">
        <f t="shared" si="441"/>
        <v>0</v>
      </c>
      <c r="S238" s="34">
        <f t="shared" si="442"/>
        <v>259.63</v>
      </c>
      <c r="T238" s="37">
        <f t="shared" si="443"/>
        <v>113.3</v>
      </c>
      <c r="U238" s="34">
        <f t="shared" si="444"/>
        <v>10.42</v>
      </c>
      <c r="V238" s="34">
        <v>0</v>
      </c>
      <c r="W238" s="37">
        <f t="shared" si="445"/>
        <v>159</v>
      </c>
      <c r="X238" s="37">
        <f t="shared" si="446"/>
        <v>54</v>
      </c>
      <c r="Y238" s="34">
        <f t="shared" si="447"/>
        <v>596.35</v>
      </c>
      <c r="Z238" s="34">
        <f t="shared" si="448"/>
        <v>1868.62525</v>
      </c>
      <c r="AA238" s="34"/>
      <c r="AB238" s="12" t="s">
        <v>39</v>
      </c>
      <c r="AC238" s="11">
        <f t="shared" ref="AC238:AE238" si="536">K238+R238</f>
        <v>62.5185</v>
      </c>
      <c r="AD238" s="11">
        <f t="shared" si="536"/>
        <v>778.894</v>
      </c>
      <c r="AE238" s="11">
        <f t="shared" si="536"/>
        <v>566.48</v>
      </c>
      <c r="AF238" s="11">
        <f t="shared" si="450"/>
        <v>34.73275</v>
      </c>
      <c r="AG238" s="11">
        <f t="shared" ref="AG238:AI238" si="537">O238+W238</f>
        <v>318</v>
      </c>
      <c r="AH238" s="11">
        <f t="shared" si="537"/>
        <v>108</v>
      </c>
      <c r="AI238" s="11">
        <f t="shared" si="537"/>
        <v>1868.62525</v>
      </c>
      <c r="AJ238" s="12" t="s">
        <v>15</v>
      </c>
    </row>
    <row r="239" s="9" customFormat="1" ht="16" customHeight="1" spans="1:36">
      <c r="A239" s="33">
        <f t="shared" si="433"/>
        <v>236</v>
      </c>
      <c r="B239" s="34" t="s">
        <v>86</v>
      </c>
      <c r="C239" s="45" t="s">
        <v>578</v>
      </c>
      <c r="D239" s="34" t="s">
        <v>579</v>
      </c>
      <c r="E239" s="34">
        <v>3473.25</v>
      </c>
      <c r="F239" s="34">
        <f>VLOOKUP(C239,'[1]9月'!$B:$Q,16,0)</f>
        <v>3245.4</v>
      </c>
      <c r="G239" s="37">
        <v>5664.75</v>
      </c>
      <c r="H239" s="34">
        <v>3473.25</v>
      </c>
      <c r="I239" s="37">
        <v>3180</v>
      </c>
      <c r="J239" s="37">
        <v>108</v>
      </c>
      <c r="K239" s="47">
        <f t="shared" si="434"/>
        <v>62.5185</v>
      </c>
      <c r="L239" s="48">
        <f t="shared" si="435"/>
        <v>519.264</v>
      </c>
      <c r="M239" s="37">
        <f t="shared" si="436"/>
        <v>453.18</v>
      </c>
      <c r="N239" s="34">
        <f t="shared" si="437"/>
        <v>24.31275</v>
      </c>
      <c r="O239" s="37">
        <f t="shared" si="438"/>
        <v>159</v>
      </c>
      <c r="P239" s="37">
        <f t="shared" si="439"/>
        <v>54</v>
      </c>
      <c r="Q239" s="37">
        <f t="shared" si="440"/>
        <v>1272.27525</v>
      </c>
      <c r="R239" s="34">
        <f t="shared" si="441"/>
        <v>0</v>
      </c>
      <c r="S239" s="34">
        <f t="shared" si="442"/>
        <v>259.63</v>
      </c>
      <c r="T239" s="37">
        <f t="shared" si="443"/>
        <v>113.3</v>
      </c>
      <c r="U239" s="34">
        <f t="shared" si="444"/>
        <v>10.42</v>
      </c>
      <c r="V239" s="34">
        <v>0</v>
      </c>
      <c r="W239" s="37">
        <f t="shared" si="445"/>
        <v>159</v>
      </c>
      <c r="X239" s="37">
        <f t="shared" si="446"/>
        <v>54</v>
      </c>
      <c r="Y239" s="34">
        <f t="shared" si="447"/>
        <v>596.35</v>
      </c>
      <c r="Z239" s="34">
        <f t="shared" si="448"/>
        <v>1868.62525</v>
      </c>
      <c r="AA239" s="34"/>
      <c r="AB239" s="12" t="s">
        <v>40</v>
      </c>
      <c r="AC239" s="11">
        <f t="shared" ref="AC239:AE239" si="538">K239+R239</f>
        <v>62.5185</v>
      </c>
      <c r="AD239" s="11">
        <f t="shared" si="538"/>
        <v>778.894</v>
      </c>
      <c r="AE239" s="11">
        <f t="shared" si="538"/>
        <v>566.48</v>
      </c>
      <c r="AF239" s="11">
        <f t="shared" si="450"/>
        <v>34.73275</v>
      </c>
      <c r="AG239" s="11">
        <f t="shared" ref="AG239:AI239" si="539">O239+W239</f>
        <v>318</v>
      </c>
      <c r="AH239" s="11">
        <f t="shared" si="539"/>
        <v>108</v>
      </c>
      <c r="AI239" s="11">
        <f t="shared" si="539"/>
        <v>1868.62525</v>
      </c>
      <c r="AJ239" s="12" t="s">
        <v>16</v>
      </c>
    </row>
    <row r="240" s="9" customFormat="1" ht="16" customHeight="1" spans="1:36">
      <c r="A240" s="33">
        <f t="shared" si="433"/>
        <v>237</v>
      </c>
      <c r="B240" s="34" t="s">
        <v>242</v>
      </c>
      <c r="C240" s="45" t="s">
        <v>580</v>
      </c>
      <c r="D240" s="34" t="s">
        <v>581</v>
      </c>
      <c r="E240" s="34">
        <v>3473.25</v>
      </c>
      <c r="F240" s="34">
        <f>VLOOKUP(C240,'[1]9月'!$B:$Q,16,0)</f>
        <v>3245.4</v>
      </c>
      <c r="G240" s="37">
        <v>5664.75</v>
      </c>
      <c r="H240" s="34">
        <v>3473.25</v>
      </c>
      <c r="I240" s="37">
        <v>4180</v>
      </c>
      <c r="J240" s="37">
        <v>108</v>
      </c>
      <c r="K240" s="47">
        <f t="shared" si="434"/>
        <v>62.5185</v>
      </c>
      <c r="L240" s="48">
        <f t="shared" si="435"/>
        <v>519.264</v>
      </c>
      <c r="M240" s="37">
        <f t="shared" si="436"/>
        <v>453.18</v>
      </c>
      <c r="N240" s="34">
        <f t="shared" si="437"/>
        <v>24.31275</v>
      </c>
      <c r="O240" s="37">
        <f t="shared" si="438"/>
        <v>209</v>
      </c>
      <c r="P240" s="37">
        <f t="shared" si="439"/>
        <v>54</v>
      </c>
      <c r="Q240" s="37">
        <f t="shared" si="440"/>
        <v>1322.27525</v>
      </c>
      <c r="R240" s="34">
        <f t="shared" si="441"/>
        <v>0</v>
      </c>
      <c r="S240" s="34">
        <f t="shared" si="442"/>
        <v>259.63</v>
      </c>
      <c r="T240" s="37">
        <f t="shared" si="443"/>
        <v>113.3</v>
      </c>
      <c r="U240" s="34">
        <f t="shared" si="444"/>
        <v>10.42</v>
      </c>
      <c r="V240" s="34">
        <v>0</v>
      </c>
      <c r="W240" s="37">
        <f t="shared" si="445"/>
        <v>209</v>
      </c>
      <c r="X240" s="37">
        <f t="shared" si="446"/>
        <v>54</v>
      </c>
      <c r="Y240" s="34">
        <f t="shared" si="447"/>
        <v>646.35</v>
      </c>
      <c r="Z240" s="34">
        <f t="shared" si="448"/>
        <v>1968.62525</v>
      </c>
      <c r="AA240" s="34"/>
      <c r="AB240" s="12" t="s">
        <v>40</v>
      </c>
      <c r="AC240" s="11">
        <f t="shared" ref="AC240:AE240" si="540">K240+R240</f>
        <v>62.5185</v>
      </c>
      <c r="AD240" s="11">
        <f t="shared" si="540"/>
        <v>778.894</v>
      </c>
      <c r="AE240" s="11">
        <f t="shared" si="540"/>
        <v>566.48</v>
      </c>
      <c r="AF240" s="11">
        <f t="shared" si="450"/>
        <v>34.73275</v>
      </c>
      <c r="AG240" s="11">
        <f t="shared" ref="AG240:AI240" si="541">O240+W240</f>
        <v>418</v>
      </c>
      <c r="AH240" s="11">
        <f t="shared" si="541"/>
        <v>108</v>
      </c>
      <c r="AI240" s="11">
        <f t="shared" si="541"/>
        <v>1968.62525</v>
      </c>
      <c r="AJ240" s="12" t="s">
        <v>16</v>
      </c>
    </row>
    <row r="241" s="9" customFormat="1" ht="16" customHeight="1" spans="1:36">
      <c r="A241" s="33">
        <f t="shared" si="433"/>
        <v>238</v>
      </c>
      <c r="B241" s="34" t="s">
        <v>242</v>
      </c>
      <c r="C241" s="45" t="s">
        <v>582</v>
      </c>
      <c r="D241" s="177" t="s">
        <v>583</v>
      </c>
      <c r="E241" s="34">
        <v>3473.25</v>
      </c>
      <c r="F241" s="34">
        <f>VLOOKUP(C241,'[1]9月'!$B:$Q,16,0)</f>
        <v>3245.4</v>
      </c>
      <c r="G241" s="37">
        <v>5664.75</v>
      </c>
      <c r="H241" s="34">
        <v>3473.25</v>
      </c>
      <c r="I241" s="37">
        <v>4180</v>
      </c>
      <c r="J241" s="37">
        <v>108</v>
      </c>
      <c r="K241" s="47">
        <f t="shared" si="434"/>
        <v>62.5185</v>
      </c>
      <c r="L241" s="48">
        <f t="shared" si="435"/>
        <v>519.264</v>
      </c>
      <c r="M241" s="37">
        <f t="shared" si="436"/>
        <v>453.18</v>
      </c>
      <c r="N241" s="34">
        <f t="shared" si="437"/>
        <v>24.31275</v>
      </c>
      <c r="O241" s="37">
        <f t="shared" si="438"/>
        <v>209</v>
      </c>
      <c r="P241" s="37">
        <f t="shared" si="439"/>
        <v>54</v>
      </c>
      <c r="Q241" s="37">
        <f t="shared" si="440"/>
        <v>1322.27525</v>
      </c>
      <c r="R241" s="34">
        <f t="shared" si="441"/>
        <v>0</v>
      </c>
      <c r="S241" s="34">
        <f t="shared" si="442"/>
        <v>259.63</v>
      </c>
      <c r="T241" s="37">
        <f t="shared" si="443"/>
        <v>113.3</v>
      </c>
      <c r="U241" s="34">
        <f t="shared" si="444"/>
        <v>10.42</v>
      </c>
      <c r="V241" s="34">
        <v>0</v>
      </c>
      <c r="W241" s="37">
        <f t="shared" si="445"/>
        <v>209</v>
      </c>
      <c r="X241" s="37">
        <f t="shared" si="446"/>
        <v>54</v>
      </c>
      <c r="Y241" s="34">
        <f t="shared" si="447"/>
        <v>646.35</v>
      </c>
      <c r="Z241" s="34">
        <f t="shared" si="448"/>
        <v>1968.62525</v>
      </c>
      <c r="AA241" s="34"/>
      <c r="AB241" s="12" t="s">
        <v>40</v>
      </c>
      <c r="AC241" s="11">
        <f t="shared" ref="AC241:AE241" si="542">K241+R241</f>
        <v>62.5185</v>
      </c>
      <c r="AD241" s="11">
        <f t="shared" si="542"/>
        <v>778.894</v>
      </c>
      <c r="AE241" s="11">
        <f t="shared" si="542"/>
        <v>566.48</v>
      </c>
      <c r="AF241" s="11">
        <f t="shared" si="450"/>
        <v>34.73275</v>
      </c>
      <c r="AG241" s="11">
        <f t="shared" ref="AG241:AI241" si="543">O241+W241</f>
        <v>418</v>
      </c>
      <c r="AH241" s="11">
        <f t="shared" si="543"/>
        <v>108</v>
      </c>
      <c r="AI241" s="11">
        <f t="shared" si="543"/>
        <v>1968.62525</v>
      </c>
      <c r="AJ241" s="12" t="s">
        <v>16</v>
      </c>
    </row>
    <row r="242" s="9" customFormat="1" ht="16" customHeight="1" spans="1:36">
      <c r="A242" s="33">
        <f t="shared" si="433"/>
        <v>239</v>
      </c>
      <c r="B242" s="34" t="s">
        <v>584</v>
      </c>
      <c r="C242" s="45" t="s">
        <v>585</v>
      </c>
      <c r="D242" s="34" t="s">
        <v>586</v>
      </c>
      <c r="E242" s="34">
        <v>3473.25</v>
      </c>
      <c r="F242" s="34">
        <f>VLOOKUP(C242,'[1]9月'!$B:$Q,16,0)</f>
        <v>3245.4</v>
      </c>
      <c r="G242" s="37">
        <v>5664.75</v>
      </c>
      <c r="H242" s="34">
        <v>3473.25</v>
      </c>
      <c r="I242" s="37">
        <v>1790</v>
      </c>
      <c r="J242" s="37">
        <v>108</v>
      </c>
      <c r="K242" s="47">
        <f t="shared" si="434"/>
        <v>62.5185</v>
      </c>
      <c r="L242" s="48">
        <f t="shared" si="435"/>
        <v>519.264</v>
      </c>
      <c r="M242" s="37">
        <f t="shared" si="436"/>
        <v>453.18</v>
      </c>
      <c r="N242" s="34">
        <f t="shared" si="437"/>
        <v>24.31275</v>
      </c>
      <c r="O242" s="37">
        <f t="shared" si="438"/>
        <v>89.5</v>
      </c>
      <c r="P242" s="37">
        <f t="shared" si="439"/>
        <v>54</v>
      </c>
      <c r="Q242" s="37">
        <f t="shared" si="440"/>
        <v>1202.77525</v>
      </c>
      <c r="R242" s="34">
        <f t="shared" si="441"/>
        <v>0</v>
      </c>
      <c r="S242" s="34">
        <f t="shared" si="442"/>
        <v>259.63</v>
      </c>
      <c r="T242" s="37">
        <f t="shared" si="443"/>
        <v>113.3</v>
      </c>
      <c r="U242" s="34">
        <f t="shared" si="444"/>
        <v>10.42</v>
      </c>
      <c r="V242" s="34">
        <v>0</v>
      </c>
      <c r="W242" s="37">
        <f t="shared" si="445"/>
        <v>89.5</v>
      </c>
      <c r="X242" s="37">
        <f t="shared" si="446"/>
        <v>54</v>
      </c>
      <c r="Y242" s="34">
        <f t="shared" si="447"/>
        <v>526.85</v>
      </c>
      <c r="Z242" s="34">
        <f t="shared" si="448"/>
        <v>1729.62525</v>
      </c>
      <c r="AA242" s="34"/>
      <c r="AB242" s="12" t="s">
        <v>36</v>
      </c>
      <c r="AC242" s="11">
        <f t="shared" ref="AC242:AE242" si="544">K242+R242</f>
        <v>62.5185</v>
      </c>
      <c r="AD242" s="11">
        <f t="shared" si="544"/>
        <v>778.894</v>
      </c>
      <c r="AE242" s="11">
        <f t="shared" si="544"/>
        <v>566.48</v>
      </c>
      <c r="AF242" s="11">
        <f t="shared" si="450"/>
        <v>34.73275</v>
      </c>
      <c r="AG242" s="11">
        <f t="shared" ref="AG242:AI242" si="545">O242+W242</f>
        <v>179</v>
      </c>
      <c r="AH242" s="11">
        <f t="shared" si="545"/>
        <v>108</v>
      </c>
      <c r="AI242" s="11">
        <f t="shared" si="545"/>
        <v>1729.62525</v>
      </c>
      <c r="AJ242" s="12" t="s">
        <v>14</v>
      </c>
    </row>
    <row r="243" s="9" customFormat="1" ht="16" customHeight="1" spans="1:36">
      <c r="A243" s="33">
        <f t="shared" si="433"/>
        <v>240</v>
      </c>
      <c r="B243" s="34" t="s">
        <v>584</v>
      </c>
      <c r="C243" s="45" t="s">
        <v>587</v>
      </c>
      <c r="D243" s="34" t="s">
        <v>588</v>
      </c>
      <c r="E243" s="34">
        <v>3473.25</v>
      </c>
      <c r="F243" s="34">
        <f>VLOOKUP(C243,'[1]9月'!$B:$Q,16,0)</f>
        <v>3245.4</v>
      </c>
      <c r="G243" s="37">
        <v>5664.75</v>
      </c>
      <c r="H243" s="34">
        <v>3473.25</v>
      </c>
      <c r="I243" s="37">
        <v>1790</v>
      </c>
      <c r="J243" s="37">
        <v>108</v>
      </c>
      <c r="K243" s="47">
        <f t="shared" si="434"/>
        <v>62.5185</v>
      </c>
      <c r="L243" s="48">
        <f t="shared" si="435"/>
        <v>519.264</v>
      </c>
      <c r="M243" s="37">
        <f t="shared" si="436"/>
        <v>453.18</v>
      </c>
      <c r="N243" s="34">
        <f t="shared" si="437"/>
        <v>24.31275</v>
      </c>
      <c r="O243" s="37">
        <f t="shared" si="438"/>
        <v>89.5</v>
      </c>
      <c r="P243" s="37">
        <f t="shared" si="439"/>
        <v>54</v>
      </c>
      <c r="Q243" s="37">
        <f t="shared" si="440"/>
        <v>1202.77525</v>
      </c>
      <c r="R243" s="34">
        <f t="shared" si="441"/>
        <v>0</v>
      </c>
      <c r="S243" s="34">
        <f t="shared" si="442"/>
        <v>259.63</v>
      </c>
      <c r="T243" s="37">
        <f t="shared" si="443"/>
        <v>113.3</v>
      </c>
      <c r="U243" s="34">
        <f t="shared" si="444"/>
        <v>10.42</v>
      </c>
      <c r="V243" s="34">
        <v>0</v>
      </c>
      <c r="W243" s="37">
        <f t="shared" si="445"/>
        <v>89.5</v>
      </c>
      <c r="X243" s="37">
        <f t="shared" si="446"/>
        <v>54</v>
      </c>
      <c r="Y243" s="34">
        <f t="shared" si="447"/>
        <v>526.85</v>
      </c>
      <c r="Z243" s="34">
        <f t="shared" si="448"/>
        <v>1729.62525</v>
      </c>
      <c r="AA243" s="34"/>
      <c r="AB243" s="12" t="s">
        <v>36</v>
      </c>
      <c r="AC243" s="11">
        <f t="shared" ref="AC243:AE243" si="546">K243+R243</f>
        <v>62.5185</v>
      </c>
      <c r="AD243" s="11">
        <f t="shared" si="546"/>
        <v>778.894</v>
      </c>
      <c r="AE243" s="11">
        <f t="shared" si="546"/>
        <v>566.48</v>
      </c>
      <c r="AF243" s="11">
        <f t="shared" si="450"/>
        <v>34.73275</v>
      </c>
      <c r="AG243" s="11">
        <f t="shared" ref="AG243:AI243" si="547">O243+W243</f>
        <v>179</v>
      </c>
      <c r="AH243" s="11">
        <f t="shared" si="547"/>
        <v>108</v>
      </c>
      <c r="AI243" s="11">
        <f t="shared" si="547"/>
        <v>1729.62525</v>
      </c>
      <c r="AJ243" s="12" t="s">
        <v>14</v>
      </c>
    </row>
    <row r="244" s="9" customFormat="1" ht="16" customHeight="1" spans="1:36">
      <c r="A244" s="33">
        <f t="shared" si="433"/>
        <v>241</v>
      </c>
      <c r="B244" s="34" t="s">
        <v>584</v>
      </c>
      <c r="C244" s="45" t="s">
        <v>589</v>
      </c>
      <c r="D244" s="34" t="s">
        <v>590</v>
      </c>
      <c r="E244" s="34">
        <v>3473.25</v>
      </c>
      <c r="F244" s="34">
        <f>VLOOKUP(C244,'[1]9月'!$B:$Q,16,0)</f>
        <v>3245.4</v>
      </c>
      <c r="G244" s="37">
        <v>5664.75</v>
      </c>
      <c r="H244" s="34">
        <v>3473.25</v>
      </c>
      <c r="I244" s="37">
        <v>3180</v>
      </c>
      <c r="J244" s="37">
        <v>108</v>
      </c>
      <c r="K244" s="47">
        <f t="shared" si="434"/>
        <v>62.5185</v>
      </c>
      <c r="L244" s="48">
        <f t="shared" si="435"/>
        <v>519.264</v>
      </c>
      <c r="M244" s="37">
        <f t="shared" si="436"/>
        <v>453.18</v>
      </c>
      <c r="N244" s="34">
        <f t="shared" si="437"/>
        <v>24.31275</v>
      </c>
      <c r="O244" s="37">
        <f t="shared" si="438"/>
        <v>159</v>
      </c>
      <c r="P244" s="37">
        <f t="shared" si="439"/>
        <v>54</v>
      </c>
      <c r="Q244" s="37">
        <f t="shared" si="440"/>
        <v>1272.27525</v>
      </c>
      <c r="R244" s="34">
        <f t="shared" si="441"/>
        <v>0</v>
      </c>
      <c r="S244" s="34">
        <f t="shared" si="442"/>
        <v>259.63</v>
      </c>
      <c r="T244" s="37">
        <f t="shared" si="443"/>
        <v>113.3</v>
      </c>
      <c r="U244" s="34">
        <f t="shared" si="444"/>
        <v>10.42</v>
      </c>
      <c r="V244" s="34">
        <v>0</v>
      </c>
      <c r="W244" s="37">
        <f t="shared" si="445"/>
        <v>159</v>
      </c>
      <c r="X244" s="37">
        <f t="shared" si="446"/>
        <v>54</v>
      </c>
      <c r="Y244" s="34">
        <f t="shared" si="447"/>
        <v>596.35</v>
      </c>
      <c r="Z244" s="34">
        <f t="shared" si="448"/>
        <v>1868.62525</v>
      </c>
      <c r="AA244" s="34"/>
      <c r="AB244" s="12" t="s">
        <v>36</v>
      </c>
      <c r="AC244" s="11">
        <f t="shared" ref="AC244:AE244" si="548">K244+R244</f>
        <v>62.5185</v>
      </c>
      <c r="AD244" s="11">
        <f t="shared" si="548"/>
        <v>778.894</v>
      </c>
      <c r="AE244" s="11">
        <f t="shared" si="548"/>
        <v>566.48</v>
      </c>
      <c r="AF244" s="11">
        <f t="shared" si="450"/>
        <v>34.73275</v>
      </c>
      <c r="AG244" s="11">
        <f t="shared" ref="AG244:AI244" si="549">O244+W244</f>
        <v>318</v>
      </c>
      <c r="AH244" s="11">
        <f t="shared" si="549"/>
        <v>108</v>
      </c>
      <c r="AI244" s="11">
        <f t="shared" si="549"/>
        <v>1868.62525</v>
      </c>
      <c r="AJ244" s="12" t="s">
        <v>14</v>
      </c>
    </row>
    <row r="245" s="9" customFormat="1" ht="16" customHeight="1" spans="1:36">
      <c r="A245" s="33">
        <f t="shared" si="433"/>
        <v>242</v>
      </c>
      <c r="B245" s="34" t="s">
        <v>584</v>
      </c>
      <c r="C245" s="45" t="s">
        <v>591</v>
      </c>
      <c r="D245" s="34" t="s">
        <v>592</v>
      </c>
      <c r="E245" s="34">
        <v>3473.25</v>
      </c>
      <c r="F245" s="34">
        <f>VLOOKUP(C245,'[1]9月'!$B:$Q,16,0)</f>
        <v>3245.4</v>
      </c>
      <c r="G245" s="37">
        <v>5664.75</v>
      </c>
      <c r="H245" s="34">
        <v>3473.25</v>
      </c>
      <c r="I245" s="37">
        <v>1790</v>
      </c>
      <c r="J245" s="37">
        <v>108</v>
      </c>
      <c r="K245" s="47">
        <f t="shared" si="434"/>
        <v>62.5185</v>
      </c>
      <c r="L245" s="48">
        <f t="shared" si="435"/>
        <v>519.264</v>
      </c>
      <c r="M245" s="37">
        <f t="shared" si="436"/>
        <v>453.18</v>
      </c>
      <c r="N245" s="34">
        <f t="shared" si="437"/>
        <v>24.31275</v>
      </c>
      <c r="O245" s="37">
        <f t="shared" si="438"/>
        <v>89.5</v>
      </c>
      <c r="P245" s="37">
        <f t="shared" si="439"/>
        <v>54</v>
      </c>
      <c r="Q245" s="37">
        <f t="shared" si="440"/>
        <v>1202.77525</v>
      </c>
      <c r="R245" s="34">
        <f t="shared" si="441"/>
        <v>0</v>
      </c>
      <c r="S245" s="34">
        <f t="shared" si="442"/>
        <v>259.63</v>
      </c>
      <c r="T245" s="37">
        <f t="shared" si="443"/>
        <v>113.3</v>
      </c>
      <c r="U245" s="34">
        <f t="shared" si="444"/>
        <v>10.42</v>
      </c>
      <c r="V245" s="34">
        <v>0</v>
      </c>
      <c r="W245" s="37">
        <f t="shared" si="445"/>
        <v>89.5</v>
      </c>
      <c r="X245" s="37">
        <f t="shared" si="446"/>
        <v>54</v>
      </c>
      <c r="Y245" s="34">
        <f t="shared" si="447"/>
        <v>526.85</v>
      </c>
      <c r="Z245" s="34">
        <f t="shared" si="448"/>
        <v>1729.62525</v>
      </c>
      <c r="AA245" s="34"/>
      <c r="AB245" s="12" t="s">
        <v>36</v>
      </c>
      <c r="AC245" s="11">
        <f t="shared" ref="AC245:AE245" si="550">K245+R245</f>
        <v>62.5185</v>
      </c>
      <c r="AD245" s="11">
        <f t="shared" si="550"/>
        <v>778.894</v>
      </c>
      <c r="AE245" s="11">
        <f t="shared" si="550"/>
        <v>566.48</v>
      </c>
      <c r="AF245" s="11">
        <f t="shared" si="450"/>
        <v>34.73275</v>
      </c>
      <c r="AG245" s="11">
        <f t="shared" ref="AG245:AI245" si="551">O245+W245</f>
        <v>179</v>
      </c>
      <c r="AH245" s="11">
        <f t="shared" si="551"/>
        <v>108</v>
      </c>
      <c r="AI245" s="11">
        <f t="shared" si="551"/>
        <v>1729.62525</v>
      </c>
      <c r="AJ245" s="12" t="s">
        <v>14</v>
      </c>
    </row>
    <row r="246" s="9" customFormat="1" ht="16" customHeight="1" spans="1:36">
      <c r="A246" s="33">
        <f t="shared" si="433"/>
        <v>243</v>
      </c>
      <c r="B246" s="34" t="s">
        <v>584</v>
      </c>
      <c r="C246" s="45" t="s">
        <v>593</v>
      </c>
      <c r="D246" s="34" t="s">
        <v>594</v>
      </c>
      <c r="E246" s="34">
        <v>3473.25</v>
      </c>
      <c r="F246" s="34">
        <f>VLOOKUP(C246,'[1]9月'!$B:$Q,16,0)</f>
        <v>3245.4</v>
      </c>
      <c r="G246" s="37">
        <v>5664.75</v>
      </c>
      <c r="H246" s="34">
        <v>3473.25</v>
      </c>
      <c r="I246" s="37">
        <v>3180</v>
      </c>
      <c r="J246" s="37">
        <v>108</v>
      </c>
      <c r="K246" s="47">
        <f t="shared" si="434"/>
        <v>62.5185</v>
      </c>
      <c r="L246" s="48">
        <f t="shared" si="435"/>
        <v>519.264</v>
      </c>
      <c r="M246" s="37">
        <f t="shared" si="436"/>
        <v>453.18</v>
      </c>
      <c r="N246" s="34">
        <f t="shared" si="437"/>
        <v>24.31275</v>
      </c>
      <c r="O246" s="37">
        <f t="shared" si="438"/>
        <v>159</v>
      </c>
      <c r="P246" s="37">
        <f t="shared" si="439"/>
        <v>54</v>
      </c>
      <c r="Q246" s="37">
        <f t="shared" si="440"/>
        <v>1272.27525</v>
      </c>
      <c r="R246" s="34">
        <f t="shared" si="441"/>
        <v>0</v>
      </c>
      <c r="S246" s="34">
        <f t="shared" si="442"/>
        <v>259.63</v>
      </c>
      <c r="T246" s="37">
        <f t="shared" si="443"/>
        <v>113.3</v>
      </c>
      <c r="U246" s="34">
        <f t="shared" si="444"/>
        <v>10.42</v>
      </c>
      <c r="V246" s="34">
        <v>0</v>
      </c>
      <c r="W246" s="37">
        <f t="shared" si="445"/>
        <v>159</v>
      </c>
      <c r="X246" s="37">
        <f t="shared" si="446"/>
        <v>54</v>
      </c>
      <c r="Y246" s="34">
        <f t="shared" si="447"/>
        <v>596.35</v>
      </c>
      <c r="Z246" s="34">
        <f t="shared" si="448"/>
        <v>1868.62525</v>
      </c>
      <c r="AA246" s="34"/>
      <c r="AB246" s="12" t="s">
        <v>36</v>
      </c>
      <c r="AC246" s="11">
        <f t="shared" ref="AC246:AE246" si="552">K246+R246</f>
        <v>62.5185</v>
      </c>
      <c r="AD246" s="11">
        <f t="shared" si="552"/>
        <v>778.894</v>
      </c>
      <c r="AE246" s="11">
        <f t="shared" si="552"/>
        <v>566.48</v>
      </c>
      <c r="AF246" s="11">
        <f t="shared" si="450"/>
        <v>34.73275</v>
      </c>
      <c r="AG246" s="11">
        <f t="shared" ref="AG246:AI246" si="553">O246+W246</f>
        <v>318</v>
      </c>
      <c r="AH246" s="11">
        <f t="shared" si="553"/>
        <v>108</v>
      </c>
      <c r="AI246" s="11">
        <f t="shared" si="553"/>
        <v>1868.62525</v>
      </c>
      <c r="AJ246" s="12" t="s">
        <v>14</v>
      </c>
    </row>
    <row r="247" s="9" customFormat="1" ht="16" customHeight="1" spans="1:36">
      <c r="A247" s="33">
        <f t="shared" si="433"/>
        <v>244</v>
      </c>
      <c r="B247" s="34" t="s">
        <v>554</v>
      </c>
      <c r="C247" s="70" t="s">
        <v>595</v>
      </c>
      <c r="D247" s="34" t="s">
        <v>596</v>
      </c>
      <c r="E247" s="34">
        <v>3473.25</v>
      </c>
      <c r="F247" s="34">
        <f>VLOOKUP(C247,'[1]9月'!$B:$Q,16,0)</f>
        <v>3245.4</v>
      </c>
      <c r="G247" s="37">
        <v>5664.75</v>
      </c>
      <c r="H247" s="34">
        <v>3473.25</v>
      </c>
      <c r="I247" s="37">
        <v>1790</v>
      </c>
      <c r="J247" s="37">
        <v>108</v>
      </c>
      <c r="K247" s="47">
        <f t="shared" si="434"/>
        <v>62.5185</v>
      </c>
      <c r="L247" s="48">
        <f t="shared" si="435"/>
        <v>519.264</v>
      </c>
      <c r="M247" s="37">
        <f t="shared" si="436"/>
        <v>453.18</v>
      </c>
      <c r="N247" s="34">
        <f t="shared" si="437"/>
        <v>24.31275</v>
      </c>
      <c r="O247" s="37">
        <f t="shared" si="438"/>
        <v>89.5</v>
      </c>
      <c r="P247" s="37">
        <f t="shared" si="439"/>
        <v>54</v>
      </c>
      <c r="Q247" s="37">
        <f t="shared" si="440"/>
        <v>1202.77525</v>
      </c>
      <c r="R247" s="34">
        <f t="shared" si="441"/>
        <v>0</v>
      </c>
      <c r="S247" s="34">
        <f t="shared" si="442"/>
        <v>259.63</v>
      </c>
      <c r="T247" s="37">
        <f t="shared" si="443"/>
        <v>113.3</v>
      </c>
      <c r="U247" s="34">
        <f t="shared" si="444"/>
        <v>10.42</v>
      </c>
      <c r="V247" s="34">
        <v>0</v>
      </c>
      <c r="W247" s="37">
        <f t="shared" si="445"/>
        <v>89.5</v>
      </c>
      <c r="X247" s="37">
        <f t="shared" si="446"/>
        <v>54</v>
      </c>
      <c r="Y247" s="34">
        <f t="shared" si="447"/>
        <v>526.85</v>
      </c>
      <c r="Z247" s="34">
        <f t="shared" si="448"/>
        <v>1729.62525</v>
      </c>
      <c r="AA247" s="34"/>
      <c r="AB247" s="12" t="s">
        <v>37</v>
      </c>
      <c r="AC247" s="11">
        <f t="shared" ref="AC247:AE247" si="554">K247+R247</f>
        <v>62.5185</v>
      </c>
      <c r="AD247" s="11">
        <f t="shared" si="554"/>
        <v>778.894</v>
      </c>
      <c r="AE247" s="11">
        <f t="shared" si="554"/>
        <v>566.48</v>
      </c>
      <c r="AF247" s="11">
        <f t="shared" si="450"/>
        <v>34.73275</v>
      </c>
      <c r="AG247" s="11">
        <f t="shared" ref="AG247:AI247" si="555">O247+W247</f>
        <v>179</v>
      </c>
      <c r="AH247" s="11">
        <f t="shared" si="555"/>
        <v>108</v>
      </c>
      <c r="AI247" s="11">
        <f t="shared" si="555"/>
        <v>1729.62525</v>
      </c>
      <c r="AJ247" s="12" t="s">
        <v>14</v>
      </c>
    </row>
    <row r="248" s="9" customFormat="1" ht="16" customHeight="1" spans="1:36">
      <c r="A248" s="33">
        <f t="shared" si="433"/>
        <v>245</v>
      </c>
      <c r="B248" s="34" t="s">
        <v>554</v>
      </c>
      <c r="C248" s="45" t="s">
        <v>597</v>
      </c>
      <c r="D248" s="34" t="s">
        <v>598</v>
      </c>
      <c r="E248" s="34">
        <v>3473.25</v>
      </c>
      <c r="F248" s="34">
        <f>VLOOKUP(C248,'[1]9月'!$B:$Q,16,0)</f>
        <v>3245.4</v>
      </c>
      <c r="G248" s="37">
        <v>5664.75</v>
      </c>
      <c r="H248" s="34">
        <v>3473.25</v>
      </c>
      <c r="I248" s="37">
        <v>1790</v>
      </c>
      <c r="J248" s="37">
        <v>108</v>
      </c>
      <c r="K248" s="47">
        <f t="shared" si="434"/>
        <v>62.5185</v>
      </c>
      <c r="L248" s="48">
        <f t="shared" si="435"/>
        <v>519.264</v>
      </c>
      <c r="M248" s="37">
        <f t="shared" si="436"/>
        <v>453.18</v>
      </c>
      <c r="N248" s="34">
        <f t="shared" si="437"/>
        <v>24.31275</v>
      </c>
      <c r="O248" s="37">
        <f t="shared" si="438"/>
        <v>89.5</v>
      </c>
      <c r="P248" s="37">
        <f t="shared" si="439"/>
        <v>54</v>
      </c>
      <c r="Q248" s="37">
        <f t="shared" si="440"/>
        <v>1202.77525</v>
      </c>
      <c r="R248" s="34">
        <f t="shared" si="441"/>
        <v>0</v>
      </c>
      <c r="S248" s="34">
        <f t="shared" si="442"/>
        <v>259.63</v>
      </c>
      <c r="T248" s="37">
        <f t="shared" si="443"/>
        <v>113.3</v>
      </c>
      <c r="U248" s="34">
        <f t="shared" si="444"/>
        <v>10.42</v>
      </c>
      <c r="V248" s="34">
        <v>0</v>
      </c>
      <c r="W248" s="37">
        <f t="shared" si="445"/>
        <v>89.5</v>
      </c>
      <c r="X248" s="37">
        <f t="shared" si="446"/>
        <v>54</v>
      </c>
      <c r="Y248" s="34">
        <f t="shared" si="447"/>
        <v>526.85</v>
      </c>
      <c r="Z248" s="34">
        <f t="shared" si="448"/>
        <v>1729.62525</v>
      </c>
      <c r="AA248" s="34"/>
      <c r="AB248" s="12" t="s">
        <v>37</v>
      </c>
      <c r="AC248" s="11">
        <f t="shared" ref="AC248:AE248" si="556">K248+R248</f>
        <v>62.5185</v>
      </c>
      <c r="AD248" s="11">
        <f t="shared" si="556"/>
        <v>778.894</v>
      </c>
      <c r="AE248" s="11">
        <f t="shared" si="556"/>
        <v>566.48</v>
      </c>
      <c r="AF248" s="11">
        <f t="shared" si="450"/>
        <v>34.73275</v>
      </c>
      <c r="AG248" s="11">
        <f t="shared" ref="AG248:AI248" si="557">O248+W248</f>
        <v>179</v>
      </c>
      <c r="AH248" s="11">
        <f t="shared" si="557"/>
        <v>108</v>
      </c>
      <c r="AI248" s="11">
        <f t="shared" si="557"/>
        <v>1729.62525</v>
      </c>
      <c r="AJ248" s="12" t="s">
        <v>14</v>
      </c>
    </row>
    <row r="249" s="9" customFormat="1" ht="16" customHeight="1" spans="1:36">
      <c r="A249" s="33">
        <f t="shared" si="433"/>
        <v>246</v>
      </c>
      <c r="B249" s="34" t="s">
        <v>599</v>
      </c>
      <c r="C249" s="45" t="s">
        <v>600</v>
      </c>
      <c r="D249" s="34" t="s">
        <v>601</v>
      </c>
      <c r="E249" s="34">
        <v>3473.25</v>
      </c>
      <c r="F249" s="34">
        <f>VLOOKUP(C249,'[1]9月'!$B:$Q,16,0)</f>
        <v>3245.4</v>
      </c>
      <c r="G249" s="37">
        <v>5664.75</v>
      </c>
      <c r="H249" s="34">
        <v>3473.25</v>
      </c>
      <c r="I249" s="37">
        <v>1790</v>
      </c>
      <c r="J249" s="37">
        <v>108</v>
      </c>
      <c r="K249" s="47">
        <f t="shared" si="434"/>
        <v>62.5185</v>
      </c>
      <c r="L249" s="48">
        <f t="shared" si="435"/>
        <v>519.264</v>
      </c>
      <c r="M249" s="37">
        <f t="shared" si="436"/>
        <v>453.18</v>
      </c>
      <c r="N249" s="34">
        <f t="shared" si="437"/>
        <v>24.31275</v>
      </c>
      <c r="O249" s="37">
        <f t="shared" si="438"/>
        <v>89.5</v>
      </c>
      <c r="P249" s="37">
        <f t="shared" si="439"/>
        <v>54</v>
      </c>
      <c r="Q249" s="37">
        <f t="shared" si="440"/>
        <v>1202.77525</v>
      </c>
      <c r="R249" s="34">
        <f t="shared" si="441"/>
        <v>0</v>
      </c>
      <c r="S249" s="34">
        <f t="shared" si="442"/>
        <v>259.63</v>
      </c>
      <c r="T249" s="37">
        <f t="shared" si="443"/>
        <v>113.3</v>
      </c>
      <c r="U249" s="34">
        <f t="shared" si="444"/>
        <v>10.42</v>
      </c>
      <c r="V249" s="34">
        <v>0</v>
      </c>
      <c r="W249" s="37">
        <f t="shared" si="445"/>
        <v>89.5</v>
      </c>
      <c r="X249" s="37">
        <f t="shared" si="446"/>
        <v>54</v>
      </c>
      <c r="Y249" s="34">
        <f t="shared" si="447"/>
        <v>526.85</v>
      </c>
      <c r="Z249" s="34">
        <f t="shared" si="448"/>
        <v>1729.62525</v>
      </c>
      <c r="AA249" s="34"/>
      <c r="AB249" s="12" t="s">
        <v>35</v>
      </c>
      <c r="AC249" s="11">
        <f t="shared" ref="AC249:AE249" si="558">K249+R249</f>
        <v>62.5185</v>
      </c>
      <c r="AD249" s="11">
        <f t="shared" si="558"/>
        <v>778.894</v>
      </c>
      <c r="AE249" s="11">
        <f t="shared" si="558"/>
        <v>566.48</v>
      </c>
      <c r="AF249" s="11">
        <f t="shared" si="450"/>
        <v>34.73275</v>
      </c>
      <c r="AG249" s="11">
        <f t="shared" ref="AG249:AI249" si="559">O249+W249</f>
        <v>179</v>
      </c>
      <c r="AH249" s="11">
        <f t="shared" si="559"/>
        <v>108</v>
      </c>
      <c r="AI249" s="11">
        <f t="shared" si="559"/>
        <v>1729.62525</v>
      </c>
      <c r="AJ249" s="12" t="s">
        <v>14</v>
      </c>
    </row>
    <row r="250" s="9" customFormat="1" ht="16" customHeight="1" spans="1:36">
      <c r="A250" s="33">
        <f t="shared" si="433"/>
        <v>247</v>
      </c>
      <c r="B250" s="34" t="s">
        <v>599</v>
      </c>
      <c r="C250" s="45" t="s">
        <v>602</v>
      </c>
      <c r="D250" s="34" t="s">
        <v>603</v>
      </c>
      <c r="E250" s="34">
        <v>3473.25</v>
      </c>
      <c r="F250" s="34">
        <f>VLOOKUP(C250,'[1]9月'!$B:$Q,16,0)</f>
        <v>3245.4</v>
      </c>
      <c r="G250" s="37">
        <v>5664.75</v>
      </c>
      <c r="H250" s="34">
        <v>3473.25</v>
      </c>
      <c r="I250" s="37">
        <v>1790</v>
      </c>
      <c r="J250" s="37">
        <v>108</v>
      </c>
      <c r="K250" s="47">
        <f t="shared" si="434"/>
        <v>62.5185</v>
      </c>
      <c r="L250" s="48">
        <f t="shared" si="435"/>
        <v>519.264</v>
      </c>
      <c r="M250" s="37">
        <f t="shared" si="436"/>
        <v>453.18</v>
      </c>
      <c r="N250" s="34">
        <f t="shared" si="437"/>
        <v>24.31275</v>
      </c>
      <c r="O250" s="37">
        <f t="shared" si="438"/>
        <v>89.5</v>
      </c>
      <c r="P250" s="37">
        <f t="shared" si="439"/>
        <v>54</v>
      </c>
      <c r="Q250" s="37">
        <f t="shared" si="440"/>
        <v>1202.77525</v>
      </c>
      <c r="R250" s="34">
        <f t="shared" si="441"/>
        <v>0</v>
      </c>
      <c r="S250" s="34">
        <f t="shared" si="442"/>
        <v>259.63</v>
      </c>
      <c r="T250" s="37">
        <f t="shared" si="443"/>
        <v>113.3</v>
      </c>
      <c r="U250" s="34">
        <f t="shared" si="444"/>
        <v>10.42</v>
      </c>
      <c r="V250" s="34">
        <v>0</v>
      </c>
      <c r="W250" s="37">
        <f t="shared" si="445"/>
        <v>89.5</v>
      </c>
      <c r="X250" s="37">
        <f t="shared" si="446"/>
        <v>54</v>
      </c>
      <c r="Y250" s="34">
        <f t="shared" si="447"/>
        <v>526.85</v>
      </c>
      <c r="Z250" s="34">
        <f t="shared" si="448"/>
        <v>1729.62525</v>
      </c>
      <c r="AA250" s="34"/>
      <c r="AB250" s="12" t="s">
        <v>35</v>
      </c>
      <c r="AC250" s="11">
        <f t="shared" ref="AC250:AE250" si="560">K250+R250</f>
        <v>62.5185</v>
      </c>
      <c r="AD250" s="11">
        <f t="shared" si="560"/>
        <v>778.894</v>
      </c>
      <c r="AE250" s="11">
        <f t="shared" si="560"/>
        <v>566.48</v>
      </c>
      <c r="AF250" s="11">
        <f t="shared" si="450"/>
        <v>34.73275</v>
      </c>
      <c r="AG250" s="11">
        <f t="shared" ref="AG250:AI250" si="561">O250+W250</f>
        <v>179</v>
      </c>
      <c r="AH250" s="11">
        <f t="shared" si="561"/>
        <v>108</v>
      </c>
      <c r="AI250" s="11">
        <f t="shared" si="561"/>
        <v>1729.62525</v>
      </c>
      <c r="AJ250" s="12" t="s">
        <v>14</v>
      </c>
    </row>
    <row r="251" s="9" customFormat="1" ht="16" customHeight="1" spans="1:36">
      <c r="A251" s="33">
        <f t="shared" si="433"/>
        <v>248</v>
      </c>
      <c r="B251" s="34" t="s">
        <v>472</v>
      </c>
      <c r="C251" s="45" t="s">
        <v>604</v>
      </c>
      <c r="D251" s="34" t="s">
        <v>605</v>
      </c>
      <c r="E251" s="34">
        <v>3473.25</v>
      </c>
      <c r="F251" s="34">
        <f>VLOOKUP(C251,'[1]9月'!$B:$Q,16,0)</f>
        <v>3245.4</v>
      </c>
      <c r="G251" s="37">
        <v>5664.75</v>
      </c>
      <c r="H251" s="34">
        <v>3473.25</v>
      </c>
      <c r="I251" s="37">
        <v>1790</v>
      </c>
      <c r="J251" s="37">
        <v>108</v>
      </c>
      <c r="K251" s="47">
        <f t="shared" si="434"/>
        <v>62.5185</v>
      </c>
      <c r="L251" s="48">
        <f t="shared" si="435"/>
        <v>519.264</v>
      </c>
      <c r="M251" s="37">
        <f t="shared" si="436"/>
        <v>453.18</v>
      </c>
      <c r="N251" s="34">
        <f t="shared" si="437"/>
        <v>24.31275</v>
      </c>
      <c r="O251" s="37">
        <f t="shared" si="438"/>
        <v>89.5</v>
      </c>
      <c r="P251" s="37">
        <f t="shared" si="439"/>
        <v>54</v>
      </c>
      <c r="Q251" s="37">
        <f t="shared" si="440"/>
        <v>1202.77525</v>
      </c>
      <c r="R251" s="34">
        <f t="shared" si="441"/>
        <v>0</v>
      </c>
      <c r="S251" s="34">
        <f t="shared" si="442"/>
        <v>259.63</v>
      </c>
      <c r="T251" s="37">
        <f t="shared" si="443"/>
        <v>113.3</v>
      </c>
      <c r="U251" s="34">
        <f t="shared" si="444"/>
        <v>10.42</v>
      </c>
      <c r="V251" s="34">
        <v>0</v>
      </c>
      <c r="W251" s="37">
        <f t="shared" si="445"/>
        <v>89.5</v>
      </c>
      <c r="X251" s="37">
        <f t="shared" si="446"/>
        <v>54</v>
      </c>
      <c r="Y251" s="34">
        <f t="shared" si="447"/>
        <v>526.85</v>
      </c>
      <c r="Z251" s="34">
        <f t="shared" si="448"/>
        <v>1729.62525</v>
      </c>
      <c r="AA251" s="34"/>
      <c r="AB251" s="12" t="s">
        <v>38</v>
      </c>
      <c r="AC251" s="11">
        <f t="shared" ref="AC251:AE251" si="562">K251+R251</f>
        <v>62.5185</v>
      </c>
      <c r="AD251" s="11">
        <f t="shared" si="562"/>
        <v>778.894</v>
      </c>
      <c r="AE251" s="11">
        <f t="shared" si="562"/>
        <v>566.48</v>
      </c>
      <c r="AF251" s="11">
        <f t="shared" si="450"/>
        <v>34.73275</v>
      </c>
      <c r="AG251" s="11">
        <f t="shared" ref="AG251:AI251" si="563">O251+W251</f>
        <v>179</v>
      </c>
      <c r="AH251" s="11">
        <f t="shared" si="563"/>
        <v>108</v>
      </c>
      <c r="AI251" s="11">
        <f t="shared" si="563"/>
        <v>1729.62525</v>
      </c>
      <c r="AJ251" s="12" t="s">
        <v>14</v>
      </c>
    </row>
    <row r="252" s="9" customFormat="1" ht="16" customHeight="1" spans="1:36">
      <c r="A252" s="33">
        <f t="shared" si="433"/>
        <v>249</v>
      </c>
      <c r="B252" s="34" t="s">
        <v>599</v>
      </c>
      <c r="C252" s="45" t="s">
        <v>606</v>
      </c>
      <c r="D252" s="34" t="s">
        <v>607</v>
      </c>
      <c r="E252" s="34">
        <v>3473.25</v>
      </c>
      <c r="F252" s="34">
        <f>VLOOKUP(C252,'[1]9月'!$B:$Q,16,0)</f>
        <v>3245.4</v>
      </c>
      <c r="G252" s="37">
        <v>5664.75</v>
      </c>
      <c r="H252" s="34">
        <v>3473.25</v>
      </c>
      <c r="I252" s="37">
        <v>1790</v>
      </c>
      <c r="J252" s="37">
        <v>108</v>
      </c>
      <c r="K252" s="47">
        <f t="shared" si="434"/>
        <v>62.5185</v>
      </c>
      <c r="L252" s="48">
        <f t="shared" si="435"/>
        <v>519.264</v>
      </c>
      <c r="M252" s="37">
        <f t="shared" si="436"/>
        <v>453.18</v>
      </c>
      <c r="N252" s="34">
        <f t="shared" si="437"/>
        <v>24.31275</v>
      </c>
      <c r="O252" s="37">
        <f t="shared" si="438"/>
        <v>89.5</v>
      </c>
      <c r="P252" s="37">
        <f t="shared" si="439"/>
        <v>54</v>
      </c>
      <c r="Q252" s="37">
        <f t="shared" si="440"/>
        <v>1202.77525</v>
      </c>
      <c r="R252" s="34">
        <f t="shared" si="441"/>
        <v>0</v>
      </c>
      <c r="S252" s="34">
        <f t="shared" si="442"/>
        <v>259.63</v>
      </c>
      <c r="T252" s="37">
        <f t="shared" si="443"/>
        <v>113.3</v>
      </c>
      <c r="U252" s="34">
        <f t="shared" si="444"/>
        <v>10.42</v>
      </c>
      <c r="V252" s="34">
        <v>0</v>
      </c>
      <c r="W252" s="37">
        <f t="shared" si="445"/>
        <v>89.5</v>
      </c>
      <c r="X252" s="37">
        <f t="shared" si="446"/>
        <v>54</v>
      </c>
      <c r="Y252" s="34">
        <f t="shared" si="447"/>
        <v>526.85</v>
      </c>
      <c r="Z252" s="34">
        <f t="shared" si="448"/>
        <v>1729.62525</v>
      </c>
      <c r="AA252" s="34"/>
      <c r="AB252" s="12" t="s">
        <v>35</v>
      </c>
      <c r="AC252" s="11">
        <f t="shared" ref="AC252:AE252" si="564">K252+R252</f>
        <v>62.5185</v>
      </c>
      <c r="AD252" s="11">
        <f t="shared" si="564"/>
        <v>778.894</v>
      </c>
      <c r="AE252" s="11">
        <f t="shared" si="564"/>
        <v>566.48</v>
      </c>
      <c r="AF252" s="11">
        <f t="shared" si="450"/>
        <v>34.73275</v>
      </c>
      <c r="AG252" s="11">
        <f t="shared" ref="AG252:AI252" si="565">O252+W252</f>
        <v>179</v>
      </c>
      <c r="AH252" s="11">
        <f t="shared" si="565"/>
        <v>108</v>
      </c>
      <c r="AI252" s="11">
        <f t="shared" si="565"/>
        <v>1729.62525</v>
      </c>
      <c r="AJ252" s="12" t="s">
        <v>14</v>
      </c>
    </row>
    <row r="253" s="9" customFormat="1" ht="16" customHeight="1" spans="1:36">
      <c r="A253" s="33">
        <f t="shared" si="433"/>
        <v>250</v>
      </c>
      <c r="B253" s="34" t="s">
        <v>599</v>
      </c>
      <c r="C253" s="45" t="s">
        <v>608</v>
      </c>
      <c r="D253" s="34" t="s">
        <v>609</v>
      </c>
      <c r="E253" s="34">
        <v>3473.25</v>
      </c>
      <c r="F253" s="34">
        <f>VLOOKUP(C253,'[1]9月'!$B:$Q,16,0)</f>
        <v>3245.4</v>
      </c>
      <c r="G253" s="37">
        <v>5664.75</v>
      </c>
      <c r="H253" s="34">
        <v>3473.25</v>
      </c>
      <c r="I253" s="37">
        <v>1790</v>
      </c>
      <c r="J253" s="37">
        <v>108</v>
      </c>
      <c r="K253" s="47">
        <f t="shared" si="434"/>
        <v>62.5185</v>
      </c>
      <c r="L253" s="48">
        <f t="shared" si="435"/>
        <v>519.264</v>
      </c>
      <c r="M253" s="37">
        <f t="shared" si="436"/>
        <v>453.18</v>
      </c>
      <c r="N253" s="34">
        <f t="shared" si="437"/>
        <v>24.31275</v>
      </c>
      <c r="O253" s="37">
        <f t="shared" si="438"/>
        <v>89.5</v>
      </c>
      <c r="P253" s="37">
        <f t="shared" si="439"/>
        <v>54</v>
      </c>
      <c r="Q253" s="37">
        <f t="shared" si="440"/>
        <v>1202.77525</v>
      </c>
      <c r="R253" s="34">
        <f t="shared" si="441"/>
        <v>0</v>
      </c>
      <c r="S253" s="34">
        <f t="shared" si="442"/>
        <v>259.63</v>
      </c>
      <c r="T253" s="37">
        <f t="shared" si="443"/>
        <v>113.3</v>
      </c>
      <c r="U253" s="34">
        <f t="shared" si="444"/>
        <v>10.42</v>
      </c>
      <c r="V253" s="34">
        <v>0</v>
      </c>
      <c r="W253" s="37">
        <f t="shared" si="445"/>
        <v>89.5</v>
      </c>
      <c r="X253" s="37">
        <f t="shared" si="446"/>
        <v>54</v>
      </c>
      <c r="Y253" s="34">
        <f t="shared" si="447"/>
        <v>526.85</v>
      </c>
      <c r="Z253" s="34">
        <f t="shared" si="448"/>
        <v>1729.62525</v>
      </c>
      <c r="AA253" s="34"/>
      <c r="AB253" s="12" t="s">
        <v>35</v>
      </c>
      <c r="AC253" s="11">
        <f t="shared" ref="AC253:AE253" si="566">K253+R253</f>
        <v>62.5185</v>
      </c>
      <c r="AD253" s="11">
        <f t="shared" si="566"/>
        <v>778.894</v>
      </c>
      <c r="AE253" s="11">
        <f t="shared" si="566"/>
        <v>566.48</v>
      </c>
      <c r="AF253" s="11">
        <f t="shared" si="450"/>
        <v>34.73275</v>
      </c>
      <c r="AG253" s="11">
        <f t="shared" ref="AG253:AI253" si="567">O253+W253</f>
        <v>179</v>
      </c>
      <c r="AH253" s="11">
        <f t="shared" si="567"/>
        <v>108</v>
      </c>
      <c r="AI253" s="11">
        <f t="shared" si="567"/>
        <v>1729.62525</v>
      </c>
      <c r="AJ253" s="12" t="s">
        <v>14</v>
      </c>
    </row>
    <row r="254" s="9" customFormat="1" ht="16" customHeight="1" spans="1:36">
      <c r="A254" s="33">
        <f t="shared" si="433"/>
        <v>251</v>
      </c>
      <c r="B254" s="34" t="s">
        <v>599</v>
      </c>
      <c r="C254" s="45" t="s">
        <v>610</v>
      </c>
      <c r="D254" s="34" t="s">
        <v>611</v>
      </c>
      <c r="E254" s="34">
        <v>3473.25</v>
      </c>
      <c r="F254" s="34">
        <f>VLOOKUP(C254,'[1]9月'!$B:$Q,16,0)</f>
        <v>3245.4</v>
      </c>
      <c r="G254" s="37">
        <v>5664.75</v>
      </c>
      <c r="H254" s="34">
        <v>3473.25</v>
      </c>
      <c r="I254" s="37">
        <v>1790</v>
      </c>
      <c r="J254" s="37">
        <v>108</v>
      </c>
      <c r="K254" s="47">
        <f t="shared" si="434"/>
        <v>62.5185</v>
      </c>
      <c r="L254" s="48">
        <f t="shared" si="435"/>
        <v>519.264</v>
      </c>
      <c r="M254" s="37">
        <f t="shared" si="436"/>
        <v>453.18</v>
      </c>
      <c r="N254" s="34">
        <f t="shared" si="437"/>
        <v>24.31275</v>
      </c>
      <c r="O254" s="37">
        <f t="shared" si="438"/>
        <v>89.5</v>
      </c>
      <c r="P254" s="37">
        <f t="shared" si="439"/>
        <v>54</v>
      </c>
      <c r="Q254" s="37">
        <f t="shared" si="440"/>
        <v>1202.77525</v>
      </c>
      <c r="R254" s="74">
        <f t="shared" si="441"/>
        <v>0</v>
      </c>
      <c r="S254" s="74">
        <f t="shared" si="442"/>
        <v>259.63</v>
      </c>
      <c r="T254" s="73">
        <f t="shared" si="443"/>
        <v>113.3</v>
      </c>
      <c r="U254" s="74">
        <f t="shared" si="444"/>
        <v>10.42</v>
      </c>
      <c r="V254" s="34">
        <v>0</v>
      </c>
      <c r="W254" s="73">
        <f t="shared" si="445"/>
        <v>89.5</v>
      </c>
      <c r="X254" s="73">
        <f t="shared" si="446"/>
        <v>54</v>
      </c>
      <c r="Y254" s="34">
        <f t="shared" si="447"/>
        <v>526.85</v>
      </c>
      <c r="Z254" s="34">
        <f t="shared" si="448"/>
        <v>1729.62525</v>
      </c>
      <c r="AA254" s="34"/>
      <c r="AB254" s="12" t="s">
        <v>35</v>
      </c>
      <c r="AC254" s="11">
        <f t="shared" ref="AC254:AE254" si="568">K254+R254</f>
        <v>62.5185</v>
      </c>
      <c r="AD254" s="11">
        <f t="shared" si="568"/>
        <v>778.894</v>
      </c>
      <c r="AE254" s="11">
        <f t="shared" si="568"/>
        <v>566.48</v>
      </c>
      <c r="AF254" s="11">
        <f t="shared" si="450"/>
        <v>34.73275</v>
      </c>
      <c r="AG254" s="11">
        <f t="shared" ref="AG254:AI254" si="569">O254+W254</f>
        <v>179</v>
      </c>
      <c r="AH254" s="11">
        <f t="shared" si="569"/>
        <v>108</v>
      </c>
      <c r="AI254" s="11">
        <f t="shared" si="569"/>
        <v>1729.62525</v>
      </c>
      <c r="AJ254" s="12" t="s">
        <v>14</v>
      </c>
    </row>
    <row r="255" s="9" customFormat="1" ht="16" customHeight="1" spans="1:36">
      <c r="A255" s="33">
        <f t="shared" si="433"/>
        <v>252</v>
      </c>
      <c r="B255" s="34" t="s">
        <v>599</v>
      </c>
      <c r="C255" s="45" t="s">
        <v>612</v>
      </c>
      <c r="D255" s="34" t="s">
        <v>613</v>
      </c>
      <c r="E255" s="34">
        <v>3473.25</v>
      </c>
      <c r="F255" s="34">
        <f>VLOOKUP(C255,'[1]9月'!$B:$Q,16,0)</f>
        <v>3245.4</v>
      </c>
      <c r="G255" s="37">
        <v>5664.75</v>
      </c>
      <c r="H255" s="34">
        <v>3473.25</v>
      </c>
      <c r="I255" s="37">
        <v>1790</v>
      </c>
      <c r="J255" s="37">
        <v>108</v>
      </c>
      <c r="K255" s="47">
        <f t="shared" si="434"/>
        <v>62.5185</v>
      </c>
      <c r="L255" s="48">
        <f t="shared" si="435"/>
        <v>519.264</v>
      </c>
      <c r="M255" s="37">
        <f t="shared" si="436"/>
        <v>453.18</v>
      </c>
      <c r="N255" s="34">
        <f t="shared" si="437"/>
        <v>24.31275</v>
      </c>
      <c r="O255" s="37">
        <f t="shared" si="438"/>
        <v>89.5</v>
      </c>
      <c r="P255" s="37">
        <f t="shared" si="439"/>
        <v>54</v>
      </c>
      <c r="Q255" s="37">
        <f t="shared" si="440"/>
        <v>1202.77525</v>
      </c>
      <c r="R255" s="34">
        <f t="shared" si="441"/>
        <v>0</v>
      </c>
      <c r="S255" s="34">
        <f t="shared" si="442"/>
        <v>259.63</v>
      </c>
      <c r="T255" s="37">
        <f t="shared" si="443"/>
        <v>113.3</v>
      </c>
      <c r="U255" s="34">
        <f t="shared" si="444"/>
        <v>10.42</v>
      </c>
      <c r="V255" s="34">
        <v>0</v>
      </c>
      <c r="W255" s="37">
        <f t="shared" si="445"/>
        <v>89.5</v>
      </c>
      <c r="X255" s="37">
        <f t="shared" si="446"/>
        <v>54</v>
      </c>
      <c r="Y255" s="34">
        <f t="shared" si="447"/>
        <v>526.85</v>
      </c>
      <c r="Z255" s="34">
        <f t="shared" si="448"/>
        <v>1729.62525</v>
      </c>
      <c r="AA255" s="34"/>
      <c r="AB255" s="12" t="s">
        <v>35</v>
      </c>
      <c r="AC255" s="11">
        <f t="shared" ref="AC255:AE255" si="570">K255+R255</f>
        <v>62.5185</v>
      </c>
      <c r="AD255" s="11">
        <f t="shared" si="570"/>
        <v>778.894</v>
      </c>
      <c r="AE255" s="11">
        <f t="shared" si="570"/>
        <v>566.48</v>
      </c>
      <c r="AF255" s="11">
        <f t="shared" si="450"/>
        <v>34.73275</v>
      </c>
      <c r="AG255" s="11">
        <f t="shared" ref="AG255:AI255" si="571">O255+W255</f>
        <v>179</v>
      </c>
      <c r="AH255" s="11">
        <f t="shared" si="571"/>
        <v>108</v>
      </c>
      <c r="AI255" s="11">
        <f t="shared" si="571"/>
        <v>1729.62525</v>
      </c>
      <c r="AJ255" s="12" t="s">
        <v>14</v>
      </c>
    </row>
    <row r="256" s="9" customFormat="1" ht="16" customHeight="1" spans="1:36">
      <c r="A256" s="33">
        <f t="shared" si="433"/>
        <v>253</v>
      </c>
      <c r="B256" s="34" t="s">
        <v>599</v>
      </c>
      <c r="C256" s="45" t="s">
        <v>614</v>
      </c>
      <c r="D256" s="34" t="s">
        <v>615</v>
      </c>
      <c r="E256" s="34">
        <v>3473.25</v>
      </c>
      <c r="F256" s="34">
        <f>VLOOKUP(C256,'[1]9月'!$B:$Q,16,0)</f>
        <v>3245.4</v>
      </c>
      <c r="G256" s="37">
        <v>5664.75</v>
      </c>
      <c r="H256" s="34">
        <v>3473.25</v>
      </c>
      <c r="I256" s="37">
        <v>1790</v>
      </c>
      <c r="J256" s="37">
        <v>108</v>
      </c>
      <c r="K256" s="47">
        <f t="shared" si="434"/>
        <v>62.5185</v>
      </c>
      <c r="L256" s="48">
        <f t="shared" si="435"/>
        <v>519.264</v>
      </c>
      <c r="M256" s="37">
        <f t="shared" si="436"/>
        <v>453.18</v>
      </c>
      <c r="N256" s="34">
        <f t="shared" si="437"/>
        <v>24.31275</v>
      </c>
      <c r="O256" s="37">
        <f t="shared" si="438"/>
        <v>89.5</v>
      </c>
      <c r="P256" s="37">
        <f t="shared" si="439"/>
        <v>54</v>
      </c>
      <c r="Q256" s="37">
        <f t="shared" si="440"/>
        <v>1202.77525</v>
      </c>
      <c r="R256" s="34">
        <f t="shared" si="441"/>
        <v>0</v>
      </c>
      <c r="S256" s="34">
        <f t="shared" si="442"/>
        <v>259.63</v>
      </c>
      <c r="T256" s="37">
        <f t="shared" si="443"/>
        <v>113.3</v>
      </c>
      <c r="U256" s="34">
        <f t="shared" si="444"/>
        <v>10.42</v>
      </c>
      <c r="V256" s="34">
        <v>0</v>
      </c>
      <c r="W256" s="37">
        <f t="shared" si="445"/>
        <v>89.5</v>
      </c>
      <c r="X256" s="37">
        <f t="shared" si="446"/>
        <v>54</v>
      </c>
      <c r="Y256" s="34">
        <f t="shared" si="447"/>
        <v>526.85</v>
      </c>
      <c r="Z256" s="34">
        <f t="shared" si="448"/>
        <v>1729.62525</v>
      </c>
      <c r="AA256" s="34"/>
      <c r="AB256" s="12" t="s">
        <v>35</v>
      </c>
      <c r="AC256" s="11">
        <f t="shared" ref="AC256:AE256" si="572">K256+R256</f>
        <v>62.5185</v>
      </c>
      <c r="AD256" s="11">
        <f t="shared" si="572"/>
        <v>778.894</v>
      </c>
      <c r="AE256" s="11">
        <f t="shared" si="572"/>
        <v>566.48</v>
      </c>
      <c r="AF256" s="11">
        <f t="shared" si="450"/>
        <v>34.73275</v>
      </c>
      <c r="AG256" s="11">
        <f t="shared" ref="AG256:AI256" si="573">O256+W256</f>
        <v>179</v>
      </c>
      <c r="AH256" s="11">
        <f t="shared" si="573"/>
        <v>108</v>
      </c>
      <c r="AI256" s="11">
        <f t="shared" si="573"/>
        <v>1729.62525</v>
      </c>
      <c r="AJ256" s="12" t="s">
        <v>14</v>
      </c>
    </row>
    <row r="257" s="9" customFormat="1" ht="16" customHeight="1" spans="1:36">
      <c r="A257" s="33">
        <f t="shared" si="433"/>
        <v>254</v>
      </c>
      <c r="B257" s="34" t="s">
        <v>599</v>
      </c>
      <c r="C257" s="45" t="s">
        <v>616</v>
      </c>
      <c r="D257" s="34" t="s">
        <v>617</v>
      </c>
      <c r="E257" s="34">
        <v>3473.25</v>
      </c>
      <c r="F257" s="34">
        <f>VLOOKUP(C257,'[1]9月'!$B:$Q,16,0)</f>
        <v>3245.4</v>
      </c>
      <c r="G257" s="37">
        <v>5664.75</v>
      </c>
      <c r="H257" s="34">
        <v>3473.25</v>
      </c>
      <c r="I257" s="37">
        <v>1790</v>
      </c>
      <c r="J257" s="37">
        <v>108</v>
      </c>
      <c r="K257" s="47">
        <f t="shared" si="434"/>
        <v>62.5185</v>
      </c>
      <c r="L257" s="48">
        <f t="shared" si="435"/>
        <v>519.264</v>
      </c>
      <c r="M257" s="37">
        <f t="shared" si="436"/>
        <v>453.18</v>
      </c>
      <c r="N257" s="34">
        <f t="shared" si="437"/>
        <v>24.31275</v>
      </c>
      <c r="O257" s="37">
        <f t="shared" si="438"/>
        <v>89.5</v>
      </c>
      <c r="P257" s="37">
        <f t="shared" si="439"/>
        <v>54</v>
      </c>
      <c r="Q257" s="37">
        <f t="shared" si="440"/>
        <v>1202.77525</v>
      </c>
      <c r="R257" s="34">
        <f t="shared" si="441"/>
        <v>0</v>
      </c>
      <c r="S257" s="34">
        <f t="shared" si="442"/>
        <v>259.63</v>
      </c>
      <c r="T257" s="37">
        <f t="shared" si="443"/>
        <v>113.3</v>
      </c>
      <c r="U257" s="34">
        <f t="shared" si="444"/>
        <v>10.42</v>
      </c>
      <c r="V257" s="34">
        <v>0</v>
      </c>
      <c r="W257" s="37">
        <f t="shared" si="445"/>
        <v>89.5</v>
      </c>
      <c r="X257" s="37">
        <f t="shared" si="446"/>
        <v>54</v>
      </c>
      <c r="Y257" s="34">
        <f t="shared" si="447"/>
        <v>526.85</v>
      </c>
      <c r="Z257" s="34">
        <f t="shared" si="448"/>
        <v>1729.62525</v>
      </c>
      <c r="AA257" s="34"/>
      <c r="AB257" s="12" t="s">
        <v>35</v>
      </c>
      <c r="AC257" s="11">
        <f t="shared" ref="AC257:AE257" si="574">K257+R257</f>
        <v>62.5185</v>
      </c>
      <c r="AD257" s="11">
        <f t="shared" si="574"/>
        <v>778.894</v>
      </c>
      <c r="AE257" s="11">
        <f t="shared" si="574"/>
        <v>566.48</v>
      </c>
      <c r="AF257" s="11">
        <f t="shared" si="450"/>
        <v>34.73275</v>
      </c>
      <c r="AG257" s="11">
        <f t="shared" ref="AG257:AI257" si="575">O257+W257</f>
        <v>179</v>
      </c>
      <c r="AH257" s="11">
        <f t="shared" si="575"/>
        <v>108</v>
      </c>
      <c r="AI257" s="11">
        <f t="shared" si="575"/>
        <v>1729.62525</v>
      </c>
      <c r="AJ257" s="12" t="s">
        <v>14</v>
      </c>
    </row>
    <row r="258" s="9" customFormat="1" ht="16" customHeight="1" spans="1:36">
      <c r="A258" s="33">
        <f t="shared" si="433"/>
        <v>255</v>
      </c>
      <c r="B258" s="34" t="s">
        <v>472</v>
      </c>
      <c r="C258" s="45" t="s">
        <v>618</v>
      </c>
      <c r="D258" s="34" t="s">
        <v>619</v>
      </c>
      <c r="E258" s="34">
        <v>3473.25</v>
      </c>
      <c r="F258" s="34">
        <f>VLOOKUP(C258,'[1]9月'!$B:$Q,16,0)</f>
        <v>3245.4</v>
      </c>
      <c r="G258" s="37">
        <v>5664.75</v>
      </c>
      <c r="H258" s="34">
        <v>3473.25</v>
      </c>
      <c r="I258" s="37">
        <v>3180</v>
      </c>
      <c r="J258" s="37">
        <v>108</v>
      </c>
      <c r="K258" s="47">
        <f t="shared" si="434"/>
        <v>62.5185</v>
      </c>
      <c r="L258" s="48">
        <f t="shared" si="435"/>
        <v>519.264</v>
      </c>
      <c r="M258" s="37">
        <f t="shared" si="436"/>
        <v>453.18</v>
      </c>
      <c r="N258" s="34">
        <f t="shared" si="437"/>
        <v>24.31275</v>
      </c>
      <c r="O258" s="37">
        <f t="shared" si="438"/>
        <v>159</v>
      </c>
      <c r="P258" s="37">
        <f t="shared" si="439"/>
        <v>54</v>
      </c>
      <c r="Q258" s="37">
        <f t="shared" si="440"/>
        <v>1272.27525</v>
      </c>
      <c r="R258" s="34">
        <f t="shared" si="441"/>
        <v>0</v>
      </c>
      <c r="S258" s="34">
        <f t="shared" si="442"/>
        <v>259.63</v>
      </c>
      <c r="T258" s="37">
        <f t="shared" si="443"/>
        <v>113.3</v>
      </c>
      <c r="U258" s="34">
        <f t="shared" si="444"/>
        <v>10.42</v>
      </c>
      <c r="V258" s="34">
        <v>0</v>
      </c>
      <c r="W258" s="37">
        <f t="shared" si="445"/>
        <v>159</v>
      </c>
      <c r="X258" s="37">
        <f t="shared" si="446"/>
        <v>54</v>
      </c>
      <c r="Y258" s="34">
        <f t="shared" si="447"/>
        <v>596.35</v>
      </c>
      <c r="Z258" s="34">
        <f t="shared" si="448"/>
        <v>1868.62525</v>
      </c>
      <c r="AA258" s="34"/>
      <c r="AB258" s="12" t="s">
        <v>38</v>
      </c>
      <c r="AC258" s="11">
        <f t="shared" ref="AC258:AE258" si="576">K258+R258</f>
        <v>62.5185</v>
      </c>
      <c r="AD258" s="11">
        <f t="shared" si="576"/>
        <v>778.894</v>
      </c>
      <c r="AE258" s="11">
        <f t="shared" si="576"/>
        <v>566.48</v>
      </c>
      <c r="AF258" s="11">
        <f t="shared" si="450"/>
        <v>34.73275</v>
      </c>
      <c r="AG258" s="11">
        <f t="shared" ref="AG258:AI258" si="577">O258+W258</f>
        <v>318</v>
      </c>
      <c r="AH258" s="11">
        <f t="shared" si="577"/>
        <v>108</v>
      </c>
      <c r="AI258" s="11">
        <f t="shared" si="577"/>
        <v>1868.62525</v>
      </c>
      <c r="AJ258" s="12" t="s">
        <v>14</v>
      </c>
    </row>
    <row r="259" s="9" customFormat="1" ht="16" customHeight="1" spans="1:36">
      <c r="A259" s="33">
        <f t="shared" ref="A259:A279" si="578">ROW()-3</f>
        <v>256</v>
      </c>
      <c r="B259" s="34" t="s">
        <v>599</v>
      </c>
      <c r="C259" s="45" t="s">
        <v>620</v>
      </c>
      <c r="D259" s="34" t="s">
        <v>621</v>
      </c>
      <c r="E259" s="34">
        <v>3473.25</v>
      </c>
      <c r="F259" s="34">
        <f>VLOOKUP(C259,'[1]9月'!$B:$Q,16,0)</f>
        <v>3245.4</v>
      </c>
      <c r="G259" s="37">
        <v>5664.75</v>
      </c>
      <c r="H259" s="34">
        <v>3473.25</v>
      </c>
      <c r="I259" s="37">
        <v>1790</v>
      </c>
      <c r="J259" s="37">
        <v>108</v>
      </c>
      <c r="K259" s="47">
        <f t="shared" ref="K259:K279" si="579">E259*0.018</f>
        <v>62.5185</v>
      </c>
      <c r="L259" s="48">
        <f t="shared" ref="L259:L279" si="580">F259*0.16</f>
        <v>519.264</v>
      </c>
      <c r="M259" s="37">
        <f t="shared" ref="M259:M279" si="581">ROUND(G259*0.08,2)</f>
        <v>453.18</v>
      </c>
      <c r="N259" s="34">
        <f t="shared" ref="N259:N279" si="582">H259*0.007</f>
        <v>24.31275</v>
      </c>
      <c r="O259" s="37">
        <f t="shared" ref="O259:O279" si="583">I259*5%</f>
        <v>89.5</v>
      </c>
      <c r="P259" s="37">
        <f t="shared" ref="P259:P279" si="584">J259*50%</f>
        <v>54</v>
      </c>
      <c r="Q259" s="37">
        <f t="shared" ref="Q259:Q279" si="585">SUM(K259:P259)</f>
        <v>1202.77525</v>
      </c>
      <c r="R259" s="34">
        <f t="shared" ref="R259:R279" si="586">E259*0</f>
        <v>0</v>
      </c>
      <c r="S259" s="34">
        <f t="shared" ref="S259:S279" si="587">ROUND(F259*0.08,2)</f>
        <v>259.63</v>
      </c>
      <c r="T259" s="37">
        <f t="shared" ref="T259:T279" si="588">ROUND(G259*0.02,2)</f>
        <v>113.3</v>
      </c>
      <c r="U259" s="34">
        <f t="shared" ref="U259:U279" si="589">ROUND(H259*0.003,2)</f>
        <v>10.42</v>
      </c>
      <c r="V259" s="34">
        <v>0</v>
      </c>
      <c r="W259" s="37">
        <f t="shared" ref="W259:W279" si="590">I259*5%</f>
        <v>89.5</v>
      </c>
      <c r="X259" s="37">
        <f t="shared" ref="X259:X279" si="591">J259*50%</f>
        <v>54</v>
      </c>
      <c r="Y259" s="34">
        <f t="shared" ref="Y259:Y279" si="592">SUM(R259:X259)</f>
        <v>526.85</v>
      </c>
      <c r="Z259" s="34">
        <f t="shared" ref="Z259:Z279" si="593">Q259+Y259</f>
        <v>1729.62525</v>
      </c>
      <c r="AA259" s="34"/>
      <c r="AB259" s="12" t="s">
        <v>35</v>
      </c>
      <c r="AC259" s="11">
        <f t="shared" ref="AC259:AE259" si="594">K259+R259</f>
        <v>62.5185</v>
      </c>
      <c r="AD259" s="11">
        <f t="shared" si="594"/>
        <v>778.894</v>
      </c>
      <c r="AE259" s="11">
        <f t="shared" si="594"/>
        <v>566.48</v>
      </c>
      <c r="AF259" s="11">
        <f t="shared" ref="AF259:AF279" si="595">N259+U259+V259</f>
        <v>34.73275</v>
      </c>
      <c r="AG259" s="11">
        <f t="shared" ref="AG259:AI259" si="596">O259+W259</f>
        <v>179</v>
      </c>
      <c r="AH259" s="11">
        <f t="shared" si="596"/>
        <v>108</v>
      </c>
      <c r="AI259" s="11">
        <f t="shared" si="596"/>
        <v>1729.62525</v>
      </c>
      <c r="AJ259" s="12" t="s">
        <v>14</v>
      </c>
    </row>
    <row r="260" s="9" customFormat="1" ht="16" customHeight="1" spans="1:36">
      <c r="A260" s="33">
        <f t="shared" si="578"/>
        <v>257</v>
      </c>
      <c r="B260" s="34" t="s">
        <v>599</v>
      </c>
      <c r="C260" s="45" t="s">
        <v>622</v>
      </c>
      <c r="D260" s="34" t="s">
        <v>623</v>
      </c>
      <c r="E260" s="34">
        <v>3473.25</v>
      </c>
      <c r="F260" s="34">
        <f>VLOOKUP(C260,'[1]9月'!$B:$Q,16,0)</f>
        <v>3245.4</v>
      </c>
      <c r="G260" s="37">
        <v>5664.75</v>
      </c>
      <c r="H260" s="34">
        <v>3473.25</v>
      </c>
      <c r="I260" s="37">
        <v>1790</v>
      </c>
      <c r="J260" s="37">
        <v>108</v>
      </c>
      <c r="K260" s="47">
        <f t="shared" si="579"/>
        <v>62.5185</v>
      </c>
      <c r="L260" s="48">
        <f t="shared" si="580"/>
        <v>519.264</v>
      </c>
      <c r="M260" s="37">
        <f t="shared" si="581"/>
        <v>453.18</v>
      </c>
      <c r="N260" s="34">
        <f t="shared" si="582"/>
        <v>24.31275</v>
      </c>
      <c r="O260" s="37">
        <f t="shared" si="583"/>
        <v>89.5</v>
      </c>
      <c r="P260" s="37">
        <f t="shared" si="584"/>
        <v>54</v>
      </c>
      <c r="Q260" s="37">
        <f t="shared" si="585"/>
        <v>1202.77525</v>
      </c>
      <c r="R260" s="34">
        <f t="shared" si="586"/>
        <v>0</v>
      </c>
      <c r="S260" s="34">
        <f t="shared" si="587"/>
        <v>259.63</v>
      </c>
      <c r="T260" s="37">
        <f t="shared" si="588"/>
        <v>113.3</v>
      </c>
      <c r="U260" s="34">
        <f t="shared" si="589"/>
        <v>10.42</v>
      </c>
      <c r="V260" s="34">
        <v>0</v>
      </c>
      <c r="W260" s="37">
        <f t="shared" si="590"/>
        <v>89.5</v>
      </c>
      <c r="X260" s="37">
        <f t="shared" si="591"/>
        <v>54</v>
      </c>
      <c r="Y260" s="34">
        <f t="shared" si="592"/>
        <v>526.85</v>
      </c>
      <c r="Z260" s="34">
        <f t="shared" si="593"/>
        <v>1729.62525</v>
      </c>
      <c r="AA260" s="34"/>
      <c r="AB260" s="12" t="s">
        <v>35</v>
      </c>
      <c r="AC260" s="11">
        <f t="shared" ref="AC260:AE260" si="597">K260+R260</f>
        <v>62.5185</v>
      </c>
      <c r="AD260" s="11">
        <f t="shared" si="597"/>
        <v>778.894</v>
      </c>
      <c r="AE260" s="11">
        <f t="shared" si="597"/>
        <v>566.48</v>
      </c>
      <c r="AF260" s="11">
        <f t="shared" si="595"/>
        <v>34.73275</v>
      </c>
      <c r="AG260" s="11">
        <f t="shared" ref="AG260:AI260" si="598">O260+W260</f>
        <v>179</v>
      </c>
      <c r="AH260" s="11">
        <f t="shared" si="598"/>
        <v>108</v>
      </c>
      <c r="AI260" s="11">
        <f t="shared" si="598"/>
        <v>1729.62525</v>
      </c>
      <c r="AJ260" s="12" t="s">
        <v>14</v>
      </c>
    </row>
    <row r="261" s="9" customFormat="1" ht="16" customHeight="1" spans="1:36">
      <c r="A261" s="33">
        <f t="shared" si="578"/>
        <v>258</v>
      </c>
      <c r="B261" s="34" t="s">
        <v>599</v>
      </c>
      <c r="C261" s="45" t="s">
        <v>624</v>
      </c>
      <c r="D261" s="34" t="s">
        <v>625</v>
      </c>
      <c r="E261" s="34">
        <v>3473.25</v>
      </c>
      <c r="F261" s="34">
        <f>VLOOKUP(C261,'[1]9月'!$B:$Q,16,0)</f>
        <v>3245.4</v>
      </c>
      <c r="G261" s="37">
        <v>5664.75</v>
      </c>
      <c r="H261" s="34">
        <v>3473.25</v>
      </c>
      <c r="I261" s="37">
        <v>1790</v>
      </c>
      <c r="J261" s="37">
        <v>108</v>
      </c>
      <c r="K261" s="47">
        <f t="shared" si="579"/>
        <v>62.5185</v>
      </c>
      <c r="L261" s="48">
        <f t="shared" si="580"/>
        <v>519.264</v>
      </c>
      <c r="M261" s="37">
        <f t="shared" si="581"/>
        <v>453.18</v>
      </c>
      <c r="N261" s="34">
        <f t="shared" si="582"/>
        <v>24.31275</v>
      </c>
      <c r="O261" s="37">
        <f t="shared" si="583"/>
        <v>89.5</v>
      </c>
      <c r="P261" s="37">
        <f t="shared" si="584"/>
        <v>54</v>
      </c>
      <c r="Q261" s="37">
        <f t="shared" si="585"/>
        <v>1202.77525</v>
      </c>
      <c r="R261" s="34">
        <f t="shared" si="586"/>
        <v>0</v>
      </c>
      <c r="S261" s="34">
        <f t="shared" si="587"/>
        <v>259.63</v>
      </c>
      <c r="T261" s="37">
        <f t="shared" si="588"/>
        <v>113.3</v>
      </c>
      <c r="U261" s="34">
        <f t="shared" si="589"/>
        <v>10.42</v>
      </c>
      <c r="V261" s="34">
        <v>0</v>
      </c>
      <c r="W261" s="37">
        <f t="shared" si="590"/>
        <v>89.5</v>
      </c>
      <c r="X261" s="37">
        <f t="shared" si="591"/>
        <v>54</v>
      </c>
      <c r="Y261" s="34">
        <f t="shared" si="592"/>
        <v>526.85</v>
      </c>
      <c r="Z261" s="34">
        <f t="shared" si="593"/>
        <v>1729.62525</v>
      </c>
      <c r="AA261" s="34"/>
      <c r="AB261" s="12" t="s">
        <v>35</v>
      </c>
      <c r="AC261" s="11">
        <f t="shared" ref="AC261:AE261" si="599">K261+R261</f>
        <v>62.5185</v>
      </c>
      <c r="AD261" s="11">
        <f t="shared" si="599"/>
        <v>778.894</v>
      </c>
      <c r="AE261" s="11">
        <f t="shared" si="599"/>
        <v>566.48</v>
      </c>
      <c r="AF261" s="11">
        <f t="shared" si="595"/>
        <v>34.73275</v>
      </c>
      <c r="AG261" s="11">
        <f t="shared" ref="AG261:AI261" si="600">O261+W261</f>
        <v>179</v>
      </c>
      <c r="AH261" s="11">
        <f t="shared" si="600"/>
        <v>108</v>
      </c>
      <c r="AI261" s="11">
        <f t="shared" si="600"/>
        <v>1729.62525</v>
      </c>
      <c r="AJ261" s="12" t="s">
        <v>14</v>
      </c>
    </row>
    <row r="262" s="9" customFormat="1" ht="16" customHeight="1" spans="1:36">
      <c r="A262" s="33">
        <f t="shared" si="578"/>
        <v>259</v>
      </c>
      <c r="B262" s="34" t="s">
        <v>599</v>
      </c>
      <c r="C262" s="45" t="s">
        <v>626</v>
      </c>
      <c r="D262" s="34" t="s">
        <v>627</v>
      </c>
      <c r="E262" s="34">
        <v>3473.25</v>
      </c>
      <c r="F262" s="34">
        <f>VLOOKUP(C262,'[1]9月'!$B:$Q,16,0)</f>
        <v>3245.4</v>
      </c>
      <c r="G262" s="37">
        <v>5664.75</v>
      </c>
      <c r="H262" s="34">
        <v>3473.25</v>
      </c>
      <c r="I262" s="37">
        <v>1790</v>
      </c>
      <c r="J262" s="37">
        <v>108</v>
      </c>
      <c r="K262" s="47">
        <f t="shared" si="579"/>
        <v>62.5185</v>
      </c>
      <c r="L262" s="48">
        <f t="shared" si="580"/>
        <v>519.264</v>
      </c>
      <c r="M262" s="37">
        <f t="shared" si="581"/>
        <v>453.18</v>
      </c>
      <c r="N262" s="34">
        <f t="shared" si="582"/>
        <v>24.31275</v>
      </c>
      <c r="O262" s="37">
        <f t="shared" si="583"/>
        <v>89.5</v>
      </c>
      <c r="P262" s="37">
        <f t="shared" si="584"/>
        <v>54</v>
      </c>
      <c r="Q262" s="37">
        <f t="shared" si="585"/>
        <v>1202.77525</v>
      </c>
      <c r="R262" s="34">
        <f t="shared" si="586"/>
        <v>0</v>
      </c>
      <c r="S262" s="34">
        <f t="shared" si="587"/>
        <v>259.63</v>
      </c>
      <c r="T262" s="37">
        <f t="shared" si="588"/>
        <v>113.3</v>
      </c>
      <c r="U262" s="34">
        <f t="shared" si="589"/>
        <v>10.42</v>
      </c>
      <c r="V262" s="34">
        <v>0</v>
      </c>
      <c r="W262" s="37">
        <f t="shared" si="590"/>
        <v>89.5</v>
      </c>
      <c r="X262" s="37">
        <f t="shared" si="591"/>
        <v>54</v>
      </c>
      <c r="Y262" s="34">
        <f t="shared" si="592"/>
        <v>526.85</v>
      </c>
      <c r="Z262" s="34">
        <f t="shared" si="593"/>
        <v>1729.62525</v>
      </c>
      <c r="AA262" s="34"/>
      <c r="AB262" s="12" t="s">
        <v>35</v>
      </c>
      <c r="AC262" s="11">
        <f t="shared" ref="AC262:AE262" si="601">K262+R262</f>
        <v>62.5185</v>
      </c>
      <c r="AD262" s="11">
        <f t="shared" si="601"/>
        <v>778.894</v>
      </c>
      <c r="AE262" s="11">
        <f t="shared" si="601"/>
        <v>566.48</v>
      </c>
      <c r="AF262" s="11">
        <f t="shared" si="595"/>
        <v>34.73275</v>
      </c>
      <c r="AG262" s="11">
        <f t="shared" ref="AG262:AI262" si="602">O262+W262</f>
        <v>179</v>
      </c>
      <c r="AH262" s="11">
        <f t="shared" si="602"/>
        <v>108</v>
      </c>
      <c r="AI262" s="11">
        <f t="shared" si="602"/>
        <v>1729.62525</v>
      </c>
      <c r="AJ262" s="12" t="s">
        <v>14</v>
      </c>
    </row>
    <row r="263" s="9" customFormat="1" ht="16" customHeight="1" spans="1:36">
      <c r="A263" s="33">
        <f t="shared" si="578"/>
        <v>260</v>
      </c>
      <c r="B263" s="34" t="s">
        <v>599</v>
      </c>
      <c r="C263" s="45" t="s">
        <v>628</v>
      </c>
      <c r="D263" s="34" t="s">
        <v>629</v>
      </c>
      <c r="E263" s="34">
        <v>3473.25</v>
      </c>
      <c r="F263" s="34">
        <f>VLOOKUP(C263,'[1]9月'!$B:$Q,16,0)</f>
        <v>3245.4</v>
      </c>
      <c r="G263" s="37">
        <v>5664.75</v>
      </c>
      <c r="H263" s="34">
        <v>3473.25</v>
      </c>
      <c r="I263" s="37">
        <v>1790</v>
      </c>
      <c r="J263" s="37">
        <v>108</v>
      </c>
      <c r="K263" s="47">
        <f t="shared" si="579"/>
        <v>62.5185</v>
      </c>
      <c r="L263" s="48">
        <f t="shared" si="580"/>
        <v>519.264</v>
      </c>
      <c r="M263" s="37">
        <f t="shared" si="581"/>
        <v>453.18</v>
      </c>
      <c r="N263" s="34">
        <f t="shared" si="582"/>
        <v>24.31275</v>
      </c>
      <c r="O263" s="37">
        <f t="shared" si="583"/>
        <v>89.5</v>
      </c>
      <c r="P263" s="37">
        <f t="shared" si="584"/>
        <v>54</v>
      </c>
      <c r="Q263" s="37">
        <f t="shared" si="585"/>
        <v>1202.77525</v>
      </c>
      <c r="R263" s="34">
        <f t="shared" si="586"/>
        <v>0</v>
      </c>
      <c r="S263" s="34">
        <f t="shared" si="587"/>
        <v>259.63</v>
      </c>
      <c r="T263" s="37">
        <f t="shared" si="588"/>
        <v>113.3</v>
      </c>
      <c r="U263" s="34">
        <f t="shared" si="589"/>
        <v>10.42</v>
      </c>
      <c r="V263" s="34">
        <v>0</v>
      </c>
      <c r="W263" s="37">
        <f t="shared" si="590"/>
        <v>89.5</v>
      </c>
      <c r="X263" s="37">
        <f t="shared" si="591"/>
        <v>54</v>
      </c>
      <c r="Y263" s="34">
        <f t="shared" si="592"/>
        <v>526.85</v>
      </c>
      <c r="Z263" s="34">
        <f t="shared" si="593"/>
        <v>1729.62525</v>
      </c>
      <c r="AA263" s="34"/>
      <c r="AB263" s="12" t="s">
        <v>35</v>
      </c>
      <c r="AC263" s="11">
        <f t="shared" ref="AC263:AE263" si="603">K263+R263</f>
        <v>62.5185</v>
      </c>
      <c r="AD263" s="11">
        <f t="shared" si="603"/>
        <v>778.894</v>
      </c>
      <c r="AE263" s="11">
        <f t="shared" si="603"/>
        <v>566.48</v>
      </c>
      <c r="AF263" s="11">
        <f t="shared" si="595"/>
        <v>34.73275</v>
      </c>
      <c r="AG263" s="11">
        <f t="shared" ref="AG263:AI263" si="604">O263+W263</f>
        <v>179</v>
      </c>
      <c r="AH263" s="11">
        <f t="shared" si="604"/>
        <v>108</v>
      </c>
      <c r="AI263" s="11">
        <f t="shared" si="604"/>
        <v>1729.62525</v>
      </c>
      <c r="AJ263" s="12" t="s">
        <v>14</v>
      </c>
    </row>
    <row r="264" s="20" customFormat="1" ht="16" customHeight="1" spans="1:36">
      <c r="A264" s="63">
        <f t="shared" si="578"/>
        <v>261</v>
      </c>
      <c r="B264" s="64" t="s">
        <v>599</v>
      </c>
      <c r="C264" s="83" t="s">
        <v>630</v>
      </c>
      <c r="D264" s="64" t="s">
        <v>631</v>
      </c>
      <c r="E264" s="64">
        <v>3473.25</v>
      </c>
      <c r="F264" s="64">
        <f>VLOOKUP(C264,'[1]9月'!$B:$Q,16,0)</f>
        <v>3245.4</v>
      </c>
      <c r="G264" s="67">
        <v>5664.75</v>
      </c>
      <c r="H264" s="64">
        <v>3473.25</v>
      </c>
      <c r="I264" s="67">
        <v>0</v>
      </c>
      <c r="J264" s="67">
        <v>108</v>
      </c>
      <c r="K264" s="95">
        <f t="shared" si="579"/>
        <v>62.5185</v>
      </c>
      <c r="L264" s="96">
        <f t="shared" si="580"/>
        <v>519.264</v>
      </c>
      <c r="M264" s="67">
        <f t="shared" si="581"/>
        <v>453.18</v>
      </c>
      <c r="N264" s="64">
        <f t="shared" si="582"/>
        <v>24.31275</v>
      </c>
      <c r="O264" s="67">
        <f t="shared" si="583"/>
        <v>0</v>
      </c>
      <c r="P264" s="67">
        <f t="shared" si="584"/>
        <v>54</v>
      </c>
      <c r="Q264" s="67">
        <f t="shared" si="585"/>
        <v>1113.27525</v>
      </c>
      <c r="R264" s="64">
        <f t="shared" si="586"/>
        <v>0</v>
      </c>
      <c r="S264" s="64">
        <f t="shared" si="587"/>
        <v>259.63</v>
      </c>
      <c r="T264" s="67">
        <f t="shared" si="588"/>
        <v>113.3</v>
      </c>
      <c r="U264" s="64">
        <f t="shared" si="589"/>
        <v>10.42</v>
      </c>
      <c r="V264" s="64">
        <v>0</v>
      </c>
      <c r="W264" s="67">
        <f t="shared" si="590"/>
        <v>0</v>
      </c>
      <c r="X264" s="67">
        <f t="shared" si="591"/>
        <v>54</v>
      </c>
      <c r="Y264" s="64">
        <f t="shared" si="592"/>
        <v>437.35</v>
      </c>
      <c r="Z264" s="64">
        <f t="shared" si="593"/>
        <v>1550.62525</v>
      </c>
      <c r="AA264" s="64"/>
      <c r="AB264" s="16" t="s">
        <v>35</v>
      </c>
      <c r="AC264" s="15">
        <f t="shared" ref="AC264:AE264" si="605">K264+R264</f>
        <v>62.5185</v>
      </c>
      <c r="AD264" s="15">
        <f t="shared" si="605"/>
        <v>778.894</v>
      </c>
      <c r="AE264" s="15">
        <f t="shared" si="605"/>
        <v>566.48</v>
      </c>
      <c r="AF264" s="15">
        <f t="shared" si="595"/>
        <v>34.73275</v>
      </c>
      <c r="AG264" s="15">
        <f t="shared" ref="AG264:AI264" si="606">O264+W264</f>
        <v>0</v>
      </c>
      <c r="AH264" s="15">
        <f t="shared" si="606"/>
        <v>108</v>
      </c>
      <c r="AI264" s="15">
        <f t="shared" si="606"/>
        <v>1550.62525</v>
      </c>
      <c r="AJ264" s="16" t="s">
        <v>14</v>
      </c>
    </row>
    <row r="265" s="9" customFormat="1" ht="16" customHeight="1" spans="1:36">
      <c r="A265" s="33">
        <f t="shared" si="578"/>
        <v>262</v>
      </c>
      <c r="B265" s="34" t="s">
        <v>599</v>
      </c>
      <c r="C265" s="45" t="s">
        <v>632</v>
      </c>
      <c r="D265" s="34" t="s">
        <v>633</v>
      </c>
      <c r="E265" s="34">
        <v>3473.25</v>
      </c>
      <c r="F265" s="34">
        <f>VLOOKUP(C265,'[1]9月'!$B:$Q,16,0)</f>
        <v>3245.4</v>
      </c>
      <c r="G265" s="37">
        <v>5664.75</v>
      </c>
      <c r="H265" s="34">
        <v>3473.25</v>
      </c>
      <c r="I265" s="37">
        <v>0</v>
      </c>
      <c r="J265" s="37">
        <v>108</v>
      </c>
      <c r="K265" s="47">
        <f t="shared" si="579"/>
        <v>62.5185</v>
      </c>
      <c r="L265" s="48">
        <f t="shared" si="580"/>
        <v>519.264</v>
      </c>
      <c r="M265" s="37">
        <f t="shared" si="581"/>
        <v>453.18</v>
      </c>
      <c r="N265" s="34">
        <f t="shared" si="582"/>
        <v>24.31275</v>
      </c>
      <c r="O265" s="37">
        <f t="shared" si="583"/>
        <v>0</v>
      </c>
      <c r="P265" s="37">
        <f t="shared" si="584"/>
        <v>54</v>
      </c>
      <c r="Q265" s="37">
        <f t="shared" si="585"/>
        <v>1113.27525</v>
      </c>
      <c r="R265" s="34">
        <f t="shared" si="586"/>
        <v>0</v>
      </c>
      <c r="S265" s="34">
        <f t="shared" si="587"/>
        <v>259.63</v>
      </c>
      <c r="T265" s="37">
        <f t="shared" si="588"/>
        <v>113.3</v>
      </c>
      <c r="U265" s="34">
        <f t="shared" si="589"/>
        <v>10.42</v>
      </c>
      <c r="V265" s="34">
        <v>0</v>
      </c>
      <c r="W265" s="37">
        <f t="shared" si="590"/>
        <v>0</v>
      </c>
      <c r="X265" s="37">
        <f t="shared" si="591"/>
        <v>54</v>
      </c>
      <c r="Y265" s="34">
        <f t="shared" si="592"/>
        <v>437.35</v>
      </c>
      <c r="Z265" s="34">
        <f t="shared" si="593"/>
        <v>1550.62525</v>
      </c>
      <c r="AA265" s="34"/>
      <c r="AB265" s="12" t="s">
        <v>35</v>
      </c>
      <c r="AC265" s="11">
        <f t="shared" ref="AC265:AE265" si="607">K265+R265</f>
        <v>62.5185</v>
      </c>
      <c r="AD265" s="11">
        <f t="shared" si="607"/>
        <v>778.894</v>
      </c>
      <c r="AE265" s="11">
        <f t="shared" si="607"/>
        <v>566.48</v>
      </c>
      <c r="AF265" s="11">
        <f t="shared" si="595"/>
        <v>34.73275</v>
      </c>
      <c r="AG265" s="11">
        <f t="shared" ref="AG265:AI265" si="608">O265+W265</f>
        <v>0</v>
      </c>
      <c r="AH265" s="11">
        <f t="shared" si="608"/>
        <v>108</v>
      </c>
      <c r="AI265" s="11">
        <f t="shared" si="608"/>
        <v>1550.62525</v>
      </c>
      <c r="AJ265" s="12" t="s">
        <v>14</v>
      </c>
    </row>
    <row r="266" s="9" customFormat="1" ht="16" customHeight="1" spans="1:36">
      <c r="A266" s="33">
        <f t="shared" si="578"/>
        <v>263</v>
      </c>
      <c r="B266" s="34" t="s">
        <v>599</v>
      </c>
      <c r="C266" s="45" t="s">
        <v>634</v>
      </c>
      <c r="D266" s="34" t="s">
        <v>635</v>
      </c>
      <c r="E266" s="34">
        <v>3473.25</v>
      </c>
      <c r="F266" s="34">
        <f>VLOOKUP(C266,'[1]9月'!$B:$Q,16,0)</f>
        <v>3245.4</v>
      </c>
      <c r="G266" s="37">
        <v>5664.75</v>
      </c>
      <c r="H266" s="34">
        <v>3473.25</v>
      </c>
      <c r="I266" s="37">
        <v>1790</v>
      </c>
      <c r="J266" s="37">
        <v>108</v>
      </c>
      <c r="K266" s="47">
        <f t="shared" si="579"/>
        <v>62.5185</v>
      </c>
      <c r="L266" s="48">
        <f t="shared" si="580"/>
        <v>519.264</v>
      </c>
      <c r="M266" s="37">
        <f t="shared" si="581"/>
        <v>453.18</v>
      </c>
      <c r="N266" s="34">
        <f t="shared" si="582"/>
        <v>24.31275</v>
      </c>
      <c r="O266" s="37">
        <f t="shared" si="583"/>
        <v>89.5</v>
      </c>
      <c r="P266" s="37">
        <f t="shared" si="584"/>
        <v>54</v>
      </c>
      <c r="Q266" s="37">
        <f t="shared" si="585"/>
        <v>1202.77525</v>
      </c>
      <c r="R266" s="34">
        <f t="shared" si="586"/>
        <v>0</v>
      </c>
      <c r="S266" s="34">
        <f t="shared" si="587"/>
        <v>259.63</v>
      </c>
      <c r="T266" s="37">
        <f t="shared" si="588"/>
        <v>113.3</v>
      </c>
      <c r="U266" s="34">
        <f t="shared" si="589"/>
        <v>10.42</v>
      </c>
      <c r="V266" s="34">
        <v>0</v>
      </c>
      <c r="W266" s="37">
        <f t="shared" si="590"/>
        <v>89.5</v>
      </c>
      <c r="X266" s="37">
        <f t="shared" si="591"/>
        <v>54</v>
      </c>
      <c r="Y266" s="34">
        <f t="shared" si="592"/>
        <v>526.85</v>
      </c>
      <c r="Z266" s="34">
        <f t="shared" si="593"/>
        <v>1729.62525</v>
      </c>
      <c r="AA266" s="34"/>
      <c r="AB266" s="12" t="s">
        <v>35</v>
      </c>
      <c r="AC266" s="11">
        <f t="shared" ref="AC266:AE266" si="609">K266+R266</f>
        <v>62.5185</v>
      </c>
      <c r="AD266" s="11">
        <f t="shared" si="609"/>
        <v>778.894</v>
      </c>
      <c r="AE266" s="11">
        <f t="shared" si="609"/>
        <v>566.48</v>
      </c>
      <c r="AF266" s="11">
        <f t="shared" si="595"/>
        <v>34.73275</v>
      </c>
      <c r="AG266" s="11">
        <f t="shared" ref="AG266:AI266" si="610">O266+W266</f>
        <v>179</v>
      </c>
      <c r="AH266" s="11">
        <f t="shared" si="610"/>
        <v>108</v>
      </c>
      <c r="AI266" s="11">
        <f t="shared" si="610"/>
        <v>1729.62525</v>
      </c>
      <c r="AJ266" s="12" t="s">
        <v>14</v>
      </c>
    </row>
    <row r="267" s="9" customFormat="1" ht="16" customHeight="1" spans="1:36">
      <c r="A267" s="33">
        <f t="shared" si="578"/>
        <v>264</v>
      </c>
      <c r="B267" s="34" t="s">
        <v>599</v>
      </c>
      <c r="C267" s="45" t="s">
        <v>636</v>
      </c>
      <c r="D267" s="34" t="s">
        <v>637</v>
      </c>
      <c r="E267" s="34">
        <v>3473.25</v>
      </c>
      <c r="F267" s="34">
        <f>VLOOKUP(C267,'[1]9月'!$B:$Q,16,0)</f>
        <v>3245.4</v>
      </c>
      <c r="G267" s="37">
        <v>5664.75</v>
      </c>
      <c r="H267" s="34">
        <v>3473.25</v>
      </c>
      <c r="I267" s="37">
        <v>1790</v>
      </c>
      <c r="J267" s="37">
        <v>108</v>
      </c>
      <c r="K267" s="47">
        <f t="shared" si="579"/>
        <v>62.5185</v>
      </c>
      <c r="L267" s="48">
        <f t="shared" si="580"/>
        <v>519.264</v>
      </c>
      <c r="M267" s="37">
        <f t="shared" si="581"/>
        <v>453.18</v>
      </c>
      <c r="N267" s="34">
        <f t="shared" si="582"/>
        <v>24.31275</v>
      </c>
      <c r="O267" s="37">
        <f t="shared" si="583"/>
        <v>89.5</v>
      </c>
      <c r="P267" s="37">
        <f t="shared" si="584"/>
        <v>54</v>
      </c>
      <c r="Q267" s="37">
        <f t="shared" si="585"/>
        <v>1202.77525</v>
      </c>
      <c r="R267" s="34">
        <f t="shared" si="586"/>
        <v>0</v>
      </c>
      <c r="S267" s="34">
        <f t="shared" si="587"/>
        <v>259.63</v>
      </c>
      <c r="T267" s="37">
        <f t="shared" si="588"/>
        <v>113.3</v>
      </c>
      <c r="U267" s="34">
        <f t="shared" si="589"/>
        <v>10.42</v>
      </c>
      <c r="V267" s="34">
        <v>0</v>
      </c>
      <c r="W267" s="37">
        <f t="shared" si="590"/>
        <v>89.5</v>
      </c>
      <c r="X267" s="37">
        <f t="shared" si="591"/>
        <v>54</v>
      </c>
      <c r="Y267" s="34">
        <f t="shared" si="592"/>
        <v>526.85</v>
      </c>
      <c r="Z267" s="34">
        <f t="shared" si="593"/>
        <v>1729.62525</v>
      </c>
      <c r="AA267" s="34"/>
      <c r="AB267" s="12" t="s">
        <v>35</v>
      </c>
      <c r="AC267" s="11">
        <f t="shared" ref="AC267:AE267" si="611">K267+R267</f>
        <v>62.5185</v>
      </c>
      <c r="AD267" s="11">
        <f t="shared" si="611"/>
        <v>778.894</v>
      </c>
      <c r="AE267" s="11">
        <f t="shared" si="611"/>
        <v>566.48</v>
      </c>
      <c r="AF267" s="11">
        <f t="shared" si="595"/>
        <v>34.73275</v>
      </c>
      <c r="AG267" s="11">
        <f t="shared" ref="AG267:AI267" si="612">O267+W267</f>
        <v>179</v>
      </c>
      <c r="AH267" s="11">
        <f t="shared" si="612"/>
        <v>108</v>
      </c>
      <c r="AI267" s="11">
        <f t="shared" si="612"/>
        <v>1729.62525</v>
      </c>
      <c r="AJ267" s="12" t="s">
        <v>14</v>
      </c>
    </row>
    <row r="268" s="9" customFormat="1" ht="16" customHeight="1" spans="1:36">
      <c r="A268" s="33">
        <f t="shared" si="578"/>
        <v>265</v>
      </c>
      <c r="B268" s="34" t="s">
        <v>599</v>
      </c>
      <c r="C268" s="45" t="s">
        <v>638</v>
      </c>
      <c r="D268" s="34" t="s">
        <v>639</v>
      </c>
      <c r="E268" s="34">
        <v>3473.25</v>
      </c>
      <c r="F268" s="34">
        <f>VLOOKUP(C268,'[1]9月'!$B:$Q,16,0)</f>
        <v>3245.4</v>
      </c>
      <c r="G268" s="37">
        <v>5664.75</v>
      </c>
      <c r="H268" s="34">
        <v>3473.25</v>
      </c>
      <c r="I268" s="37">
        <v>1790</v>
      </c>
      <c r="J268" s="37">
        <v>108</v>
      </c>
      <c r="K268" s="47">
        <f t="shared" si="579"/>
        <v>62.5185</v>
      </c>
      <c r="L268" s="48">
        <f t="shared" si="580"/>
        <v>519.264</v>
      </c>
      <c r="M268" s="37">
        <f t="shared" si="581"/>
        <v>453.18</v>
      </c>
      <c r="N268" s="34">
        <f t="shared" si="582"/>
        <v>24.31275</v>
      </c>
      <c r="O268" s="37">
        <f t="shared" si="583"/>
        <v>89.5</v>
      </c>
      <c r="P268" s="37">
        <f t="shared" si="584"/>
        <v>54</v>
      </c>
      <c r="Q268" s="37">
        <f t="shared" si="585"/>
        <v>1202.77525</v>
      </c>
      <c r="R268" s="34">
        <f t="shared" si="586"/>
        <v>0</v>
      </c>
      <c r="S268" s="34">
        <f t="shared" si="587"/>
        <v>259.63</v>
      </c>
      <c r="T268" s="37">
        <f t="shared" si="588"/>
        <v>113.3</v>
      </c>
      <c r="U268" s="34">
        <f t="shared" si="589"/>
        <v>10.42</v>
      </c>
      <c r="V268" s="34">
        <v>0</v>
      </c>
      <c r="W268" s="37">
        <f t="shared" si="590"/>
        <v>89.5</v>
      </c>
      <c r="X268" s="37">
        <f t="shared" si="591"/>
        <v>54</v>
      </c>
      <c r="Y268" s="34">
        <f t="shared" si="592"/>
        <v>526.85</v>
      </c>
      <c r="Z268" s="34">
        <f t="shared" si="593"/>
        <v>1729.62525</v>
      </c>
      <c r="AA268" s="34"/>
      <c r="AB268" s="12" t="s">
        <v>35</v>
      </c>
      <c r="AC268" s="11">
        <f t="shared" ref="AC268:AE268" si="613">K268+R268</f>
        <v>62.5185</v>
      </c>
      <c r="AD268" s="11">
        <f t="shared" si="613"/>
        <v>778.894</v>
      </c>
      <c r="AE268" s="11">
        <f t="shared" si="613"/>
        <v>566.48</v>
      </c>
      <c r="AF268" s="11">
        <f t="shared" si="595"/>
        <v>34.73275</v>
      </c>
      <c r="AG268" s="11">
        <f t="shared" ref="AG268:AI268" si="614">O268+W268</f>
        <v>179</v>
      </c>
      <c r="AH268" s="11">
        <f t="shared" si="614"/>
        <v>108</v>
      </c>
      <c r="AI268" s="11">
        <f t="shared" si="614"/>
        <v>1729.62525</v>
      </c>
      <c r="AJ268" s="12" t="s">
        <v>14</v>
      </c>
    </row>
    <row r="269" s="9" customFormat="1" ht="16" customHeight="1" spans="1:36">
      <c r="A269" s="33">
        <f t="shared" si="578"/>
        <v>266</v>
      </c>
      <c r="B269" s="34" t="s">
        <v>143</v>
      </c>
      <c r="C269" s="45" t="s">
        <v>640</v>
      </c>
      <c r="D269" s="34" t="s">
        <v>641</v>
      </c>
      <c r="E269" s="34">
        <v>3473.25</v>
      </c>
      <c r="F269" s="34">
        <f>VLOOKUP(C269,'[1]9月'!$B:$Q,16,0)</f>
        <v>3245.4</v>
      </c>
      <c r="G269" s="37">
        <v>5664.75</v>
      </c>
      <c r="H269" s="34">
        <v>3473.25</v>
      </c>
      <c r="I269" s="37">
        <v>3180</v>
      </c>
      <c r="J269" s="37">
        <v>108</v>
      </c>
      <c r="K269" s="47">
        <f t="shared" si="579"/>
        <v>62.5185</v>
      </c>
      <c r="L269" s="48">
        <f t="shared" si="580"/>
        <v>519.264</v>
      </c>
      <c r="M269" s="37">
        <f t="shared" si="581"/>
        <v>453.18</v>
      </c>
      <c r="N269" s="34">
        <f t="shared" si="582"/>
        <v>24.31275</v>
      </c>
      <c r="O269" s="37">
        <f t="shared" si="583"/>
        <v>159</v>
      </c>
      <c r="P269" s="37">
        <f t="shared" si="584"/>
        <v>54</v>
      </c>
      <c r="Q269" s="37">
        <f t="shared" si="585"/>
        <v>1272.27525</v>
      </c>
      <c r="R269" s="34">
        <f t="shared" si="586"/>
        <v>0</v>
      </c>
      <c r="S269" s="34">
        <f t="shared" si="587"/>
        <v>259.63</v>
      </c>
      <c r="T269" s="37">
        <f t="shared" si="588"/>
        <v>113.3</v>
      </c>
      <c r="U269" s="34">
        <f t="shared" si="589"/>
        <v>10.42</v>
      </c>
      <c r="V269" s="34">
        <v>0</v>
      </c>
      <c r="W269" s="37">
        <f t="shared" si="590"/>
        <v>159</v>
      </c>
      <c r="X269" s="37">
        <f t="shared" si="591"/>
        <v>54</v>
      </c>
      <c r="Y269" s="34">
        <f t="shared" si="592"/>
        <v>596.35</v>
      </c>
      <c r="Z269" s="34">
        <f t="shared" si="593"/>
        <v>1868.62525</v>
      </c>
      <c r="AA269" s="34"/>
      <c r="AB269" s="12" t="s">
        <v>25</v>
      </c>
      <c r="AC269" s="11">
        <f t="shared" ref="AC269:AE269" si="615">K269+R269</f>
        <v>62.5185</v>
      </c>
      <c r="AD269" s="11">
        <f t="shared" si="615"/>
        <v>778.894</v>
      </c>
      <c r="AE269" s="11">
        <f t="shared" si="615"/>
        <v>566.48</v>
      </c>
      <c r="AF269" s="11">
        <f t="shared" si="595"/>
        <v>34.73275</v>
      </c>
      <c r="AG269" s="11">
        <f t="shared" ref="AG269:AI269" si="616">O269+W269</f>
        <v>318</v>
      </c>
      <c r="AH269" s="11">
        <f t="shared" si="616"/>
        <v>108</v>
      </c>
      <c r="AI269" s="11">
        <f t="shared" si="616"/>
        <v>1868.62525</v>
      </c>
      <c r="AJ269" s="12" t="s">
        <v>13</v>
      </c>
    </row>
    <row r="270" s="9" customFormat="1" ht="16" customHeight="1" spans="1:36">
      <c r="A270" s="33">
        <f t="shared" si="578"/>
        <v>267</v>
      </c>
      <c r="B270" s="34" t="s">
        <v>123</v>
      </c>
      <c r="C270" s="45" t="s">
        <v>642</v>
      </c>
      <c r="D270" s="34" t="s">
        <v>643</v>
      </c>
      <c r="E270" s="34">
        <v>3473.25</v>
      </c>
      <c r="F270" s="34">
        <f>VLOOKUP(C270,'[1]9月'!$B:$Q,16,0)</f>
        <v>3245.4</v>
      </c>
      <c r="G270" s="37">
        <v>5664.75</v>
      </c>
      <c r="H270" s="34">
        <v>3473.25</v>
      </c>
      <c r="I270" s="37">
        <v>3180</v>
      </c>
      <c r="J270" s="37">
        <v>108</v>
      </c>
      <c r="K270" s="47">
        <f t="shared" si="579"/>
        <v>62.5185</v>
      </c>
      <c r="L270" s="48">
        <f t="shared" si="580"/>
        <v>519.264</v>
      </c>
      <c r="M270" s="37">
        <f t="shared" si="581"/>
        <v>453.18</v>
      </c>
      <c r="N270" s="34">
        <f t="shared" si="582"/>
        <v>24.31275</v>
      </c>
      <c r="O270" s="37">
        <f t="shared" si="583"/>
        <v>159</v>
      </c>
      <c r="P270" s="37">
        <f t="shared" si="584"/>
        <v>54</v>
      </c>
      <c r="Q270" s="37">
        <f t="shared" si="585"/>
        <v>1272.27525</v>
      </c>
      <c r="R270" s="34">
        <f t="shared" si="586"/>
        <v>0</v>
      </c>
      <c r="S270" s="34">
        <f t="shared" si="587"/>
        <v>259.63</v>
      </c>
      <c r="T270" s="37">
        <f t="shared" si="588"/>
        <v>113.3</v>
      </c>
      <c r="U270" s="34">
        <f t="shared" si="589"/>
        <v>10.42</v>
      </c>
      <c r="V270" s="34">
        <v>0</v>
      </c>
      <c r="W270" s="37">
        <f t="shared" si="590"/>
        <v>159</v>
      </c>
      <c r="X270" s="37">
        <f t="shared" si="591"/>
        <v>54</v>
      </c>
      <c r="Y270" s="34">
        <f t="shared" si="592"/>
        <v>596.35</v>
      </c>
      <c r="Z270" s="34">
        <f t="shared" si="593"/>
        <v>1868.62525</v>
      </c>
      <c r="AA270" s="34"/>
      <c r="AB270" s="12" t="s">
        <v>21</v>
      </c>
      <c r="AC270" s="11">
        <f t="shared" ref="AC270:AE270" si="617">K270+R270</f>
        <v>62.5185</v>
      </c>
      <c r="AD270" s="11">
        <f t="shared" si="617"/>
        <v>778.894</v>
      </c>
      <c r="AE270" s="11">
        <f t="shared" si="617"/>
        <v>566.48</v>
      </c>
      <c r="AF270" s="11">
        <f t="shared" si="595"/>
        <v>34.73275</v>
      </c>
      <c r="AG270" s="11">
        <f t="shared" ref="AG270:AI270" si="618">O270+W270</f>
        <v>318</v>
      </c>
      <c r="AH270" s="11">
        <f t="shared" si="618"/>
        <v>108</v>
      </c>
      <c r="AI270" s="11">
        <f t="shared" si="618"/>
        <v>1868.62525</v>
      </c>
      <c r="AJ270" s="12" t="s">
        <v>12</v>
      </c>
    </row>
    <row r="271" s="9" customFormat="1" ht="16" customHeight="1" spans="1:36">
      <c r="A271" s="33">
        <f t="shared" si="578"/>
        <v>268</v>
      </c>
      <c r="B271" s="34" t="s">
        <v>554</v>
      </c>
      <c r="C271" s="45" t="s">
        <v>644</v>
      </c>
      <c r="D271" s="34" t="s">
        <v>645</v>
      </c>
      <c r="E271" s="34">
        <v>3473.25</v>
      </c>
      <c r="F271" s="34">
        <f>VLOOKUP(C271,'[1]9月'!$B:$Q,16,0)</f>
        <v>3245.4</v>
      </c>
      <c r="G271" s="37">
        <v>5664.75</v>
      </c>
      <c r="H271" s="34">
        <v>3473.25</v>
      </c>
      <c r="I271" s="37">
        <v>1790</v>
      </c>
      <c r="J271" s="37">
        <v>108</v>
      </c>
      <c r="K271" s="47">
        <f t="shared" si="579"/>
        <v>62.5185</v>
      </c>
      <c r="L271" s="48">
        <f t="shared" si="580"/>
        <v>519.264</v>
      </c>
      <c r="M271" s="37">
        <f t="shared" si="581"/>
        <v>453.18</v>
      </c>
      <c r="N271" s="34">
        <f t="shared" si="582"/>
        <v>24.31275</v>
      </c>
      <c r="O271" s="37">
        <f t="shared" si="583"/>
        <v>89.5</v>
      </c>
      <c r="P271" s="37">
        <f t="shared" si="584"/>
        <v>54</v>
      </c>
      <c r="Q271" s="37">
        <f t="shared" si="585"/>
        <v>1202.77525</v>
      </c>
      <c r="R271" s="34">
        <f t="shared" si="586"/>
        <v>0</v>
      </c>
      <c r="S271" s="34">
        <f t="shared" si="587"/>
        <v>259.63</v>
      </c>
      <c r="T271" s="37">
        <f t="shared" si="588"/>
        <v>113.3</v>
      </c>
      <c r="U271" s="34">
        <f t="shared" si="589"/>
        <v>10.42</v>
      </c>
      <c r="V271" s="34">
        <v>0</v>
      </c>
      <c r="W271" s="37">
        <f t="shared" si="590"/>
        <v>89.5</v>
      </c>
      <c r="X271" s="37">
        <f t="shared" si="591"/>
        <v>54</v>
      </c>
      <c r="Y271" s="34">
        <f t="shared" si="592"/>
        <v>526.85</v>
      </c>
      <c r="Z271" s="34">
        <f t="shared" si="593"/>
        <v>1729.62525</v>
      </c>
      <c r="AA271" s="34"/>
      <c r="AB271" s="12" t="s">
        <v>37</v>
      </c>
      <c r="AC271" s="11">
        <f t="shared" ref="AC271:AE271" si="619">K271+R271</f>
        <v>62.5185</v>
      </c>
      <c r="AD271" s="11">
        <f t="shared" si="619"/>
        <v>778.894</v>
      </c>
      <c r="AE271" s="11">
        <f t="shared" si="619"/>
        <v>566.48</v>
      </c>
      <c r="AF271" s="11">
        <f t="shared" si="595"/>
        <v>34.73275</v>
      </c>
      <c r="AG271" s="11">
        <f t="shared" ref="AG271:AI271" si="620">O271+W271</f>
        <v>179</v>
      </c>
      <c r="AH271" s="11">
        <f t="shared" si="620"/>
        <v>108</v>
      </c>
      <c r="AI271" s="11">
        <f t="shared" si="620"/>
        <v>1729.62525</v>
      </c>
      <c r="AJ271" s="12" t="s">
        <v>14</v>
      </c>
    </row>
    <row r="272" s="9" customFormat="1" ht="16" customHeight="1" spans="1:36">
      <c r="A272" s="33">
        <f t="shared" si="578"/>
        <v>269</v>
      </c>
      <c r="B272" s="34" t="s">
        <v>599</v>
      </c>
      <c r="C272" s="45" t="s">
        <v>646</v>
      </c>
      <c r="D272" s="34" t="s">
        <v>647</v>
      </c>
      <c r="E272" s="34">
        <v>3473.25</v>
      </c>
      <c r="F272" s="34">
        <f>VLOOKUP(C272,'[1]9月'!$B:$Q,16,0)</f>
        <v>3245.4</v>
      </c>
      <c r="G272" s="37">
        <v>5664.75</v>
      </c>
      <c r="H272" s="34">
        <v>3473.25</v>
      </c>
      <c r="I272" s="37">
        <v>1790</v>
      </c>
      <c r="J272" s="37">
        <v>108</v>
      </c>
      <c r="K272" s="47">
        <f t="shared" si="579"/>
        <v>62.5185</v>
      </c>
      <c r="L272" s="48">
        <f t="shared" si="580"/>
        <v>519.264</v>
      </c>
      <c r="M272" s="37">
        <f t="shared" si="581"/>
        <v>453.18</v>
      </c>
      <c r="N272" s="34">
        <f t="shared" si="582"/>
        <v>24.31275</v>
      </c>
      <c r="O272" s="37">
        <f t="shared" si="583"/>
        <v>89.5</v>
      </c>
      <c r="P272" s="37">
        <f t="shared" si="584"/>
        <v>54</v>
      </c>
      <c r="Q272" s="37">
        <f t="shared" si="585"/>
        <v>1202.77525</v>
      </c>
      <c r="R272" s="34">
        <f t="shared" si="586"/>
        <v>0</v>
      </c>
      <c r="S272" s="34">
        <f t="shared" si="587"/>
        <v>259.63</v>
      </c>
      <c r="T272" s="37">
        <f t="shared" si="588"/>
        <v>113.3</v>
      </c>
      <c r="U272" s="34">
        <f t="shared" si="589"/>
        <v>10.42</v>
      </c>
      <c r="V272" s="34">
        <v>0</v>
      </c>
      <c r="W272" s="37">
        <f t="shared" si="590"/>
        <v>89.5</v>
      </c>
      <c r="X272" s="37">
        <f t="shared" si="591"/>
        <v>54</v>
      </c>
      <c r="Y272" s="34">
        <f t="shared" si="592"/>
        <v>526.85</v>
      </c>
      <c r="Z272" s="34">
        <f t="shared" si="593"/>
        <v>1729.62525</v>
      </c>
      <c r="AA272" s="34"/>
      <c r="AB272" s="12" t="s">
        <v>35</v>
      </c>
      <c r="AC272" s="11">
        <f t="shared" ref="AC272:AE272" si="621">K272+R272</f>
        <v>62.5185</v>
      </c>
      <c r="AD272" s="11">
        <f t="shared" si="621"/>
        <v>778.894</v>
      </c>
      <c r="AE272" s="11">
        <f t="shared" si="621"/>
        <v>566.48</v>
      </c>
      <c r="AF272" s="11">
        <f t="shared" si="595"/>
        <v>34.73275</v>
      </c>
      <c r="AG272" s="11">
        <f t="shared" ref="AG272:AI272" si="622">O272+W272</f>
        <v>179</v>
      </c>
      <c r="AH272" s="11">
        <f t="shared" si="622"/>
        <v>108</v>
      </c>
      <c r="AI272" s="11">
        <f t="shared" si="622"/>
        <v>1729.62525</v>
      </c>
      <c r="AJ272" s="12" t="s">
        <v>14</v>
      </c>
    </row>
    <row r="273" s="9" customFormat="1" ht="16" customHeight="1" spans="1:36">
      <c r="A273" s="33">
        <f t="shared" si="578"/>
        <v>270</v>
      </c>
      <c r="B273" s="34" t="s">
        <v>599</v>
      </c>
      <c r="C273" s="45" t="s">
        <v>648</v>
      </c>
      <c r="D273" s="34" t="s">
        <v>649</v>
      </c>
      <c r="E273" s="34">
        <v>3473.25</v>
      </c>
      <c r="F273" s="34">
        <f>VLOOKUP(C273,'[1]9月'!$B:$Q,16,0)</f>
        <v>3245.4</v>
      </c>
      <c r="G273" s="37">
        <v>5664.75</v>
      </c>
      <c r="H273" s="34">
        <v>3473.25</v>
      </c>
      <c r="I273" s="37">
        <v>1790</v>
      </c>
      <c r="J273" s="37">
        <v>108</v>
      </c>
      <c r="K273" s="47">
        <f t="shared" si="579"/>
        <v>62.5185</v>
      </c>
      <c r="L273" s="48">
        <f t="shared" si="580"/>
        <v>519.264</v>
      </c>
      <c r="M273" s="37">
        <f t="shared" si="581"/>
        <v>453.18</v>
      </c>
      <c r="N273" s="34">
        <f t="shared" si="582"/>
        <v>24.31275</v>
      </c>
      <c r="O273" s="37">
        <f t="shared" si="583"/>
        <v>89.5</v>
      </c>
      <c r="P273" s="37">
        <f t="shared" si="584"/>
        <v>54</v>
      </c>
      <c r="Q273" s="37">
        <f t="shared" si="585"/>
        <v>1202.77525</v>
      </c>
      <c r="R273" s="34">
        <f t="shared" si="586"/>
        <v>0</v>
      </c>
      <c r="S273" s="34">
        <f t="shared" si="587"/>
        <v>259.63</v>
      </c>
      <c r="T273" s="37">
        <f t="shared" si="588"/>
        <v>113.3</v>
      </c>
      <c r="U273" s="34">
        <f t="shared" si="589"/>
        <v>10.42</v>
      </c>
      <c r="V273" s="34">
        <v>0</v>
      </c>
      <c r="W273" s="37">
        <f t="shared" si="590"/>
        <v>89.5</v>
      </c>
      <c r="X273" s="37">
        <f t="shared" si="591"/>
        <v>54</v>
      </c>
      <c r="Y273" s="34">
        <f t="shared" si="592"/>
        <v>526.85</v>
      </c>
      <c r="Z273" s="34">
        <f t="shared" si="593"/>
        <v>1729.62525</v>
      </c>
      <c r="AA273" s="34"/>
      <c r="AB273" s="12" t="s">
        <v>35</v>
      </c>
      <c r="AC273" s="11">
        <f t="shared" ref="AC273:AE273" si="623">K273+R273</f>
        <v>62.5185</v>
      </c>
      <c r="AD273" s="11">
        <f t="shared" si="623"/>
        <v>778.894</v>
      </c>
      <c r="AE273" s="11">
        <f t="shared" si="623"/>
        <v>566.48</v>
      </c>
      <c r="AF273" s="11">
        <f t="shared" si="595"/>
        <v>34.73275</v>
      </c>
      <c r="AG273" s="11">
        <f t="shared" ref="AG273:AI273" si="624">O273+W273</f>
        <v>179</v>
      </c>
      <c r="AH273" s="11">
        <f t="shared" si="624"/>
        <v>108</v>
      </c>
      <c r="AI273" s="11">
        <f t="shared" si="624"/>
        <v>1729.62525</v>
      </c>
      <c r="AJ273" s="12" t="s">
        <v>14</v>
      </c>
    </row>
    <row r="274" s="9" customFormat="1" ht="16" customHeight="1" spans="1:36">
      <c r="A274" s="33">
        <f t="shared" si="578"/>
        <v>271</v>
      </c>
      <c r="B274" s="34" t="s">
        <v>599</v>
      </c>
      <c r="C274" s="84" t="s">
        <v>650</v>
      </c>
      <c r="D274" s="34" t="s">
        <v>651</v>
      </c>
      <c r="E274" s="34">
        <v>3473.25</v>
      </c>
      <c r="F274" s="34">
        <f>VLOOKUP(C274,'[1]9月'!$B:$Q,16,0)</f>
        <v>3245.4</v>
      </c>
      <c r="G274" s="37">
        <v>5664.75</v>
      </c>
      <c r="H274" s="34">
        <v>3473.25</v>
      </c>
      <c r="I274" s="37">
        <v>1790</v>
      </c>
      <c r="J274" s="37">
        <v>108</v>
      </c>
      <c r="K274" s="47">
        <f t="shared" si="579"/>
        <v>62.5185</v>
      </c>
      <c r="L274" s="48">
        <f t="shared" si="580"/>
        <v>519.264</v>
      </c>
      <c r="M274" s="37">
        <f t="shared" si="581"/>
        <v>453.18</v>
      </c>
      <c r="N274" s="34">
        <f t="shared" si="582"/>
        <v>24.31275</v>
      </c>
      <c r="O274" s="37">
        <f t="shared" si="583"/>
        <v>89.5</v>
      </c>
      <c r="P274" s="37">
        <f t="shared" si="584"/>
        <v>54</v>
      </c>
      <c r="Q274" s="37">
        <f t="shared" si="585"/>
        <v>1202.77525</v>
      </c>
      <c r="R274" s="34">
        <f t="shared" si="586"/>
        <v>0</v>
      </c>
      <c r="S274" s="34">
        <f t="shared" si="587"/>
        <v>259.63</v>
      </c>
      <c r="T274" s="37">
        <f t="shared" si="588"/>
        <v>113.3</v>
      </c>
      <c r="U274" s="34">
        <f t="shared" si="589"/>
        <v>10.42</v>
      </c>
      <c r="V274" s="34">
        <v>0</v>
      </c>
      <c r="W274" s="37">
        <f t="shared" si="590"/>
        <v>89.5</v>
      </c>
      <c r="X274" s="37">
        <f t="shared" si="591"/>
        <v>54</v>
      </c>
      <c r="Y274" s="34">
        <f t="shared" si="592"/>
        <v>526.85</v>
      </c>
      <c r="Z274" s="34">
        <f t="shared" si="593"/>
        <v>1729.62525</v>
      </c>
      <c r="AA274" s="34"/>
      <c r="AB274" s="12" t="s">
        <v>35</v>
      </c>
      <c r="AC274" s="11">
        <f t="shared" ref="AC274:AE274" si="625">K274+R274</f>
        <v>62.5185</v>
      </c>
      <c r="AD274" s="11">
        <f t="shared" si="625"/>
        <v>778.894</v>
      </c>
      <c r="AE274" s="11">
        <f t="shared" si="625"/>
        <v>566.48</v>
      </c>
      <c r="AF274" s="11">
        <f t="shared" si="595"/>
        <v>34.73275</v>
      </c>
      <c r="AG274" s="11">
        <f t="shared" ref="AG274:AI274" si="626">O274+W274</f>
        <v>179</v>
      </c>
      <c r="AH274" s="11">
        <f t="shared" si="626"/>
        <v>108</v>
      </c>
      <c r="AI274" s="11">
        <f t="shared" si="626"/>
        <v>1729.62525</v>
      </c>
      <c r="AJ274" s="12" t="s">
        <v>14</v>
      </c>
    </row>
    <row r="275" s="9" customFormat="1" ht="16" customHeight="1" spans="1:36">
      <c r="A275" s="33">
        <f t="shared" si="578"/>
        <v>272</v>
      </c>
      <c r="B275" s="34" t="s">
        <v>554</v>
      </c>
      <c r="C275" s="41" t="s">
        <v>652</v>
      </c>
      <c r="D275" s="40" t="s">
        <v>653</v>
      </c>
      <c r="E275" s="34">
        <v>3473.25</v>
      </c>
      <c r="F275" s="34">
        <f>VLOOKUP(C275,'[1]9月'!$B:$Q,16,0)</f>
        <v>3245.4</v>
      </c>
      <c r="G275" s="37">
        <v>5664.75</v>
      </c>
      <c r="H275" s="34">
        <v>3473.25</v>
      </c>
      <c r="I275" s="37">
        <v>1790</v>
      </c>
      <c r="J275" s="37">
        <v>108</v>
      </c>
      <c r="K275" s="47">
        <f t="shared" si="579"/>
        <v>62.5185</v>
      </c>
      <c r="L275" s="48">
        <f t="shared" si="580"/>
        <v>519.264</v>
      </c>
      <c r="M275" s="37">
        <f t="shared" si="581"/>
        <v>453.18</v>
      </c>
      <c r="N275" s="34">
        <f t="shared" si="582"/>
        <v>24.31275</v>
      </c>
      <c r="O275" s="37">
        <f t="shared" si="583"/>
        <v>89.5</v>
      </c>
      <c r="P275" s="37">
        <f t="shared" si="584"/>
        <v>54</v>
      </c>
      <c r="Q275" s="37">
        <f t="shared" si="585"/>
        <v>1202.77525</v>
      </c>
      <c r="R275" s="34">
        <f t="shared" si="586"/>
        <v>0</v>
      </c>
      <c r="S275" s="34">
        <f t="shared" si="587"/>
        <v>259.63</v>
      </c>
      <c r="T275" s="37">
        <f t="shared" si="588"/>
        <v>113.3</v>
      </c>
      <c r="U275" s="34">
        <f t="shared" si="589"/>
        <v>10.42</v>
      </c>
      <c r="V275" s="34">
        <v>0</v>
      </c>
      <c r="W275" s="37">
        <f t="shared" si="590"/>
        <v>89.5</v>
      </c>
      <c r="X275" s="37">
        <f t="shared" si="591"/>
        <v>54</v>
      </c>
      <c r="Y275" s="34">
        <f t="shared" si="592"/>
        <v>526.85</v>
      </c>
      <c r="Z275" s="34">
        <f t="shared" si="593"/>
        <v>1729.62525</v>
      </c>
      <c r="AA275" s="34"/>
      <c r="AB275" s="12" t="s">
        <v>37</v>
      </c>
      <c r="AC275" s="11">
        <f t="shared" ref="AC275:AE275" si="627">K275+R275</f>
        <v>62.5185</v>
      </c>
      <c r="AD275" s="11">
        <f t="shared" si="627"/>
        <v>778.894</v>
      </c>
      <c r="AE275" s="11">
        <f t="shared" si="627"/>
        <v>566.48</v>
      </c>
      <c r="AF275" s="11">
        <f t="shared" si="595"/>
        <v>34.73275</v>
      </c>
      <c r="AG275" s="11">
        <f t="shared" ref="AG275:AI275" si="628">O275+W275</f>
        <v>179</v>
      </c>
      <c r="AH275" s="11">
        <f t="shared" si="628"/>
        <v>108</v>
      </c>
      <c r="AI275" s="11">
        <f t="shared" si="628"/>
        <v>1729.62525</v>
      </c>
      <c r="AJ275" s="12" t="s">
        <v>14</v>
      </c>
    </row>
    <row r="276" s="9" customFormat="1" ht="16" customHeight="1" spans="1:36">
      <c r="A276" s="33">
        <f t="shared" si="578"/>
        <v>273</v>
      </c>
      <c r="B276" s="34" t="s">
        <v>599</v>
      </c>
      <c r="C276" s="41" t="s">
        <v>654</v>
      </c>
      <c r="D276" s="40" t="s">
        <v>655</v>
      </c>
      <c r="E276" s="34">
        <v>3473.25</v>
      </c>
      <c r="F276" s="34">
        <f>VLOOKUP(C276,'[1]9月'!$B:$Q,16,0)</f>
        <v>3245.4</v>
      </c>
      <c r="G276" s="37">
        <v>5664.75</v>
      </c>
      <c r="H276" s="34">
        <v>3473.25</v>
      </c>
      <c r="I276" s="37">
        <v>1790</v>
      </c>
      <c r="J276" s="37">
        <v>108</v>
      </c>
      <c r="K276" s="47">
        <f t="shared" si="579"/>
        <v>62.5185</v>
      </c>
      <c r="L276" s="48">
        <f t="shared" si="580"/>
        <v>519.264</v>
      </c>
      <c r="M276" s="37">
        <f t="shared" si="581"/>
        <v>453.18</v>
      </c>
      <c r="N276" s="34">
        <f t="shared" si="582"/>
        <v>24.31275</v>
      </c>
      <c r="O276" s="37">
        <f t="shared" si="583"/>
        <v>89.5</v>
      </c>
      <c r="P276" s="37">
        <f t="shared" si="584"/>
        <v>54</v>
      </c>
      <c r="Q276" s="37">
        <f t="shared" si="585"/>
        <v>1202.77525</v>
      </c>
      <c r="R276" s="34">
        <f t="shared" si="586"/>
        <v>0</v>
      </c>
      <c r="S276" s="34">
        <f t="shared" si="587"/>
        <v>259.63</v>
      </c>
      <c r="T276" s="37">
        <f t="shared" si="588"/>
        <v>113.3</v>
      </c>
      <c r="U276" s="34">
        <f t="shared" si="589"/>
        <v>10.42</v>
      </c>
      <c r="V276" s="34">
        <v>0</v>
      </c>
      <c r="W276" s="37">
        <f t="shared" si="590"/>
        <v>89.5</v>
      </c>
      <c r="X276" s="37">
        <f t="shared" si="591"/>
        <v>54</v>
      </c>
      <c r="Y276" s="34">
        <f t="shared" si="592"/>
        <v>526.85</v>
      </c>
      <c r="Z276" s="34">
        <f t="shared" si="593"/>
        <v>1729.62525</v>
      </c>
      <c r="AA276" s="34"/>
      <c r="AB276" s="12" t="s">
        <v>35</v>
      </c>
      <c r="AC276" s="11">
        <f t="shared" ref="AC276:AE276" si="629">K276+R276</f>
        <v>62.5185</v>
      </c>
      <c r="AD276" s="11">
        <f t="shared" si="629"/>
        <v>778.894</v>
      </c>
      <c r="AE276" s="11">
        <f t="shared" si="629"/>
        <v>566.48</v>
      </c>
      <c r="AF276" s="11">
        <f t="shared" si="595"/>
        <v>34.73275</v>
      </c>
      <c r="AG276" s="11">
        <f t="shared" ref="AG276:AI276" si="630">O276+W276</f>
        <v>179</v>
      </c>
      <c r="AH276" s="11">
        <f t="shared" si="630"/>
        <v>108</v>
      </c>
      <c r="AI276" s="11">
        <f t="shared" si="630"/>
        <v>1729.62525</v>
      </c>
      <c r="AJ276" s="12" t="s">
        <v>14</v>
      </c>
    </row>
    <row r="277" s="9" customFormat="1" ht="16" customHeight="1" spans="1:36">
      <c r="A277" s="33">
        <f t="shared" si="578"/>
        <v>274</v>
      </c>
      <c r="B277" s="34" t="s">
        <v>143</v>
      </c>
      <c r="C277" s="85" t="s">
        <v>656</v>
      </c>
      <c r="D277" s="36" t="s">
        <v>657</v>
      </c>
      <c r="E277" s="34">
        <v>3473.25</v>
      </c>
      <c r="F277" s="34">
        <f>VLOOKUP(C277,'[1]9月'!$B:$Q,16,0)</f>
        <v>3245.4</v>
      </c>
      <c r="G277" s="37">
        <v>5664.75</v>
      </c>
      <c r="H277" s="34">
        <v>3473.25</v>
      </c>
      <c r="I277" s="37">
        <v>3180</v>
      </c>
      <c r="J277" s="37">
        <v>108</v>
      </c>
      <c r="K277" s="47">
        <f t="shared" si="579"/>
        <v>62.5185</v>
      </c>
      <c r="L277" s="48">
        <f t="shared" si="580"/>
        <v>519.264</v>
      </c>
      <c r="M277" s="37">
        <f t="shared" si="581"/>
        <v>453.18</v>
      </c>
      <c r="N277" s="34">
        <f t="shared" si="582"/>
        <v>24.31275</v>
      </c>
      <c r="O277" s="37">
        <f t="shared" si="583"/>
        <v>159</v>
      </c>
      <c r="P277" s="37">
        <f t="shared" si="584"/>
        <v>54</v>
      </c>
      <c r="Q277" s="37">
        <f t="shared" si="585"/>
        <v>1272.27525</v>
      </c>
      <c r="R277" s="34">
        <f t="shared" si="586"/>
        <v>0</v>
      </c>
      <c r="S277" s="34">
        <f t="shared" si="587"/>
        <v>259.63</v>
      </c>
      <c r="T277" s="37">
        <f t="shared" si="588"/>
        <v>113.3</v>
      </c>
      <c r="U277" s="34">
        <f t="shared" si="589"/>
        <v>10.42</v>
      </c>
      <c r="V277" s="34">
        <v>0</v>
      </c>
      <c r="W277" s="37">
        <f t="shared" si="590"/>
        <v>159</v>
      </c>
      <c r="X277" s="37">
        <f t="shared" si="591"/>
        <v>54</v>
      </c>
      <c r="Y277" s="34">
        <f t="shared" si="592"/>
        <v>596.35</v>
      </c>
      <c r="Z277" s="34">
        <f t="shared" si="593"/>
        <v>1868.62525</v>
      </c>
      <c r="AA277" s="34"/>
      <c r="AB277" s="12" t="s">
        <v>25</v>
      </c>
      <c r="AC277" s="11">
        <f t="shared" ref="AC277:AE277" si="631">K277+R277</f>
        <v>62.5185</v>
      </c>
      <c r="AD277" s="11">
        <f t="shared" si="631"/>
        <v>778.894</v>
      </c>
      <c r="AE277" s="11">
        <f t="shared" si="631"/>
        <v>566.48</v>
      </c>
      <c r="AF277" s="11">
        <f t="shared" si="595"/>
        <v>34.73275</v>
      </c>
      <c r="AG277" s="11">
        <f t="shared" ref="AG277:AI277" si="632">O277+W277</f>
        <v>318</v>
      </c>
      <c r="AH277" s="11">
        <f t="shared" si="632"/>
        <v>108</v>
      </c>
      <c r="AI277" s="11">
        <f t="shared" si="632"/>
        <v>1868.62525</v>
      </c>
      <c r="AJ277" s="12" t="s">
        <v>13</v>
      </c>
    </row>
    <row r="278" s="9" customFormat="1" ht="16" customHeight="1" spans="1:36">
      <c r="A278" s="33">
        <f t="shared" si="578"/>
        <v>275</v>
      </c>
      <c r="B278" s="34" t="s">
        <v>599</v>
      </c>
      <c r="C278" s="41" t="s">
        <v>658</v>
      </c>
      <c r="D278" s="86" t="s">
        <v>659</v>
      </c>
      <c r="E278" s="34">
        <v>3473.25</v>
      </c>
      <c r="F278" s="34">
        <v>3245.4</v>
      </c>
      <c r="G278" s="37">
        <v>5664.75</v>
      </c>
      <c r="H278" s="34">
        <v>3473.25</v>
      </c>
      <c r="I278" s="37">
        <v>1790</v>
      </c>
      <c r="J278" s="37">
        <v>108</v>
      </c>
      <c r="K278" s="47">
        <f t="shared" si="579"/>
        <v>62.5185</v>
      </c>
      <c r="L278" s="48">
        <f t="shared" si="580"/>
        <v>519.264</v>
      </c>
      <c r="M278" s="37">
        <f t="shared" si="581"/>
        <v>453.18</v>
      </c>
      <c r="N278" s="34">
        <f t="shared" si="582"/>
        <v>24.31275</v>
      </c>
      <c r="O278" s="37">
        <f t="shared" si="583"/>
        <v>89.5</v>
      </c>
      <c r="P278" s="37">
        <f t="shared" si="584"/>
        <v>54</v>
      </c>
      <c r="Q278" s="37">
        <f t="shared" si="585"/>
        <v>1202.77525</v>
      </c>
      <c r="R278" s="34">
        <f t="shared" si="586"/>
        <v>0</v>
      </c>
      <c r="S278" s="34">
        <f t="shared" si="587"/>
        <v>259.63</v>
      </c>
      <c r="T278" s="37">
        <f t="shared" si="588"/>
        <v>113.3</v>
      </c>
      <c r="U278" s="34">
        <f t="shared" si="589"/>
        <v>10.42</v>
      </c>
      <c r="V278" s="34">
        <v>0</v>
      </c>
      <c r="W278" s="37">
        <f t="shared" si="590"/>
        <v>89.5</v>
      </c>
      <c r="X278" s="37">
        <f t="shared" si="591"/>
        <v>54</v>
      </c>
      <c r="Y278" s="34">
        <f t="shared" si="592"/>
        <v>526.85</v>
      </c>
      <c r="Z278" s="34">
        <f t="shared" si="593"/>
        <v>1729.62525</v>
      </c>
      <c r="AA278" s="34"/>
      <c r="AB278" s="12" t="s">
        <v>35</v>
      </c>
      <c r="AC278" s="11">
        <f t="shared" ref="AC278:AE278" si="633">K278+R278</f>
        <v>62.5185</v>
      </c>
      <c r="AD278" s="11">
        <f t="shared" si="633"/>
        <v>778.894</v>
      </c>
      <c r="AE278" s="11">
        <f t="shared" si="633"/>
        <v>566.48</v>
      </c>
      <c r="AF278" s="11">
        <f t="shared" si="595"/>
        <v>34.73275</v>
      </c>
      <c r="AG278" s="11">
        <f t="shared" ref="AG278:AI278" si="634">O278+W278</f>
        <v>179</v>
      </c>
      <c r="AH278" s="11">
        <f t="shared" si="634"/>
        <v>108</v>
      </c>
      <c r="AI278" s="11">
        <f t="shared" si="634"/>
        <v>1729.62525</v>
      </c>
      <c r="AJ278" s="12" t="s">
        <v>14</v>
      </c>
    </row>
    <row r="279" s="9" customFormat="1" ht="16" customHeight="1" spans="1:36">
      <c r="A279" s="33">
        <f t="shared" si="578"/>
        <v>276</v>
      </c>
      <c r="B279" s="34" t="s">
        <v>554</v>
      </c>
      <c r="C279" s="41" t="s">
        <v>660</v>
      </c>
      <c r="D279" s="86" t="s">
        <v>661</v>
      </c>
      <c r="E279" s="34">
        <v>3473.25</v>
      </c>
      <c r="F279" s="34">
        <v>3245.4</v>
      </c>
      <c r="G279" s="37">
        <v>5664.75</v>
      </c>
      <c r="H279" s="34">
        <v>3473.25</v>
      </c>
      <c r="I279" s="37">
        <v>1790</v>
      </c>
      <c r="J279" s="37">
        <v>108</v>
      </c>
      <c r="K279" s="47">
        <f t="shared" si="579"/>
        <v>62.5185</v>
      </c>
      <c r="L279" s="48">
        <f t="shared" si="580"/>
        <v>519.264</v>
      </c>
      <c r="M279" s="37">
        <f t="shared" si="581"/>
        <v>453.18</v>
      </c>
      <c r="N279" s="34">
        <f t="shared" si="582"/>
        <v>24.31275</v>
      </c>
      <c r="O279" s="37">
        <f t="shared" si="583"/>
        <v>89.5</v>
      </c>
      <c r="P279" s="37">
        <f t="shared" si="584"/>
        <v>54</v>
      </c>
      <c r="Q279" s="37">
        <f t="shared" si="585"/>
        <v>1202.77525</v>
      </c>
      <c r="R279" s="34">
        <f t="shared" si="586"/>
        <v>0</v>
      </c>
      <c r="S279" s="34">
        <f t="shared" si="587"/>
        <v>259.63</v>
      </c>
      <c r="T279" s="37">
        <f t="shared" si="588"/>
        <v>113.3</v>
      </c>
      <c r="U279" s="34">
        <f t="shared" si="589"/>
        <v>10.42</v>
      </c>
      <c r="V279" s="34">
        <v>0</v>
      </c>
      <c r="W279" s="37">
        <f t="shared" si="590"/>
        <v>89.5</v>
      </c>
      <c r="X279" s="37">
        <f t="shared" si="591"/>
        <v>54</v>
      </c>
      <c r="Y279" s="34">
        <f t="shared" si="592"/>
        <v>526.85</v>
      </c>
      <c r="Z279" s="34">
        <f t="shared" si="593"/>
        <v>1729.62525</v>
      </c>
      <c r="AA279" s="34"/>
      <c r="AB279" s="12" t="s">
        <v>37</v>
      </c>
      <c r="AC279" s="11">
        <f t="shared" ref="AC279:AE279" si="635">K279+R279</f>
        <v>62.5185</v>
      </c>
      <c r="AD279" s="11">
        <f t="shared" si="635"/>
        <v>778.894</v>
      </c>
      <c r="AE279" s="11">
        <f t="shared" si="635"/>
        <v>566.48</v>
      </c>
      <c r="AF279" s="11">
        <f t="shared" si="595"/>
        <v>34.73275</v>
      </c>
      <c r="AG279" s="11">
        <f t="shared" ref="AG279:AI279" si="636">O279+W279</f>
        <v>179</v>
      </c>
      <c r="AH279" s="11">
        <f t="shared" si="636"/>
        <v>108</v>
      </c>
      <c r="AI279" s="11">
        <f t="shared" si="636"/>
        <v>1729.62525</v>
      </c>
      <c r="AJ279" s="12" t="s">
        <v>14</v>
      </c>
    </row>
    <row r="280" s="9" customFormat="1" ht="16" customHeight="1" spans="1:36">
      <c r="A280" s="33">
        <f t="shared" ref="A280:A334" si="637">ROW()-3</f>
        <v>277</v>
      </c>
      <c r="B280" s="34" t="s">
        <v>472</v>
      </c>
      <c r="C280" s="41" t="s">
        <v>672</v>
      </c>
      <c r="D280" s="57" t="s">
        <v>673</v>
      </c>
      <c r="E280" s="87">
        <v>3473.25</v>
      </c>
      <c r="F280" s="87">
        <v>3245.5</v>
      </c>
      <c r="G280" s="88">
        <v>5664.75</v>
      </c>
      <c r="H280" s="87">
        <v>3473.25</v>
      </c>
      <c r="I280" s="88">
        <v>1790</v>
      </c>
      <c r="J280" s="37">
        <v>108</v>
      </c>
      <c r="K280" s="47">
        <f t="shared" ref="K280:K334" si="638">E280*0.018</f>
        <v>62.5185</v>
      </c>
      <c r="L280" s="48">
        <f t="shared" ref="L280:L334" si="639">F280*0.16</f>
        <v>519.28</v>
      </c>
      <c r="M280" s="37">
        <f t="shared" ref="M280:M334" si="640">ROUND(G280*0.08,2)</f>
        <v>453.18</v>
      </c>
      <c r="N280" s="34">
        <f t="shared" ref="N280:N334" si="641">H280*0.007</f>
        <v>24.31275</v>
      </c>
      <c r="O280" s="37">
        <f t="shared" ref="O280:O334" si="642">I280*5%</f>
        <v>89.5</v>
      </c>
      <c r="P280" s="37">
        <f t="shared" ref="P280:P334" si="643">J280*50%</f>
        <v>54</v>
      </c>
      <c r="Q280" s="37">
        <f t="shared" ref="Q280:Q334" si="644">SUM(K280:P280)</f>
        <v>1202.79125</v>
      </c>
      <c r="R280" s="34">
        <f t="shared" ref="R280:R334" si="645">E280*0</f>
        <v>0</v>
      </c>
      <c r="S280" s="34">
        <f t="shared" ref="S280:S334" si="646">ROUND(F280*0.08,2)</f>
        <v>259.64</v>
      </c>
      <c r="T280" s="37">
        <f t="shared" ref="T280:T334" si="647">ROUND(G280*0.02,2)</f>
        <v>113.3</v>
      </c>
      <c r="U280" s="34">
        <f t="shared" ref="U280:U334" si="648">ROUND(H280*0.003,2)</f>
        <v>10.42</v>
      </c>
      <c r="V280" s="34">
        <v>0</v>
      </c>
      <c r="W280" s="37">
        <f t="shared" ref="W280:W334" si="649">I280*5%</f>
        <v>89.5</v>
      </c>
      <c r="X280" s="37">
        <f t="shared" ref="X280:X334" si="650">J280*50%</f>
        <v>54</v>
      </c>
      <c r="Y280" s="34">
        <f t="shared" ref="Y280:Y334" si="651">SUM(R280:X280)</f>
        <v>526.86</v>
      </c>
      <c r="Z280" s="34">
        <f t="shared" ref="Z280:Z334" si="652">Q280+Y280</f>
        <v>1729.65125</v>
      </c>
      <c r="AA280" s="34"/>
      <c r="AB280" s="12" t="s">
        <v>38</v>
      </c>
      <c r="AC280" s="11">
        <f t="shared" ref="AC280:AE280" si="653">K280+R280</f>
        <v>62.5185</v>
      </c>
      <c r="AD280" s="11">
        <f t="shared" si="653"/>
        <v>778.92</v>
      </c>
      <c r="AE280" s="11">
        <f t="shared" si="653"/>
        <v>566.48</v>
      </c>
      <c r="AF280" s="11">
        <f t="shared" ref="AF280:AF334" si="654">N280+U280+V280</f>
        <v>34.73275</v>
      </c>
      <c r="AG280" s="11">
        <f t="shared" ref="AG280:AI280" si="655">O280+W280</f>
        <v>179</v>
      </c>
      <c r="AH280" s="11">
        <f t="shared" si="655"/>
        <v>108</v>
      </c>
      <c r="AI280" s="11">
        <f t="shared" si="655"/>
        <v>1729.65125</v>
      </c>
      <c r="AJ280" s="12" t="s">
        <v>14</v>
      </c>
    </row>
    <row r="281" s="9" customFormat="1" ht="16" customHeight="1" spans="1:36">
      <c r="A281" s="33">
        <f t="shared" si="637"/>
        <v>278</v>
      </c>
      <c r="B281" s="34" t="s">
        <v>123</v>
      </c>
      <c r="C281" s="41" t="s">
        <v>674</v>
      </c>
      <c r="D281" s="182" t="s">
        <v>675</v>
      </c>
      <c r="E281" s="87">
        <v>3473.25</v>
      </c>
      <c r="F281" s="87">
        <v>3245.5</v>
      </c>
      <c r="G281" s="88">
        <v>5664.75</v>
      </c>
      <c r="H281" s="87">
        <v>3473.25</v>
      </c>
      <c r="I281" s="88">
        <v>3180</v>
      </c>
      <c r="J281" s="37">
        <v>108</v>
      </c>
      <c r="K281" s="47">
        <f t="shared" si="638"/>
        <v>62.5185</v>
      </c>
      <c r="L281" s="48">
        <f t="shared" si="639"/>
        <v>519.28</v>
      </c>
      <c r="M281" s="37">
        <f t="shared" si="640"/>
        <v>453.18</v>
      </c>
      <c r="N281" s="34">
        <f t="shared" si="641"/>
        <v>24.31275</v>
      </c>
      <c r="O281" s="37">
        <f t="shared" si="642"/>
        <v>159</v>
      </c>
      <c r="P281" s="37">
        <f t="shared" si="643"/>
        <v>54</v>
      </c>
      <c r="Q281" s="37">
        <f t="shared" si="644"/>
        <v>1272.29125</v>
      </c>
      <c r="R281" s="34">
        <f t="shared" si="645"/>
        <v>0</v>
      </c>
      <c r="S281" s="34">
        <f t="shared" si="646"/>
        <v>259.64</v>
      </c>
      <c r="T281" s="37">
        <f t="shared" si="647"/>
        <v>113.3</v>
      </c>
      <c r="U281" s="34">
        <f t="shared" si="648"/>
        <v>10.42</v>
      </c>
      <c r="V281" s="34">
        <v>0</v>
      </c>
      <c r="W281" s="37">
        <f t="shared" si="649"/>
        <v>159</v>
      </c>
      <c r="X281" s="37">
        <f t="shared" si="650"/>
        <v>54</v>
      </c>
      <c r="Y281" s="34">
        <f t="shared" si="651"/>
        <v>596.36</v>
      </c>
      <c r="Z281" s="34">
        <f t="shared" si="652"/>
        <v>1868.65125</v>
      </c>
      <c r="AA281" s="34"/>
      <c r="AB281" s="12" t="s">
        <v>21</v>
      </c>
      <c r="AC281" s="11">
        <f t="shared" ref="AC281:AE281" si="656">K281+R281</f>
        <v>62.5185</v>
      </c>
      <c r="AD281" s="11">
        <f t="shared" si="656"/>
        <v>778.92</v>
      </c>
      <c r="AE281" s="11">
        <f t="shared" si="656"/>
        <v>566.48</v>
      </c>
      <c r="AF281" s="11">
        <f t="shared" si="654"/>
        <v>34.73275</v>
      </c>
      <c r="AG281" s="11">
        <f t="shared" ref="AG281:AI281" si="657">O281+W281</f>
        <v>318</v>
      </c>
      <c r="AH281" s="11">
        <f t="shared" si="657"/>
        <v>108</v>
      </c>
      <c r="AI281" s="11">
        <f t="shared" si="657"/>
        <v>1868.65125</v>
      </c>
      <c r="AJ281" s="12" t="s">
        <v>12</v>
      </c>
    </row>
    <row r="282" s="9" customFormat="1" ht="16" customHeight="1" spans="1:36">
      <c r="A282" s="33">
        <f t="shared" si="637"/>
        <v>279</v>
      </c>
      <c r="B282" s="34" t="s">
        <v>143</v>
      </c>
      <c r="C282" s="60" t="s">
        <v>676</v>
      </c>
      <c r="D282" s="40" t="s">
        <v>677</v>
      </c>
      <c r="E282" s="87">
        <v>3473.25</v>
      </c>
      <c r="F282" s="87">
        <v>3245.5</v>
      </c>
      <c r="G282" s="88">
        <v>5664.75</v>
      </c>
      <c r="H282" s="87">
        <v>3473.25</v>
      </c>
      <c r="I282" s="37">
        <v>3180</v>
      </c>
      <c r="J282" s="37">
        <v>108</v>
      </c>
      <c r="K282" s="47">
        <f t="shared" si="638"/>
        <v>62.5185</v>
      </c>
      <c r="L282" s="48">
        <f t="shared" si="639"/>
        <v>519.28</v>
      </c>
      <c r="M282" s="37">
        <f t="shared" si="640"/>
        <v>453.18</v>
      </c>
      <c r="N282" s="34">
        <f t="shared" si="641"/>
        <v>24.31275</v>
      </c>
      <c r="O282" s="37">
        <f t="shared" si="642"/>
        <v>159</v>
      </c>
      <c r="P282" s="37">
        <f t="shared" si="643"/>
        <v>54</v>
      </c>
      <c r="Q282" s="37">
        <f t="shared" si="644"/>
        <v>1272.29125</v>
      </c>
      <c r="R282" s="34">
        <f t="shared" si="645"/>
        <v>0</v>
      </c>
      <c r="S282" s="34">
        <f t="shared" si="646"/>
        <v>259.64</v>
      </c>
      <c r="T282" s="37">
        <f t="shared" si="647"/>
        <v>113.3</v>
      </c>
      <c r="U282" s="34">
        <f t="shared" si="648"/>
        <v>10.42</v>
      </c>
      <c r="V282" s="34">
        <v>0</v>
      </c>
      <c r="W282" s="37">
        <f t="shared" si="649"/>
        <v>159</v>
      </c>
      <c r="X282" s="37">
        <f t="shared" si="650"/>
        <v>54</v>
      </c>
      <c r="Y282" s="34">
        <f t="shared" si="651"/>
        <v>596.36</v>
      </c>
      <c r="Z282" s="34">
        <f t="shared" si="652"/>
        <v>1868.65125</v>
      </c>
      <c r="AA282" s="34"/>
      <c r="AB282" s="12" t="s">
        <v>25</v>
      </c>
      <c r="AC282" s="11">
        <f t="shared" ref="AC282:AE282" si="658">K282+R282</f>
        <v>62.5185</v>
      </c>
      <c r="AD282" s="11">
        <f t="shared" si="658"/>
        <v>778.92</v>
      </c>
      <c r="AE282" s="11">
        <f t="shared" si="658"/>
        <v>566.48</v>
      </c>
      <c r="AF282" s="11">
        <f t="shared" si="654"/>
        <v>34.73275</v>
      </c>
      <c r="AG282" s="11">
        <f t="shared" ref="AG282:AI282" si="659">O282+W282</f>
        <v>318</v>
      </c>
      <c r="AH282" s="11">
        <f t="shared" si="659"/>
        <v>108</v>
      </c>
      <c r="AI282" s="11">
        <f t="shared" si="659"/>
        <v>1868.65125</v>
      </c>
      <c r="AJ282" s="12" t="s">
        <v>13</v>
      </c>
    </row>
    <row r="283" s="9" customFormat="1" ht="16" customHeight="1" spans="1:36">
      <c r="A283" s="33">
        <f t="shared" si="637"/>
        <v>280</v>
      </c>
      <c r="B283" s="34" t="s">
        <v>143</v>
      </c>
      <c r="C283" s="60" t="s">
        <v>678</v>
      </c>
      <c r="D283" s="40" t="s">
        <v>679</v>
      </c>
      <c r="E283" s="87">
        <v>3473.25</v>
      </c>
      <c r="F283" s="87">
        <v>3245.5</v>
      </c>
      <c r="G283" s="88">
        <v>5664.75</v>
      </c>
      <c r="H283" s="87">
        <v>3473.25</v>
      </c>
      <c r="I283" s="37">
        <v>3180</v>
      </c>
      <c r="J283" s="37">
        <v>108</v>
      </c>
      <c r="K283" s="47">
        <f t="shared" si="638"/>
        <v>62.5185</v>
      </c>
      <c r="L283" s="48">
        <f t="shared" si="639"/>
        <v>519.28</v>
      </c>
      <c r="M283" s="37">
        <f t="shared" si="640"/>
        <v>453.18</v>
      </c>
      <c r="N283" s="34">
        <f t="shared" si="641"/>
        <v>24.31275</v>
      </c>
      <c r="O283" s="37">
        <f t="shared" si="642"/>
        <v>159</v>
      </c>
      <c r="P283" s="37">
        <f t="shared" si="643"/>
        <v>54</v>
      </c>
      <c r="Q283" s="37">
        <f t="shared" si="644"/>
        <v>1272.29125</v>
      </c>
      <c r="R283" s="34">
        <f t="shared" si="645"/>
        <v>0</v>
      </c>
      <c r="S283" s="34">
        <f t="shared" si="646"/>
        <v>259.64</v>
      </c>
      <c r="T283" s="37">
        <f t="shared" si="647"/>
        <v>113.3</v>
      </c>
      <c r="U283" s="34">
        <f t="shared" si="648"/>
        <v>10.42</v>
      </c>
      <c r="V283" s="34">
        <v>0</v>
      </c>
      <c r="W283" s="37">
        <f t="shared" si="649"/>
        <v>159</v>
      </c>
      <c r="X283" s="37">
        <f t="shared" si="650"/>
        <v>54</v>
      </c>
      <c r="Y283" s="34">
        <f t="shared" si="651"/>
        <v>596.36</v>
      </c>
      <c r="Z283" s="34">
        <f t="shared" si="652"/>
        <v>1868.65125</v>
      </c>
      <c r="AA283" s="34"/>
      <c r="AB283" s="12" t="s">
        <v>25</v>
      </c>
      <c r="AC283" s="11">
        <f t="shared" ref="AC283:AE283" si="660">K283+R283</f>
        <v>62.5185</v>
      </c>
      <c r="AD283" s="11">
        <f t="shared" si="660"/>
        <v>778.92</v>
      </c>
      <c r="AE283" s="11">
        <f t="shared" si="660"/>
        <v>566.48</v>
      </c>
      <c r="AF283" s="11">
        <f t="shared" si="654"/>
        <v>34.73275</v>
      </c>
      <c r="AG283" s="11">
        <f t="shared" ref="AG283:AI283" si="661">O283+W283</f>
        <v>318</v>
      </c>
      <c r="AH283" s="11">
        <f t="shared" si="661"/>
        <v>108</v>
      </c>
      <c r="AI283" s="11">
        <f t="shared" si="661"/>
        <v>1868.65125</v>
      </c>
      <c r="AJ283" s="12" t="s">
        <v>13</v>
      </c>
    </row>
    <row r="284" s="9" customFormat="1" ht="16" customHeight="1" spans="1:36">
      <c r="A284" s="33">
        <f t="shared" si="637"/>
        <v>281</v>
      </c>
      <c r="B284" s="34" t="s">
        <v>143</v>
      </c>
      <c r="C284" s="60" t="s">
        <v>680</v>
      </c>
      <c r="D284" s="62" t="s">
        <v>681</v>
      </c>
      <c r="E284" s="88">
        <v>3473.25</v>
      </c>
      <c r="F284" s="88">
        <v>3245.5</v>
      </c>
      <c r="G284" s="88">
        <v>5664.75</v>
      </c>
      <c r="H284" s="88">
        <v>3473.25</v>
      </c>
      <c r="I284" s="37">
        <v>3180</v>
      </c>
      <c r="J284" s="37">
        <v>108</v>
      </c>
      <c r="K284" s="75">
        <f t="shared" si="638"/>
        <v>62.5185</v>
      </c>
      <c r="L284" s="76">
        <f t="shared" si="639"/>
        <v>519.28</v>
      </c>
      <c r="M284" s="37">
        <f t="shared" si="640"/>
        <v>453.18</v>
      </c>
      <c r="N284" s="37">
        <f t="shared" si="641"/>
        <v>24.31275</v>
      </c>
      <c r="O284" s="37">
        <f t="shared" si="642"/>
        <v>159</v>
      </c>
      <c r="P284" s="37">
        <f t="shared" si="643"/>
        <v>54</v>
      </c>
      <c r="Q284" s="37">
        <f t="shared" si="644"/>
        <v>1272.29125</v>
      </c>
      <c r="R284" s="34">
        <f t="shared" si="645"/>
        <v>0</v>
      </c>
      <c r="S284" s="37">
        <f t="shared" si="646"/>
        <v>259.64</v>
      </c>
      <c r="T284" s="37">
        <f t="shared" si="647"/>
        <v>113.3</v>
      </c>
      <c r="U284" s="37">
        <f t="shared" si="648"/>
        <v>10.42</v>
      </c>
      <c r="V284" s="34">
        <v>0</v>
      </c>
      <c r="W284" s="37">
        <f t="shared" si="649"/>
        <v>159</v>
      </c>
      <c r="X284" s="37">
        <f t="shared" si="650"/>
        <v>54</v>
      </c>
      <c r="Y284" s="34">
        <f t="shared" si="651"/>
        <v>596.36</v>
      </c>
      <c r="Z284" s="37">
        <f t="shared" si="652"/>
        <v>1868.65125</v>
      </c>
      <c r="AA284" s="37"/>
      <c r="AB284" s="12" t="s">
        <v>24</v>
      </c>
      <c r="AC284" s="11">
        <f t="shared" ref="AC284:AE284" si="662">K284+R284</f>
        <v>62.5185</v>
      </c>
      <c r="AD284" s="11">
        <f t="shared" si="662"/>
        <v>778.92</v>
      </c>
      <c r="AE284" s="11">
        <f t="shared" si="662"/>
        <v>566.48</v>
      </c>
      <c r="AF284" s="11">
        <f t="shared" si="654"/>
        <v>34.73275</v>
      </c>
      <c r="AG284" s="11">
        <f t="shared" ref="AG284:AI284" si="663">O284+W284</f>
        <v>318</v>
      </c>
      <c r="AH284" s="11">
        <f t="shared" si="663"/>
        <v>108</v>
      </c>
      <c r="AI284" s="11">
        <f t="shared" si="663"/>
        <v>1868.65125</v>
      </c>
      <c r="AJ284" s="12" t="s">
        <v>13</v>
      </c>
    </row>
    <row r="285" s="9" customFormat="1" ht="16" customHeight="1" spans="1:36">
      <c r="A285" s="33">
        <f t="shared" si="637"/>
        <v>282</v>
      </c>
      <c r="B285" s="34" t="s">
        <v>423</v>
      </c>
      <c r="C285" s="41" t="s">
        <v>682</v>
      </c>
      <c r="D285" s="182" t="s">
        <v>683</v>
      </c>
      <c r="E285" s="87">
        <v>3473.25</v>
      </c>
      <c r="F285" s="87">
        <v>3245.5</v>
      </c>
      <c r="G285" s="88">
        <v>5664.75</v>
      </c>
      <c r="H285" s="87">
        <v>3473.25</v>
      </c>
      <c r="I285" s="37">
        <v>1790</v>
      </c>
      <c r="J285" s="37">
        <v>108</v>
      </c>
      <c r="K285" s="47">
        <f t="shared" si="638"/>
        <v>62.5185</v>
      </c>
      <c r="L285" s="48">
        <f t="shared" si="639"/>
        <v>519.28</v>
      </c>
      <c r="M285" s="37">
        <f t="shared" si="640"/>
        <v>453.18</v>
      </c>
      <c r="N285" s="34">
        <f t="shared" si="641"/>
        <v>24.31275</v>
      </c>
      <c r="O285" s="37">
        <f t="shared" si="642"/>
        <v>89.5</v>
      </c>
      <c r="P285" s="37">
        <f t="shared" si="643"/>
        <v>54</v>
      </c>
      <c r="Q285" s="37">
        <f t="shared" si="644"/>
        <v>1202.79125</v>
      </c>
      <c r="R285" s="34">
        <f t="shared" si="645"/>
        <v>0</v>
      </c>
      <c r="S285" s="34">
        <f t="shared" si="646"/>
        <v>259.64</v>
      </c>
      <c r="T285" s="37">
        <f t="shared" si="647"/>
        <v>113.3</v>
      </c>
      <c r="U285" s="34">
        <f t="shared" si="648"/>
        <v>10.42</v>
      </c>
      <c r="V285" s="34">
        <v>0</v>
      </c>
      <c r="W285" s="37">
        <f t="shared" si="649"/>
        <v>89.5</v>
      </c>
      <c r="X285" s="37">
        <f t="shared" si="650"/>
        <v>54</v>
      </c>
      <c r="Y285" s="34">
        <f t="shared" si="651"/>
        <v>526.86</v>
      </c>
      <c r="Z285" s="34">
        <f t="shared" si="652"/>
        <v>1729.65125</v>
      </c>
      <c r="AA285" s="34"/>
      <c r="AB285" s="12" t="s">
        <v>33</v>
      </c>
      <c r="AC285" s="11">
        <f t="shared" ref="AC285:AE285" si="664">K285+R285</f>
        <v>62.5185</v>
      </c>
      <c r="AD285" s="11">
        <f t="shared" si="664"/>
        <v>778.92</v>
      </c>
      <c r="AE285" s="11">
        <f t="shared" si="664"/>
        <v>566.48</v>
      </c>
      <c r="AF285" s="11">
        <f t="shared" si="654"/>
        <v>34.73275</v>
      </c>
      <c r="AG285" s="11">
        <f t="shared" ref="AG285:AI285" si="665">O285+W285</f>
        <v>179</v>
      </c>
      <c r="AH285" s="11">
        <f t="shared" si="665"/>
        <v>108</v>
      </c>
      <c r="AI285" s="11">
        <f t="shared" si="665"/>
        <v>1729.65125</v>
      </c>
      <c r="AJ285" s="12" t="s">
        <v>14</v>
      </c>
    </row>
    <row r="286" s="9" customFormat="1" ht="16" customHeight="1" spans="1:36">
      <c r="A286" s="33">
        <f t="shared" si="637"/>
        <v>283</v>
      </c>
      <c r="B286" s="34" t="s">
        <v>251</v>
      </c>
      <c r="C286" s="41" t="s">
        <v>684</v>
      </c>
      <c r="D286" s="182" t="s">
        <v>685</v>
      </c>
      <c r="E286" s="87">
        <v>3473.25</v>
      </c>
      <c r="F286" s="87">
        <v>3245.5</v>
      </c>
      <c r="G286" s="88">
        <v>5664.75</v>
      </c>
      <c r="H286" s="87">
        <v>3473.25</v>
      </c>
      <c r="I286" s="37">
        <v>1790</v>
      </c>
      <c r="J286" s="37">
        <v>108</v>
      </c>
      <c r="K286" s="47">
        <f t="shared" si="638"/>
        <v>62.5185</v>
      </c>
      <c r="L286" s="48">
        <f t="shared" si="639"/>
        <v>519.28</v>
      </c>
      <c r="M286" s="37">
        <f t="shared" si="640"/>
        <v>453.18</v>
      </c>
      <c r="N286" s="34">
        <f t="shared" si="641"/>
        <v>24.31275</v>
      </c>
      <c r="O286" s="37">
        <f t="shared" si="642"/>
        <v>89.5</v>
      </c>
      <c r="P286" s="37">
        <f t="shared" si="643"/>
        <v>54</v>
      </c>
      <c r="Q286" s="37">
        <f t="shared" si="644"/>
        <v>1202.79125</v>
      </c>
      <c r="R286" s="34">
        <f t="shared" si="645"/>
        <v>0</v>
      </c>
      <c r="S286" s="34">
        <f t="shared" si="646"/>
        <v>259.64</v>
      </c>
      <c r="T286" s="37">
        <f t="shared" si="647"/>
        <v>113.3</v>
      </c>
      <c r="U286" s="34">
        <f t="shared" si="648"/>
        <v>10.42</v>
      </c>
      <c r="V286" s="34">
        <v>0</v>
      </c>
      <c r="W286" s="37">
        <f t="shared" si="649"/>
        <v>89.5</v>
      </c>
      <c r="X286" s="37">
        <f t="shared" si="650"/>
        <v>54</v>
      </c>
      <c r="Y286" s="34">
        <f t="shared" si="651"/>
        <v>526.86</v>
      </c>
      <c r="Z286" s="34">
        <f t="shared" si="652"/>
        <v>1729.65125</v>
      </c>
      <c r="AA286" s="34"/>
      <c r="AB286" s="12" t="s">
        <v>30</v>
      </c>
      <c r="AC286" s="11">
        <f t="shared" ref="AC286:AE286" si="666">K286+R286</f>
        <v>62.5185</v>
      </c>
      <c r="AD286" s="11">
        <f t="shared" si="666"/>
        <v>778.92</v>
      </c>
      <c r="AE286" s="11">
        <f t="shared" si="666"/>
        <v>566.48</v>
      </c>
      <c r="AF286" s="11">
        <f t="shared" si="654"/>
        <v>34.73275</v>
      </c>
      <c r="AG286" s="11">
        <f t="shared" ref="AG286:AI286" si="667">O286+W286</f>
        <v>179</v>
      </c>
      <c r="AH286" s="11">
        <f t="shared" si="667"/>
        <v>108</v>
      </c>
      <c r="AI286" s="11">
        <f t="shared" si="667"/>
        <v>1729.65125</v>
      </c>
      <c r="AJ286" s="12" t="s">
        <v>14</v>
      </c>
    </row>
    <row r="287" s="9" customFormat="1" ht="16" customHeight="1" spans="1:36">
      <c r="A287" s="33">
        <f t="shared" si="637"/>
        <v>284</v>
      </c>
      <c r="B287" s="34" t="s">
        <v>398</v>
      </c>
      <c r="C287" s="41" t="s">
        <v>686</v>
      </c>
      <c r="D287" s="182" t="s">
        <v>687</v>
      </c>
      <c r="E287" s="87">
        <v>3473.25</v>
      </c>
      <c r="F287" s="87">
        <v>3245.5</v>
      </c>
      <c r="G287" s="88">
        <v>5664.75</v>
      </c>
      <c r="H287" s="87">
        <v>3473.25</v>
      </c>
      <c r="I287" s="37">
        <v>1790</v>
      </c>
      <c r="J287" s="37">
        <v>108</v>
      </c>
      <c r="K287" s="47">
        <f t="shared" si="638"/>
        <v>62.5185</v>
      </c>
      <c r="L287" s="48">
        <f t="shared" si="639"/>
        <v>519.28</v>
      </c>
      <c r="M287" s="37">
        <f t="shared" si="640"/>
        <v>453.18</v>
      </c>
      <c r="N287" s="34">
        <f t="shared" si="641"/>
        <v>24.31275</v>
      </c>
      <c r="O287" s="37">
        <f t="shared" si="642"/>
        <v>89.5</v>
      </c>
      <c r="P287" s="37">
        <f t="shared" si="643"/>
        <v>54</v>
      </c>
      <c r="Q287" s="37">
        <f t="shared" si="644"/>
        <v>1202.79125</v>
      </c>
      <c r="R287" s="34">
        <f t="shared" si="645"/>
        <v>0</v>
      </c>
      <c r="S287" s="34">
        <f t="shared" si="646"/>
        <v>259.64</v>
      </c>
      <c r="T287" s="37">
        <f t="shared" si="647"/>
        <v>113.3</v>
      </c>
      <c r="U287" s="34">
        <f t="shared" si="648"/>
        <v>10.42</v>
      </c>
      <c r="V287" s="34">
        <v>0</v>
      </c>
      <c r="W287" s="37">
        <f t="shared" si="649"/>
        <v>89.5</v>
      </c>
      <c r="X287" s="37">
        <f t="shared" si="650"/>
        <v>54</v>
      </c>
      <c r="Y287" s="34">
        <f t="shared" si="651"/>
        <v>526.86</v>
      </c>
      <c r="Z287" s="34">
        <f t="shared" si="652"/>
        <v>1729.65125</v>
      </c>
      <c r="AA287" s="34"/>
      <c r="AB287" s="12" t="s">
        <v>31</v>
      </c>
      <c r="AC287" s="11">
        <f t="shared" ref="AC287:AE287" si="668">K287+R287</f>
        <v>62.5185</v>
      </c>
      <c r="AD287" s="11">
        <f t="shared" si="668"/>
        <v>778.92</v>
      </c>
      <c r="AE287" s="11">
        <f t="shared" si="668"/>
        <v>566.48</v>
      </c>
      <c r="AF287" s="11">
        <f t="shared" si="654"/>
        <v>34.73275</v>
      </c>
      <c r="AG287" s="11">
        <f t="shared" ref="AG287:AI287" si="669">O287+W287</f>
        <v>179</v>
      </c>
      <c r="AH287" s="11">
        <f t="shared" si="669"/>
        <v>108</v>
      </c>
      <c r="AI287" s="11">
        <f t="shared" si="669"/>
        <v>1729.65125</v>
      </c>
      <c r="AJ287" s="12" t="s">
        <v>14</v>
      </c>
    </row>
    <row r="288" s="9" customFormat="1" ht="16" customHeight="1" spans="1:36">
      <c r="A288" s="33">
        <f t="shared" si="637"/>
        <v>285</v>
      </c>
      <c r="B288" s="34" t="s">
        <v>277</v>
      </c>
      <c r="C288" s="89" t="s">
        <v>688</v>
      </c>
      <c r="D288" s="185" t="s">
        <v>689</v>
      </c>
      <c r="E288" s="87">
        <v>3473.25</v>
      </c>
      <c r="F288" s="87">
        <v>3245.5</v>
      </c>
      <c r="G288" s="88">
        <v>5664.75</v>
      </c>
      <c r="H288" s="87">
        <v>3473.25</v>
      </c>
      <c r="I288" s="37">
        <v>1790</v>
      </c>
      <c r="J288" s="37">
        <v>108</v>
      </c>
      <c r="K288" s="47">
        <f t="shared" si="638"/>
        <v>62.5185</v>
      </c>
      <c r="L288" s="48">
        <f t="shared" si="639"/>
        <v>519.28</v>
      </c>
      <c r="M288" s="37">
        <f t="shared" si="640"/>
        <v>453.18</v>
      </c>
      <c r="N288" s="34">
        <f t="shared" si="641"/>
        <v>24.31275</v>
      </c>
      <c r="O288" s="37">
        <f t="shared" si="642"/>
        <v>89.5</v>
      </c>
      <c r="P288" s="37">
        <f t="shared" si="643"/>
        <v>54</v>
      </c>
      <c r="Q288" s="37">
        <f t="shared" si="644"/>
        <v>1202.79125</v>
      </c>
      <c r="R288" s="34">
        <f t="shared" si="645"/>
        <v>0</v>
      </c>
      <c r="S288" s="34">
        <f t="shared" si="646"/>
        <v>259.64</v>
      </c>
      <c r="T288" s="37">
        <f t="shared" si="647"/>
        <v>113.3</v>
      </c>
      <c r="U288" s="34">
        <f t="shared" si="648"/>
        <v>10.42</v>
      </c>
      <c r="V288" s="34">
        <v>0</v>
      </c>
      <c r="W288" s="37">
        <f t="shared" si="649"/>
        <v>89.5</v>
      </c>
      <c r="X288" s="37">
        <f t="shared" si="650"/>
        <v>54</v>
      </c>
      <c r="Y288" s="34">
        <f t="shared" si="651"/>
        <v>526.86</v>
      </c>
      <c r="Z288" s="34">
        <f t="shared" si="652"/>
        <v>1729.65125</v>
      </c>
      <c r="AA288" s="34"/>
      <c r="AB288" s="12" t="s">
        <v>29</v>
      </c>
      <c r="AC288" s="11">
        <f t="shared" ref="AC288:AE288" si="670">K288+R288</f>
        <v>62.5185</v>
      </c>
      <c r="AD288" s="11">
        <f t="shared" si="670"/>
        <v>778.92</v>
      </c>
      <c r="AE288" s="11">
        <f t="shared" si="670"/>
        <v>566.48</v>
      </c>
      <c r="AF288" s="11">
        <f t="shared" si="654"/>
        <v>34.73275</v>
      </c>
      <c r="AG288" s="11">
        <f t="shared" ref="AG288:AI288" si="671">O288+W288</f>
        <v>179</v>
      </c>
      <c r="AH288" s="11">
        <f t="shared" si="671"/>
        <v>108</v>
      </c>
      <c r="AI288" s="11">
        <f t="shared" si="671"/>
        <v>1729.65125</v>
      </c>
      <c r="AJ288" s="12" t="s">
        <v>14</v>
      </c>
    </row>
    <row r="289" s="19" customFormat="1" ht="16" customHeight="1" spans="1:36">
      <c r="A289" s="33">
        <f t="shared" si="637"/>
        <v>286</v>
      </c>
      <c r="B289" s="34" t="s">
        <v>251</v>
      </c>
      <c r="C289" s="41" t="s">
        <v>690</v>
      </c>
      <c r="D289" s="186" t="s">
        <v>691</v>
      </c>
      <c r="E289" s="34">
        <v>3473.25</v>
      </c>
      <c r="F289" s="34">
        <v>3245.5</v>
      </c>
      <c r="G289" s="37">
        <v>5664.75</v>
      </c>
      <c r="H289" s="34">
        <v>3473.25</v>
      </c>
      <c r="I289" s="37">
        <v>1790</v>
      </c>
      <c r="J289" s="37">
        <v>108</v>
      </c>
      <c r="K289" s="47">
        <f t="shared" si="638"/>
        <v>62.5185</v>
      </c>
      <c r="L289" s="48">
        <f t="shared" si="639"/>
        <v>519.28</v>
      </c>
      <c r="M289" s="37">
        <f t="shared" si="640"/>
        <v>453.18</v>
      </c>
      <c r="N289" s="34">
        <f t="shared" si="641"/>
        <v>24.31275</v>
      </c>
      <c r="O289" s="37">
        <f t="shared" si="642"/>
        <v>89.5</v>
      </c>
      <c r="P289" s="37">
        <f t="shared" si="643"/>
        <v>54</v>
      </c>
      <c r="Q289" s="37">
        <f t="shared" si="644"/>
        <v>1202.79125</v>
      </c>
      <c r="R289" s="34">
        <f t="shared" si="645"/>
        <v>0</v>
      </c>
      <c r="S289" s="34">
        <f t="shared" si="646"/>
        <v>259.64</v>
      </c>
      <c r="T289" s="37">
        <f t="shared" si="647"/>
        <v>113.3</v>
      </c>
      <c r="U289" s="34">
        <f t="shared" si="648"/>
        <v>10.42</v>
      </c>
      <c r="V289" s="34">
        <v>0</v>
      </c>
      <c r="W289" s="37">
        <f t="shared" si="649"/>
        <v>89.5</v>
      </c>
      <c r="X289" s="37">
        <f t="shared" si="650"/>
        <v>54</v>
      </c>
      <c r="Y289" s="34">
        <f t="shared" si="651"/>
        <v>526.86</v>
      </c>
      <c r="Z289" s="34">
        <f t="shared" si="652"/>
        <v>1729.65125</v>
      </c>
      <c r="AA289" s="34"/>
      <c r="AB289" s="12" t="s">
        <v>30</v>
      </c>
      <c r="AC289" s="11">
        <f t="shared" ref="AC289:AE289" si="672">K289+R289</f>
        <v>62.5185</v>
      </c>
      <c r="AD289" s="11">
        <f t="shared" si="672"/>
        <v>778.92</v>
      </c>
      <c r="AE289" s="11">
        <f t="shared" si="672"/>
        <v>566.48</v>
      </c>
      <c r="AF289" s="11">
        <f t="shared" si="654"/>
        <v>34.73275</v>
      </c>
      <c r="AG289" s="11">
        <f t="shared" ref="AG289:AI289" si="673">O289+W289</f>
        <v>179</v>
      </c>
      <c r="AH289" s="11">
        <f t="shared" si="673"/>
        <v>108</v>
      </c>
      <c r="AI289" s="11">
        <f t="shared" si="673"/>
        <v>1729.65125</v>
      </c>
      <c r="AJ289" s="12" t="s">
        <v>14</v>
      </c>
    </row>
    <row r="290" s="9" customFormat="1" ht="16" customHeight="1" spans="1:36">
      <c r="A290" s="33">
        <f t="shared" si="637"/>
        <v>287</v>
      </c>
      <c r="B290" s="34" t="s">
        <v>472</v>
      </c>
      <c r="C290" s="92" t="s">
        <v>692</v>
      </c>
      <c r="D290" s="180" t="s">
        <v>693</v>
      </c>
      <c r="E290" s="87">
        <v>3473.25</v>
      </c>
      <c r="F290" s="87">
        <v>3245.5</v>
      </c>
      <c r="G290" s="88">
        <v>5664.75</v>
      </c>
      <c r="H290" s="87">
        <v>3473.25</v>
      </c>
      <c r="I290" s="37">
        <v>1790</v>
      </c>
      <c r="J290" s="37">
        <v>108</v>
      </c>
      <c r="K290" s="47">
        <f t="shared" si="638"/>
        <v>62.5185</v>
      </c>
      <c r="L290" s="48">
        <f t="shared" si="639"/>
        <v>519.28</v>
      </c>
      <c r="M290" s="37">
        <f t="shared" si="640"/>
        <v>453.18</v>
      </c>
      <c r="N290" s="34">
        <f t="shared" si="641"/>
        <v>24.31275</v>
      </c>
      <c r="O290" s="37">
        <f t="shared" si="642"/>
        <v>89.5</v>
      </c>
      <c r="P290" s="37">
        <f t="shared" si="643"/>
        <v>54</v>
      </c>
      <c r="Q290" s="37">
        <f t="shared" si="644"/>
        <v>1202.79125</v>
      </c>
      <c r="R290" s="34">
        <f t="shared" si="645"/>
        <v>0</v>
      </c>
      <c r="S290" s="34">
        <f t="shared" si="646"/>
        <v>259.64</v>
      </c>
      <c r="T290" s="37">
        <f t="shared" si="647"/>
        <v>113.3</v>
      </c>
      <c r="U290" s="34">
        <f t="shared" si="648"/>
        <v>10.42</v>
      </c>
      <c r="V290" s="34">
        <v>0</v>
      </c>
      <c r="W290" s="37">
        <f t="shared" si="649"/>
        <v>89.5</v>
      </c>
      <c r="X290" s="37">
        <f t="shared" si="650"/>
        <v>54</v>
      </c>
      <c r="Y290" s="34">
        <f t="shared" si="651"/>
        <v>526.86</v>
      </c>
      <c r="Z290" s="34">
        <f t="shared" si="652"/>
        <v>1729.65125</v>
      </c>
      <c r="AA290" s="34"/>
      <c r="AB290" s="12" t="s">
        <v>38</v>
      </c>
      <c r="AC290" s="11">
        <f t="shared" ref="AC290:AE290" si="674">K290+R290</f>
        <v>62.5185</v>
      </c>
      <c r="AD290" s="11">
        <f t="shared" si="674"/>
        <v>778.92</v>
      </c>
      <c r="AE290" s="11">
        <f t="shared" si="674"/>
        <v>566.48</v>
      </c>
      <c r="AF290" s="11">
        <f t="shared" si="654"/>
        <v>34.73275</v>
      </c>
      <c r="AG290" s="11">
        <f t="shared" ref="AG290:AI290" si="675">O290+W290</f>
        <v>179</v>
      </c>
      <c r="AH290" s="11">
        <f t="shared" si="675"/>
        <v>108</v>
      </c>
      <c r="AI290" s="11">
        <f t="shared" si="675"/>
        <v>1729.65125</v>
      </c>
      <c r="AJ290" s="12" t="s">
        <v>14</v>
      </c>
    </row>
    <row r="291" s="9" customFormat="1" ht="16" customHeight="1" spans="1:36">
      <c r="A291" s="33">
        <f t="shared" si="637"/>
        <v>288</v>
      </c>
      <c r="B291" s="34" t="s">
        <v>106</v>
      </c>
      <c r="C291" s="92" t="s">
        <v>694</v>
      </c>
      <c r="D291" s="40" t="s">
        <v>695</v>
      </c>
      <c r="E291" s="87">
        <v>3473.25</v>
      </c>
      <c r="F291" s="87">
        <v>3245.5</v>
      </c>
      <c r="G291" s="88">
        <v>5664.75</v>
      </c>
      <c r="H291" s="87">
        <v>3473.25</v>
      </c>
      <c r="I291" s="37">
        <v>3180</v>
      </c>
      <c r="J291" s="37">
        <v>108</v>
      </c>
      <c r="K291" s="47">
        <f t="shared" si="638"/>
        <v>62.5185</v>
      </c>
      <c r="L291" s="48">
        <f t="shared" si="639"/>
        <v>519.28</v>
      </c>
      <c r="M291" s="37">
        <f t="shared" si="640"/>
        <v>453.18</v>
      </c>
      <c r="N291" s="34">
        <f t="shared" si="641"/>
        <v>24.31275</v>
      </c>
      <c r="O291" s="37">
        <f t="shared" si="642"/>
        <v>159</v>
      </c>
      <c r="P291" s="37">
        <f t="shared" si="643"/>
        <v>54</v>
      </c>
      <c r="Q291" s="37">
        <f t="shared" si="644"/>
        <v>1272.29125</v>
      </c>
      <c r="R291" s="34">
        <f t="shared" si="645"/>
        <v>0</v>
      </c>
      <c r="S291" s="34">
        <f t="shared" si="646"/>
        <v>259.64</v>
      </c>
      <c r="T291" s="37">
        <f t="shared" si="647"/>
        <v>113.3</v>
      </c>
      <c r="U291" s="34">
        <f t="shared" si="648"/>
        <v>10.42</v>
      </c>
      <c r="V291" s="34">
        <v>0</v>
      </c>
      <c r="W291" s="37">
        <f t="shared" si="649"/>
        <v>159</v>
      </c>
      <c r="X291" s="37">
        <f t="shared" si="650"/>
        <v>54</v>
      </c>
      <c r="Y291" s="34">
        <f t="shared" si="651"/>
        <v>596.36</v>
      </c>
      <c r="Z291" s="34">
        <f t="shared" si="652"/>
        <v>1868.65125</v>
      </c>
      <c r="AA291" s="34"/>
      <c r="AB291" s="12" t="s">
        <v>40</v>
      </c>
      <c r="AC291" s="11">
        <f t="shared" ref="AC291:AE291" si="676">K291+R291</f>
        <v>62.5185</v>
      </c>
      <c r="AD291" s="11">
        <f t="shared" si="676"/>
        <v>778.92</v>
      </c>
      <c r="AE291" s="11">
        <f t="shared" si="676"/>
        <v>566.48</v>
      </c>
      <c r="AF291" s="11">
        <f t="shared" si="654"/>
        <v>34.73275</v>
      </c>
      <c r="AG291" s="11">
        <f t="shared" ref="AG291:AI291" si="677">O291+W291</f>
        <v>318</v>
      </c>
      <c r="AH291" s="11">
        <f t="shared" si="677"/>
        <v>108</v>
      </c>
      <c r="AI291" s="11">
        <f t="shared" si="677"/>
        <v>1868.65125</v>
      </c>
      <c r="AJ291" s="12" t="s">
        <v>16</v>
      </c>
    </row>
    <row r="292" s="9" customFormat="1" ht="16" customHeight="1" spans="1:36">
      <c r="A292" s="33">
        <f t="shared" si="637"/>
        <v>289</v>
      </c>
      <c r="B292" s="34" t="s">
        <v>140</v>
      </c>
      <c r="C292" s="92" t="s">
        <v>696</v>
      </c>
      <c r="D292" s="40" t="s">
        <v>697</v>
      </c>
      <c r="E292" s="87">
        <v>3473.25</v>
      </c>
      <c r="F292" s="87">
        <v>3245.5</v>
      </c>
      <c r="G292" s="88">
        <v>5664.75</v>
      </c>
      <c r="H292" s="87">
        <v>3473.25</v>
      </c>
      <c r="I292" s="37">
        <v>3180</v>
      </c>
      <c r="J292" s="37">
        <v>108</v>
      </c>
      <c r="K292" s="47">
        <f t="shared" si="638"/>
        <v>62.5185</v>
      </c>
      <c r="L292" s="48">
        <f t="shared" si="639"/>
        <v>519.28</v>
      </c>
      <c r="M292" s="37">
        <f t="shared" si="640"/>
        <v>453.18</v>
      </c>
      <c r="N292" s="34">
        <f t="shared" si="641"/>
        <v>24.31275</v>
      </c>
      <c r="O292" s="37">
        <f t="shared" si="642"/>
        <v>159</v>
      </c>
      <c r="P292" s="37">
        <f t="shared" si="643"/>
        <v>54</v>
      </c>
      <c r="Q292" s="37">
        <f t="shared" si="644"/>
        <v>1272.29125</v>
      </c>
      <c r="R292" s="34">
        <f t="shared" si="645"/>
        <v>0</v>
      </c>
      <c r="S292" s="34">
        <f t="shared" si="646"/>
        <v>259.64</v>
      </c>
      <c r="T292" s="37">
        <f t="shared" si="647"/>
        <v>113.3</v>
      </c>
      <c r="U292" s="34">
        <f t="shared" si="648"/>
        <v>10.42</v>
      </c>
      <c r="V292" s="34">
        <v>0</v>
      </c>
      <c r="W292" s="37">
        <f t="shared" si="649"/>
        <v>159</v>
      </c>
      <c r="X292" s="37">
        <f t="shared" si="650"/>
        <v>54</v>
      </c>
      <c r="Y292" s="34">
        <f t="shared" si="651"/>
        <v>596.36</v>
      </c>
      <c r="Z292" s="34">
        <f t="shared" si="652"/>
        <v>1868.65125</v>
      </c>
      <c r="AA292" s="34"/>
      <c r="AB292" s="12" t="s">
        <v>39</v>
      </c>
      <c r="AC292" s="11">
        <f t="shared" ref="AC292:AE292" si="678">K292+R292</f>
        <v>62.5185</v>
      </c>
      <c r="AD292" s="11">
        <f t="shared" si="678"/>
        <v>778.92</v>
      </c>
      <c r="AE292" s="11">
        <f t="shared" si="678"/>
        <v>566.48</v>
      </c>
      <c r="AF292" s="11">
        <f t="shared" si="654"/>
        <v>34.73275</v>
      </c>
      <c r="AG292" s="11">
        <f t="shared" ref="AG292:AI292" si="679">O292+W292</f>
        <v>318</v>
      </c>
      <c r="AH292" s="11">
        <f t="shared" si="679"/>
        <v>108</v>
      </c>
      <c r="AI292" s="11">
        <f t="shared" si="679"/>
        <v>1868.65125</v>
      </c>
      <c r="AJ292" s="12" t="s">
        <v>15</v>
      </c>
    </row>
    <row r="293" s="9" customFormat="1" ht="16" customHeight="1" spans="1:36">
      <c r="A293" s="33">
        <f t="shared" si="637"/>
        <v>290</v>
      </c>
      <c r="B293" s="34" t="s">
        <v>89</v>
      </c>
      <c r="C293" s="93" t="s">
        <v>700</v>
      </c>
      <c r="D293" s="187" t="s">
        <v>701</v>
      </c>
      <c r="E293" s="87">
        <v>3473.25</v>
      </c>
      <c r="F293" s="87">
        <v>3245.5</v>
      </c>
      <c r="G293" s="88">
        <v>5664.75</v>
      </c>
      <c r="H293" s="87">
        <v>3473.25</v>
      </c>
      <c r="I293" s="37">
        <v>3180</v>
      </c>
      <c r="J293" s="37">
        <v>108</v>
      </c>
      <c r="K293" s="47">
        <f t="shared" si="638"/>
        <v>62.5185</v>
      </c>
      <c r="L293" s="48">
        <f t="shared" si="639"/>
        <v>519.28</v>
      </c>
      <c r="M293" s="37">
        <f t="shared" si="640"/>
        <v>453.18</v>
      </c>
      <c r="N293" s="34">
        <f t="shared" si="641"/>
        <v>24.31275</v>
      </c>
      <c r="O293" s="37">
        <f t="shared" si="642"/>
        <v>159</v>
      </c>
      <c r="P293" s="37">
        <f t="shared" si="643"/>
        <v>54</v>
      </c>
      <c r="Q293" s="37">
        <f t="shared" si="644"/>
        <v>1272.29125</v>
      </c>
      <c r="R293" s="34">
        <f t="shared" si="645"/>
        <v>0</v>
      </c>
      <c r="S293" s="34">
        <f t="shared" si="646"/>
        <v>259.64</v>
      </c>
      <c r="T293" s="37">
        <f t="shared" si="647"/>
        <v>113.3</v>
      </c>
      <c r="U293" s="34">
        <f t="shared" si="648"/>
        <v>10.42</v>
      </c>
      <c r="V293" s="34">
        <v>0</v>
      </c>
      <c r="W293" s="37">
        <f t="shared" si="649"/>
        <v>159</v>
      </c>
      <c r="X293" s="37">
        <f t="shared" si="650"/>
        <v>54</v>
      </c>
      <c r="Y293" s="34">
        <f t="shared" si="651"/>
        <v>596.36</v>
      </c>
      <c r="Z293" s="34">
        <f t="shared" si="652"/>
        <v>1868.65125</v>
      </c>
      <c r="AA293" s="34"/>
      <c r="AB293" s="12" t="s">
        <v>40</v>
      </c>
      <c r="AC293" s="11">
        <f t="shared" ref="AC293:AE293" si="680">K293+R293</f>
        <v>62.5185</v>
      </c>
      <c r="AD293" s="11">
        <f t="shared" si="680"/>
        <v>778.92</v>
      </c>
      <c r="AE293" s="11">
        <f t="shared" si="680"/>
        <v>566.48</v>
      </c>
      <c r="AF293" s="11">
        <f t="shared" si="654"/>
        <v>34.73275</v>
      </c>
      <c r="AG293" s="11">
        <f t="shared" ref="AG293:AI293" si="681">O293+W293</f>
        <v>318</v>
      </c>
      <c r="AH293" s="11">
        <f t="shared" si="681"/>
        <v>108</v>
      </c>
      <c r="AI293" s="11">
        <f t="shared" si="681"/>
        <v>1868.65125</v>
      </c>
      <c r="AJ293" s="12" t="s">
        <v>16</v>
      </c>
    </row>
    <row r="294" s="9" customFormat="1" ht="16" customHeight="1" spans="1:36">
      <c r="A294" s="33">
        <f t="shared" si="637"/>
        <v>291</v>
      </c>
      <c r="B294" s="34" t="s">
        <v>423</v>
      </c>
      <c r="C294" s="92" t="s">
        <v>702</v>
      </c>
      <c r="D294" s="180" t="s">
        <v>703</v>
      </c>
      <c r="E294" s="87">
        <v>3473.25</v>
      </c>
      <c r="F294" s="87">
        <v>3245.5</v>
      </c>
      <c r="G294" s="88">
        <v>5664.75</v>
      </c>
      <c r="H294" s="87">
        <v>3473.25</v>
      </c>
      <c r="I294" s="37">
        <v>1790</v>
      </c>
      <c r="J294" s="37">
        <v>108</v>
      </c>
      <c r="K294" s="47">
        <f t="shared" si="638"/>
        <v>62.5185</v>
      </c>
      <c r="L294" s="48">
        <f t="shared" si="639"/>
        <v>519.28</v>
      </c>
      <c r="M294" s="37">
        <f t="shared" si="640"/>
        <v>453.18</v>
      </c>
      <c r="N294" s="34">
        <f t="shared" si="641"/>
        <v>24.31275</v>
      </c>
      <c r="O294" s="37">
        <f t="shared" si="642"/>
        <v>89.5</v>
      </c>
      <c r="P294" s="37">
        <f t="shared" si="643"/>
        <v>54</v>
      </c>
      <c r="Q294" s="37">
        <f t="shared" si="644"/>
        <v>1202.79125</v>
      </c>
      <c r="R294" s="34">
        <f t="shared" si="645"/>
        <v>0</v>
      </c>
      <c r="S294" s="34">
        <f t="shared" si="646"/>
        <v>259.64</v>
      </c>
      <c r="T294" s="37">
        <f t="shared" si="647"/>
        <v>113.3</v>
      </c>
      <c r="U294" s="34">
        <f t="shared" si="648"/>
        <v>10.42</v>
      </c>
      <c r="V294" s="34">
        <v>0</v>
      </c>
      <c r="W294" s="37">
        <f t="shared" si="649"/>
        <v>89.5</v>
      </c>
      <c r="X294" s="37">
        <f t="shared" si="650"/>
        <v>54</v>
      </c>
      <c r="Y294" s="34">
        <f t="shared" si="651"/>
        <v>526.86</v>
      </c>
      <c r="Z294" s="34">
        <f t="shared" si="652"/>
        <v>1729.65125</v>
      </c>
      <c r="AA294" s="34"/>
      <c r="AB294" s="12" t="s">
        <v>33</v>
      </c>
      <c r="AC294" s="11">
        <f t="shared" ref="AC294:AE294" si="682">K294+R294</f>
        <v>62.5185</v>
      </c>
      <c r="AD294" s="11">
        <f t="shared" si="682"/>
        <v>778.92</v>
      </c>
      <c r="AE294" s="11">
        <f t="shared" si="682"/>
        <v>566.48</v>
      </c>
      <c r="AF294" s="11">
        <f t="shared" si="654"/>
        <v>34.73275</v>
      </c>
      <c r="AG294" s="11">
        <f t="shared" ref="AG294:AI294" si="683">O294+W294</f>
        <v>179</v>
      </c>
      <c r="AH294" s="11">
        <f t="shared" si="683"/>
        <v>108</v>
      </c>
      <c r="AI294" s="11">
        <f t="shared" si="683"/>
        <v>1729.65125</v>
      </c>
      <c r="AJ294" s="12" t="s">
        <v>14</v>
      </c>
    </row>
    <row r="295" s="9" customFormat="1" ht="16" customHeight="1" spans="1:36">
      <c r="A295" s="33">
        <f t="shared" si="637"/>
        <v>292</v>
      </c>
      <c r="B295" s="34" t="s">
        <v>157</v>
      </c>
      <c r="C295" s="93" t="s">
        <v>704</v>
      </c>
      <c r="D295" s="94" t="s">
        <v>705</v>
      </c>
      <c r="E295" s="87">
        <v>3473.25</v>
      </c>
      <c r="F295" s="87">
        <v>3245.5</v>
      </c>
      <c r="G295" s="88">
        <v>5664.75</v>
      </c>
      <c r="H295" s="87">
        <v>3473.25</v>
      </c>
      <c r="I295" s="37">
        <v>3180</v>
      </c>
      <c r="J295" s="37">
        <v>108</v>
      </c>
      <c r="K295" s="47">
        <f t="shared" si="638"/>
        <v>62.5185</v>
      </c>
      <c r="L295" s="48">
        <f t="shared" si="639"/>
        <v>519.28</v>
      </c>
      <c r="M295" s="37">
        <f t="shared" si="640"/>
        <v>453.18</v>
      </c>
      <c r="N295" s="34">
        <f t="shared" si="641"/>
        <v>24.31275</v>
      </c>
      <c r="O295" s="37">
        <f t="shared" si="642"/>
        <v>159</v>
      </c>
      <c r="P295" s="37">
        <f t="shared" si="643"/>
        <v>54</v>
      </c>
      <c r="Q295" s="37">
        <f t="shared" si="644"/>
        <v>1272.29125</v>
      </c>
      <c r="R295" s="34">
        <f t="shared" si="645"/>
        <v>0</v>
      </c>
      <c r="S295" s="34">
        <f t="shared" si="646"/>
        <v>259.64</v>
      </c>
      <c r="T295" s="37">
        <f t="shared" si="647"/>
        <v>113.3</v>
      </c>
      <c r="U295" s="34">
        <f t="shared" si="648"/>
        <v>10.42</v>
      </c>
      <c r="V295" s="34">
        <v>0</v>
      </c>
      <c r="W295" s="37">
        <f t="shared" si="649"/>
        <v>159</v>
      </c>
      <c r="X295" s="37">
        <f t="shared" si="650"/>
        <v>54</v>
      </c>
      <c r="Y295" s="34">
        <f t="shared" si="651"/>
        <v>596.36</v>
      </c>
      <c r="Z295" s="34">
        <f t="shared" si="652"/>
        <v>1868.65125</v>
      </c>
      <c r="AA295" s="34"/>
      <c r="AB295" s="12" t="s">
        <v>23</v>
      </c>
      <c r="AC295" s="11">
        <f t="shared" ref="AC295:AE295" si="684">K295+R295</f>
        <v>62.5185</v>
      </c>
      <c r="AD295" s="11">
        <f t="shared" si="684"/>
        <v>778.92</v>
      </c>
      <c r="AE295" s="11">
        <f t="shared" si="684"/>
        <v>566.48</v>
      </c>
      <c r="AF295" s="11">
        <f t="shared" si="654"/>
        <v>34.73275</v>
      </c>
      <c r="AG295" s="11">
        <f t="shared" ref="AG295:AI295" si="685">O295+W295</f>
        <v>318</v>
      </c>
      <c r="AH295" s="11">
        <f t="shared" si="685"/>
        <v>108</v>
      </c>
      <c r="AI295" s="11">
        <f t="shared" si="685"/>
        <v>1868.65125</v>
      </c>
      <c r="AJ295" s="12" t="s">
        <v>13</v>
      </c>
    </row>
    <row r="296" s="9" customFormat="1" ht="16" customHeight="1" spans="1:36">
      <c r="A296" s="33">
        <f t="shared" si="637"/>
        <v>293</v>
      </c>
      <c r="B296" s="34" t="s">
        <v>277</v>
      </c>
      <c r="C296" s="42" t="s">
        <v>706</v>
      </c>
      <c r="D296" s="180" t="s">
        <v>707</v>
      </c>
      <c r="E296" s="87">
        <v>3473.25</v>
      </c>
      <c r="F296" s="87">
        <v>3245.5</v>
      </c>
      <c r="G296" s="88">
        <v>5664.75</v>
      </c>
      <c r="H296" s="87">
        <v>3473.25</v>
      </c>
      <c r="I296" s="37">
        <v>1790</v>
      </c>
      <c r="J296" s="37">
        <v>108</v>
      </c>
      <c r="K296" s="47">
        <f t="shared" si="638"/>
        <v>62.5185</v>
      </c>
      <c r="L296" s="48">
        <f t="shared" si="639"/>
        <v>519.28</v>
      </c>
      <c r="M296" s="37">
        <f t="shared" si="640"/>
        <v>453.18</v>
      </c>
      <c r="N296" s="34">
        <f t="shared" si="641"/>
        <v>24.31275</v>
      </c>
      <c r="O296" s="37">
        <f t="shared" si="642"/>
        <v>89.5</v>
      </c>
      <c r="P296" s="37">
        <f t="shared" si="643"/>
        <v>54</v>
      </c>
      <c r="Q296" s="37">
        <f t="shared" si="644"/>
        <v>1202.79125</v>
      </c>
      <c r="R296" s="34">
        <f t="shared" si="645"/>
        <v>0</v>
      </c>
      <c r="S296" s="34">
        <f t="shared" si="646"/>
        <v>259.64</v>
      </c>
      <c r="T296" s="37">
        <f t="shared" si="647"/>
        <v>113.3</v>
      </c>
      <c r="U296" s="34">
        <f t="shared" si="648"/>
        <v>10.42</v>
      </c>
      <c r="V296" s="34">
        <v>0</v>
      </c>
      <c r="W296" s="37">
        <f t="shared" si="649"/>
        <v>89.5</v>
      </c>
      <c r="X296" s="37">
        <f t="shared" si="650"/>
        <v>54</v>
      </c>
      <c r="Y296" s="34">
        <f t="shared" si="651"/>
        <v>526.86</v>
      </c>
      <c r="Z296" s="34">
        <f t="shared" si="652"/>
        <v>1729.65125</v>
      </c>
      <c r="AA296" s="34"/>
      <c r="AB296" s="12" t="s">
        <v>29</v>
      </c>
      <c r="AC296" s="11">
        <f t="shared" ref="AC296:AE296" si="686">K296+R296</f>
        <v>62.5185</v>
      </c>
      <c r="AD296" s="11">
        <f t="shared" si="686"/>
        <v>778.92</v>
      </c>
      <c r="AE296" s="11">
        <f t="shared" si="686"/>
        <v>566.48</v>
      </c>
      <c r="AF296" s="11">
        <f t="shared" si="654"/>
        <v>34.73275</v>
      </c>
      <c r="AG296" s="11">
        <f t="shared" ref="AG296:AI296" si="687">O296+W296</f>
        <v>179</v>
      </c>
      <c r="AH296" s="11">
        <f t="shared" si="687"/>
        <v>108</v>
      </c>
      <c r="AI296" s="11">
        <f t="shared" si="687"/>
        <v>1729.65125</v>
      </c>
      <c r="AJ296" s="12" t="s">
        <v>14</v>
      </c>
    </row>
    <row r="297" s="9" customFormat="1" ht="16" customHeight="1" spans="1:36">
      <c r="A297" s="33">
        <f t="shared" si="637"/>
        <v>294</v>
      </c>
      <c r="B297" s="34" t="s">
        <v>708</v>
      </c>
      <c r="C297" s="92" t="s">
        <v>709</v>
      </c>
      <c r="D297" s="40" t="s">
        <v>710</v>
      </c>
      <c r="E297" s="87">
        <v>3473.25</v>
      </c>
      <c r="F297" s="87">
        <v>3245.5</v>
      </c>
      <c r="G297" s="88">
        <v>5664.75</v>
      </c>
      <c r="H297" s="87">
        <v>3473.25</v>
      </c>
      <c r="I297" s="37">
        <v>3180</v>
      </c>
      <c r="J297" s="37">
        <v>108</v>
      </c>
      <c r="K297" s="47">
        <f t="shared" si="638"/>
        <v>62.5185</v>
      </c>
      <c r="L297" s="48">
        <f t="shared" si="639"/>
        <v>519.28</v>
      </c>
      <c r="M297" s="37">
        <f t="shared" si="640"/>
        <v>453.18</v>
      </c>
      <c r="N297" s="34">
        <f t="shared" si="641"/>
        <v>24.31275</v>
      </c>
      <c r="O297" s="37">
        <f t="shared" si="642"/>
        <v>159</v>
      </c>
      <c r="P297" s="37">
        <f t="shared" si="643"/>
        <v>54</v>
      </c>
      <c r="Q297" s="37">
        <f t="shared" si="644"/>
        <v>1272.29125</v>
      </c>
      <c r="R297" s="34">
        <f t="shared" si="645"/>
        <v>0</v>
      </c>
      <c r="S297" s="34">
        <f t="shared" si="646"/>
        <v>259.64</v>
      </c>
      <c r="T297" s="37">
        <f t="shared" si="647"/>
        <v>113.3</v>
      </c>
      <c r="U297" s="34">
        <f t="shared" si="648"/>
        <v>10.42</v>
      </c>
      <c r="V297" s="34">
        <v>0</v>
      </c>
      <c r="W297" s="37">
        <f t="shared" si="649"/>
        <v>159</v>
      </c>
      <c r="X297" s="37">
        <f t="shared" si="650"/>
        <v>54</v>
      </c>
      <c r="Y297" s="34">
        <f t="shared" si="651"/>
        <v>596.36</v>
      </c>
      <c r="Z297" s="34">
        <f t="shared" si="652"/>
        <v>1868.65125</v>
      </c>
      <c r="AA297" s="34"/>
      <c r="AB297" s="12" t="s">
        <v>45</v>
      </c>
      <c r="AC297" s="11">
        <f t="shared" ref="AC297:AE297" si="688">K297+R297</f>
        <v>62.5185</v>
      </c>
      <c r="AD297" s="11">
        <f t="shared" si="688"/>
        <v>778.92</v>
      </c>
      <c r="AE297" s="11">
        <f t="shared" si="688"/>
        <v>566.48</v>
      </c>
      <c r="AF297" s="11">
        <f t="shared" si="654"/>
        <v>34.73275</v>
      </c>
      <c r="AG297" s="11">
        <f t="shared" ref="AG297:AI297" si="689">O297+W297</f>
        <v>318</v>
      </c>
      <c r="AH297" s="11">
        <f t="shared" si="689"/>
        <v>108</v>
      </c>
      <c r="AI297" s="11">
        <f t="shared" si="689"/>
        <v>1868.65125</v>
      </c>
      <c r="AJ297" s="12" t="s">
        <v>17</v>
      </c>
    </row>
    <row r="298" s="9" customFormat="1" ht="16" customHeight="1" spans="1:36">
      <c r="A298" s="33">
        <f t="shared" si="637"/>
        <v>295</v>
      </c>
      <c r="B298" s="34" t="s">
        <v>277</v>
      </c>
      <c r="C298" s="42" t="s">
        <v>711</v>
      </c>
      <c r="D298" s="178" t="s">
        <v>712</v>
      </c>
      <c r="E298" s="87">
        <v>3473.25</v>
      </c>
      <c r="F298" s="87">
        <v>3245.5</v>
      </c>
      <c r="G298" s="88">
        <v>5664.75</v>
      </c>
      <c r="H298" s="87">
        <v>3473.25</v>
      </c>
      <c r="I298" s="37">
        <v>0</v>
      </c>
      <c r="J298" s="37">
        <v>108</v>
      </c>
      <c r="K298" s="47">
        <f t="shared" si="638"/>
        <v>62.5185</v>
      </c>
      <c r="L298" s="48">
        <f t="shared" si="639"/>
        <v>519.28</v>
      </c>
      <c r="M298" s="37">
        <f t="shared" si="640"/>
        <v>453.18</v>
      </c>
      <c r="N298" s="34">
        <f t="shared" si="641"/>
        <v>24.31275</v>
      </c>
      <c r="O298" s="37">
        <f t="shared" si="642"/>
        <v>0</v>
      </c>
      <c r="P298" s="37">
        <f t="shared" si="643"/>
        <v>54</v>
      </c>
      <c r="Q298" s="37">
        <f t="shared" si="644"/>
        <v>1113.29125</v>
      </c>
      <c r="R298" s="34">
        <f t="shared" si="645"/>
        <v>0</v>
      </c>
      <c r="S298" s="34">
        <f t="shared" si="646"/>
        <v>259.64</v>
      </c>
      <c r="T298" s="37">
        <f t="shared" si="647"/>
        <v>113.3</v>
      </c>
      <c r="U298" s="34">
        <f t="shared" si="648"/>
        <v>10.42</v>
      </c>
      <c r="V298" s="34">
        <v>0</v>
      </c>
      <c r="W298" s="37">
        <f t="shared" si="649"/>
        <v>0</v>
      </c>
      <c r="X298" s="37">
        <f t="shared" si="650"/>
        <v>54</v>
      </c>
      <c r="Y298" s="34">
        <f t="shared" si="651"/>
        <v>437.36</v>
      </c>
      <c r="Z298" s="34">
        <f t="shared" si="652"/>
        <v>1550.65125</v>
      </c>
      <c r="AA298" s="34"/>
      <c r="AB298" s="12" t="s">
        <v>29</v>
      </c>
      <c r="AC298" s="11">
        <f t="shared" ref="AC298:AE298" si="690">K298+R298</f>
        <v>62.5185</v>
      </c>
      <c r="AD298" s="11">
        <f t="shared" si="690"/>
        <v>778.92</v>
      </c>
      <c r="AE298" s="11">
        <f t="shared" si="690"/>
        <v>566.48</v>
      </c>
      <c r="AF298" s="11">
        <f t="shared" si="654"/>
        <v>34.73275</v>
      </c>
      <c r="AG298" s="11">
        <f t="shared" ref="AG298:AI298" si="691">O298+W298</f>
        <v>0</v>
      </c>
      <c r="AH298" s="11">
        <f t="shared" si="691"/>
        <v>108</v>
      </c>
      <c r="AI298" s="11">
        <f t="shared" si="691"/>
        <v>1550.65125</v>
      </c>
      <c r="AJ298" s="12" t="s">
        <v>14</v>
      </c>
    </row>
    <row r="299" s="9" customFormat="1" ht="16" customHeight="1" spans="1:36">
      <c r="A299" s="33">
        <f t="shared" si="637"/>
        <v>296</v>
      </c>
      <c r="B299" s="34" t="s">
        <v>143</v>
      </c>
      <c r="C299" s="42" t="s">
        <v>713</v>
      </c>
      <c r="D299" s="178" t="s">
        <v>714</v>
      </c>
      <c r="E299" s="87">
        <v>3473.25</v>
      </c>
      <c r="F299" s="87">
        <v>3245.5</v>
      </c>
      <c r="G299" s="88">
        <v>5664.75</v>
      </c>
      <c r="H299" s="87">
        <v>3473.25</v>
      </c>
      <c r="I299" s="37">
        <v>3180</v>
      </c>
      <c r="J299" s="37">
        <v>108</v>
      </c>
      <c r="K299" s="47">
        <f t="shared" si="638"/>
        <v>62.5185</v>
      </c>
      <c r="L299" s="48">
        <f t="shared" si="639"/>
        <v>519.28</v>
      </c>
      <c r="M299" s="37">
        <f t="shared" si="640"/>
        <v>453.18</v>
      </c>
      <c r="N299" s="34">
        <f t="shared" si="641"/>
        <v>24.31275</v>
      </c>
      <c r="O299" s="37">
        <f t="shared" si="642"/>
        <v>159</v>
      </c>
      <c r="P299" s="37">
        <f t="shared" si="643"/>
        <v>54</v>
      </c>
      <c r="Q299" s="37">
        <f t="shared" si="644"/>
        <v>1272.29125</v>
      </c>
      <c r="R299" s="34">
        <f t="shared" si="645"/>
        <v>0</v>
      </c>
      <c r="S299" s="34">
        <f t="shared" si="646"/>
        <v>259.64</v>
      </c>
      <c r="T299" s="37">
        <f t="shared" si="647"/>
        <v>113.3</v>
      </c>
      <c r="U299" s="34">
        <f t="shared" si="648"/>
        <v>10.42</v>
      </c>
      <c r="V299" s="34">
        <v>0</v>
      </c>
      <c r="W299" s="37">
        <f t="shared" si="649"/>
        <v>159</v>
      </c>
      <c r="X299" s="37">
        <f t="shared" si="650"/>
        <v>54</v>
      </c>
      <c r="Y299" s="34">
        <f t="shared" si="651"/>
        <v>596.36</v>
      </c>
      <c r="Z299" s="34">
        <f t="shared" si="652"/>
        <v>1868.65125</v>
      </c>
      <c r="AA299" s="34"/>
      <c r="AB299" s="12" t="s">
        <v>25</v>
      </c>
      <c r="AC299" s="11">
        <f t="shared" ref="AC299:AE299" si="692">K299+R299</f>
        <v>62.5185</v>
      </c>
      <c r="AD299" s="11">
        <f t="shared" si="692"/>
        <v>778.92</v>
      </c>
      <c r="AE299" s="11">
        <f t="shared" si="692"/>
        <v>566.48</v>
      </c>
      <c r="AF299" s="11">
        <f t="shared" si="654"/>
        <v>34.73275</v>
      </c>
      <c r="AG299" s="11">
        <f t="shared" ref="AG299:AI299" si="693">O299+W299</f>
        <v>318</v>
      </c>
      <c r="AH299" s="11">
        <f t="shared" si="693"/>
        <v>108</v>
      </c>
      <c r="AI299" s="11">
        <f t="shared" si="693"/>
        <v>1868.65125</v>
      </c>
      <c r="AJ299" s="12" t="s">
        <v>13</v>
      </c>
    </row>
    <row r="300" s="9" customFormat="1" ht="16" customHeight="1" spans="1:36">
      <c r="A300" s="33">
        <f t="shared" si="637"/>
        <v>297</v>
      </c>
      <c r="B300" s="34" t="s">
        <v>584</v>
      </c>
      <c r="C300" s="42" t="s">
        <v>715</v>
      </c>
      <c r="D300" s="40" t="s">
        <v>716</v>
      </c>
      <c r="E300" s="87">
        <v>3473.25</v>
      </c>
      <c r="F300" s="87">
        <v>3245.5</v>
      </c>
      <c r="G300" s="88">
        <v>5664.75</v>
      </c>
      <c r="H300" s="87">
        <v>3473.25</v>
      </c>
      <c r="I300" s="37">
        <v>1790</v>
      </c>
      <c r="J300" s="37">
        <v>108</v>
      </c>
      <c r="K300" s="47">
        <f t="shared" si="638"/>
        <v>62.5185</v>
      </c>
      <c r="L300" s="48">
        <f t="shared" si="639"/>
        <v>519.28</v>
      </c>
      <c r="M300" s="37">
        <f t="shared" si="640"/>
        <v>453.18</v>
      </c>
      <c r="N300" s="34">
        <f t="shared" si="641"/>
        <v>24.31275</v>
      </c>
      <c r="O300" s="37">
        <f t="shared" si="642"/>
        <v>89.5</v>
      </c>
      <c r="P300" s="37">
        <f t="shared" si="643"/>
        <v>54</v>
      </c>
      <c r="Q300" s="37">
        <f t="shared" si="644"/>
        <v>1202.79125</v>
      </c>
      <c r="R300" s="34">
        <f t="shared" si="645"/>
        <v>0</v>
      </c>
      <c r="S300" s="34">
        <f t="shared" si="646"/>
        <v>259.64</v>
      </c>
      <c r="T300" s="37">
        <f t="shared" si="647"/>
        <v>113.3</v>
      </c>
      <c r="U300" s="34">
        <f t="shared" si="648"/>
        <v>10.42</v>
      </c>
      <c r="V300" s="34">
        <v>0</v>
      </c>
      <c r="W300" s="37">
        <f t="shared" si="649"/>
        <v>89.5</v>
      </c>
      <c r="X300" s="37">
        <f t="shared" si="650"/>
        <v>54</v>
      </c>
      <c r="Y300" s="34">
        <f t="shared" si="651"/>
        <v>526.86</v>
      </c>
      <c r="Z300" s="34">
        <f t="shared" si="652"/>
        <v>1729.65125</v>
      </c>
      <c r="AA300" s="34"/>
      <c r="AB300" s="12" t="s">
        <v>36</v>
      </c>
      <c r="AC300" s="11">
        <f t="shared" ref="AC300:AE300" si="694">K300+R300</f>
        <v>62.5185</v>
      </c>
      <c r="AD300" s="11">
        <f t="shared" si="694"/>
        <v>778.92</v>
      </c>
      <c r="AE300" s="11">
        <f t="shared" si="694"/>
        <v>566.48</v>
      </c>
      <c r="AF300" s="11">
        <f t="shared" si="654"/>
        <v>34.73275</v>
      </c>
      <c r="AG300" s="11">
        <f t="shared" ref="AG300:AI300" si="695">O300+W300</f>
        <v>179</v>
      </c>
      <c r="AH300" s="11">
        <f t="shared" si="695"/>
        <v>108</v>
      </c>
      <c r="AI300" s="11">
        <f t="shared" si="695"/>
        <v>1729.65125</v>
      </c>
      <c r="AJ300" s="12" t="s">
        <v>14</v>
      </c>
    </row>
    <row r="301" s="9" customFormat="1" ht="16" customHeight="1" spans="1:36">
      <c r="A301" s="33">
        <f t="shared" si="637"/>
        <v>298</v>
      </c>
      <c r="B301" s="34" t="s">
        <v>143</v>
      </c>
      <c r="C301" s="42" t="s">
        <v>717</v>
      </c>
      <c r="D301" s="40" t="s">
        <v>718</v>
      </c>
      <c r="E301" s="87">
        <v>3473.25</v>
      </c>
      <c r="F301" s="87">
        <v>3245.5</v>
      </c>
      <c r="G301" s="88">
        <v>5664.75</v>
      </c>
      <c r="H301" s="87">
        <v>3473.25</v>
      </c>
      <c r="I301" s="37">
        <v>3180</v>
      </c>
      <c r="J301" s="37">
        <v>108</v>
      </c>
      <c r="K301" s="47">
        <f t="shared" si="638"/>
        <v>62.5185</v>
      </c>
      <c r="L301" s="48">
        <f t="shared" si="639"/>
        <v>519.28</v>
      </c>
      <c r="M301" s="37">
        <f t="shared" si="640"/>
        <v>453.18</v>
      </c>
      <c r="N301" s="34">
        <f t="shared" si="641"/>
        <v>24.31275</v>
      </c>
      <c r="O301" s="37">
        <f t="shared" si="642"/>
        <v>159</v>
      </c>
      <c r="P301" s="37">
        <f t="shared" si="643"/>
        <v>54</v>
      </c>
      <c r="Q301" s="37">
        <f t="shared" si="644"/>
        <v>1272.29125</v>
      </c>
      <c r="R301" s="34">
        <f t="shared" si="645"/>
        <v>0</v>
      </c>
      <c r="S301" s="34">
        <f t="shared" si="646"/>
        <v>259.64</v>
      </c>
      <c r="T301" s="37">
        <f t="shared" si="647"/>
        <v>113.3</v>
      </c>
      <c r="U301" s="34">
        <f t="shared" si="648"/>
        <v>10.42</v>
      </c>
      <c r="V301" s="34">
        <v>0</v>
      </c>
      <c r="W301" s="37">
        <f t="shared" si="649"/>
        <v>159</v>
      </c>
      <c r="X301" s="37">
        <f t="shared" si="650"/>
        <v>54</v>
      </c>
      <c r="Y301" s="34">
        <f t="shared" si="651"/>
        <v>596.36</v>
      </c>
      <c r="Z301" s="34">
        <f t="shared" si="652"/>
        <v>1868.65125</v>
      </c>
      <c r="AA301" s="34"/>
      <c r="AB301" s="12" t="s">
        <v>28</v>
      </c>
      <c r="AC301" s="11">
        <f t="shared" ref="AC301:AE301" si="696">K301+R301</f>
        <v>62.5185</v>
      </c>
      <c r="AD301" s="11">
        <f t="shared" si="696"/>
        <v>778.92</v>
      </c>
      <c r="AE301" s="11">
        <f t="shared" si="696"/>
        <v>566.48</v>
      </c>
      <c r="AF301" s="11">
        <f t="shared" si="654"/>
        <v>34.73275</v>
      </c>
      <c r="AG301" s="11">
        <f t="shared" ref="AG301:AI301" si="697">O301+W301</f>
        <v>318</v>
      </c>
      <c r="AH301" s="11">
        <f t="shared" si="697"/>
        <v>108</v>
      </c>
      <c r="AI301" s="11">
        <f t="shared" si="697"/>
        <v>1868.65125</v>
      </c>
      <c r="AJ301" s="12" t="s">
        <v>13</v>
      </c>
    </row>
    <row r="302" s="9" customFormat="1" ht="16" customHeight="1" spans="1:36">
      <c r="A302" s="33">
        <f t="shared" si="637"/>
        <v>299</v>
      </c>
      <c r="B302" s="34" t="s">
        <v>472</v>
      </c>
      <c r="C302" s="42" t="s">
        <v>719</v>
      </c>
      <c r="D302" s="40" t="s">
        <v>720</v>
      </c>
      <c r="E302" s="87">
        <v>3473.25</v>
      </c>
      <c r="F302" s="87">
        <v>3245.5</v>
      </c>
      <c r="G302" s="88">
        <v>5664.75</v>
      </c>
      <c r="H302" s="87">
        <v>3473.25</v>
      </c>
      <c r="I302" s="37">
        <v>1790</v>
      </c>
      <c r="J302" s="37">
        <v>108</v>
      </c>
      <c r="K302" s="47">
        <f t="shared" si="638"/>
        <v>62.5185</v>
      </c>
      <c r="L302" s="48">
        <f t="shared" si="639"/>
        <v>519.28</v>
      </c>
      <c r="M302" s="37">
        <f t="shared" si="640"/>
        <v>453.18</v>
      </c>
      <c r="N302" s="34">
        <f t="shared" si="641"/>
        <v>24.31275</v>
      </c>
      <c r="O302" s="37">
        <f t="shared" si="642"/>
        <v>89.5</v>
      </c>
      <c r="P302" s="37">
        <f t="shared" si="643"/>
        <v>54</v>
      </c>
      <c r="Q302" s="37">
        <f t="shared" si="644"/>
        <v>1202.79125</v>
      </c>
      <c r="R302" s="34">
        <f t="shared" si="645"/>
        <v>0</v>
      </c>
      <c r="S302" s="34">
        <f t="shared" si="646"/>
        <v>259.64</v>
      </c>
      <c r="T302" s="37">
        <f t="shared" si="647"/>
        <v>113.3</v>
      </c>
      <c r="U302" s="34">
        <f t="shared" si="648"/>
        <v>10.42</v>
      </c>
      <c r="V302" s="34">
        <v>0</v>
      </c>
      <c r="W302" s="37">
        <f t="shared" si="649"/>
        <v>89.5</v>
      </c>
      <c r="X302" s="37">
        <f t="shared" si="650"/>
        <v>54</v>
      </c>
      <c r="Y302" s="34">
        <f t="shared" si="651"/>
        <v>526.86</v>
      </c>
      <c r="Z302" s="34">
        <f t="shared" si="652"/>
        <v>1729.65125</v>
      </c>
      <c r="AA302" s="34"/>
      <c r="AB302" s="12" t="s">
        <v>38</v>
      </c>
      <c r="AC302" s="11">
        <f t="shared" ref="AC302:AE302" si="698">K302+R302</f>
        <v>62.5185</v>
      </c>
      <c r="AD302" s="11">
        <f t="shared" si="698"/>
        <v>778.92</v>
      </c>
      <c r="AE302" s="11">
        <f t="shared" si="698"/>
        <v>566.48</v>
      </c>
      <c r="AF302" s="11">
        <f t="shared" si="654"/>
        <v>34.73275</v>
      </c>
      <c r="AG302" s="11">
        <f t="shared" ref="AG302:AI302" si="699">O302+W302</f>
        <v>179</v>
      </c>
      <c r="AH302" s="11">
        <f t="shared" si="699"/>
        <v>108</v>
      </c>
      <c r="AI302" s="11">
        <f t="shared" si="699"/>
        <v>1729.65125</v>
      </c>
      <c r="AJ302" s="12" t="s">
        <v>14</v>
      </c>
    </row>
    <row r="303" s="9" customFormat="1" ht="16" customHeight="1" spans="1:36">
      <c r="A303" s="33">
        <f t="shared" si="637"/>
        <v>300</v>
      </c>
      <c r="B303" s="34" t="s">
        <v>472</v>
      </c>
      <c r="C303" s="42" t="s">
        <v>721</v>
      </c>
      <c r="D303" s="40" t="s">
        <v>722</v>
      </c>
      <c r="E303" s="87">
        <v>3473.25</v>
      </c>
      <c r="F303" s="87">
        <v>3245.5</v>
      </c>
      <c r="G303" s="88">
        <v>5664.75</v>
      </c>
      <c r="H303" s="87">
        <v>3473.25</v>
      </c>
      <c r="I303" s="37">
        <v>1790</v>
      </c>
      <c r="J303" s="37">
        <v>108</v>
      </c>
      <c r="K303" s="47">
        <f t="shared" si="638"/>
        <v>62.5185</v>
      </c>
      <c r="L303" s="48">
        <f t="shared" si="639"/>
        <v>519.28</v>
      </c>
      <c r="M303" s="37">
        <f t="shared" si="640"/>
        <v>453.18</v>
      </c>
      <c r="N303" s="34">
        <f t="shared" si="641"/>
        <v>24.31275</v>
      </c>
      <c r="O303" s="37">
        <f t="shared" si="642"/>
        <v>89.5</v>
      </c>
      <c r="P303" s="37">
        <f t="shared" si="643"/>
        <v>54</v>
      </c>
      <c r="Q303" s="37">
        <f t="shared" si="644"/>
        <v>1202.79125</v>
      </c>
      <c r="R303" s="34">
        <f t="shared" si="645"/>
        <v>0</v>
      </c>
      <c r="S303" s="34">
        <f t="shared" si="646"/>
        <v>259.64</v>
      </c>
      <c r="T303" s="37">
        <f t="shared" si="647"/>
        <v>113.3</v>
      </c>
      <c r="U303" s="34">
        <f t="shared" si="648"/>
        <v>10.42</v>
      </c>
      <c r="V303" s="34">
        <v>0</v>
      </c>
      <c r="W303" s="37">
        <f t="shared" si="649"/>
        <v>89.5</v>
      </c>
      <c r="X303" s="37">
        <f t="shared" si="650"/>
        <v>54</v>
      </c>
      <c r="Y303" s="34">
        <f t="shared" si="651"/>
        <v>526.86</v>
      </c>
      <c r="Z303" s="34">
        <f t="shared" si="652"/>
        <v>1729.65125</v>
      </c>
      <c r="AA303" s="34"/>
      <c r="AB303" s="12" t="s">
        <v>38</v>
      </c>
      <c r="AC303" s="11">
        <f t="shared" ref="AC303:AE303" si="700">K303+R303</f>
        <v>62.5185</v>
      </c>
      <c r="AD303" s="11">
        <f t="shared" si="700"/>
        <v>778.92</v>
      </c>
      <c r="AE303" s="11">
        <f t="shared" si="700"/>
        <v>566.48</v>
      </c>
      <c r="AF303" s="11">
        <f t="shared" si="654"/>
        <v>34.73275</v>
      </c>
      <c r="AG303" s="11">
        <f t="shared" ref="AG303:AI303" si="701">O303+W303</f>
        <v>179</v>
      </c>
      <c r="AH303" s="11">
        <f t="shared" si="701"/>
        <v>108</v>
      </c>
      <c r="AI303" s="11">
        <f t="shared" si="701"/>
        <v>1729.65125</v>
      </c>
      <c r="AJ303" s="12" t="s">
        <v>14</v>
      </c>
    </row>
    <row r="304" s="9" customFormat="1" ht="16" customHeight="1" spans="1:36">
      <c r="A304" s="33">
        <f t="shared" si="637"/>
        <v>301</v>
      </c>
      <c r="B304" s="34" t="s">
        <v>472</v>
      </c>
      <c r="C304" s="42" t="s">
        <v>723</v>
      </c>
      <c r="D304" s="40" t="s">
        <v>724</v>
      </c>
      <c r="E304" s="87">
        <v>3473.25</v>
      </c>
      <c r="F304" s="87">
        <v>3245.5</v>
      </c>
      <c r="G304" s="88">
        <v>5664.75</v>
      </c>
      <c r="H304" s="87">
        <v>3473.25</v>
      </c>
      <c r="I304" s="37">
        <v>1790</v>
      </c>
      <c r="J304" s="37">
        <v>108</v>
      </c>
      <c r="K304" s="47">
        <f t="shared" si="638"/>
        <v>62.5185</v>
      </c>
      <c r="L304" s="48">
        <f t="shared" si="639"/>
        <v>519.28</v>
      </c>
      <c r="M304" s="37">
        <f t="shared" si="640"/>
        <v>453.18</v>
      </c>
      <c r="N304" s="34">
        <f t="shared" si="641"/>
        <v>24.31275</v>
      </c>
      <c r="O304" s="37">
        <f t="shared" si="642"/>
        <v>89.5</v>
      </c>
      <c r="P304" s="37">
        <f t="shared" si="643"/>
        <v>54</v>
      </c>
      <c r="Q304" s="37">
        <f t="shared" si="644"/>
        <v>1202.79125</v>
      </c>
      <c r="R304" s="34">
        <f t="shared" si="645"/>
        <v>0</v>
      </c>
      <c r="S304" s="34">
        <f t="shared" si="646"/>
        <v>259.64</v>
      </c>
      <c r="T304" s="37">
        <f t="shared" si="647"/>
        <v>113.3</v>
      </c>
      <c r="U304" s="34">
        <f t="shared" si="648"/>
        <v>10.42</v>
      </c>
      <c r="V304" s="34">
        <v>0</v>
      </c>
      <c r="W304" s="37">
        <f t="shared" si="649"/>
        <v>89.5</v>
      </c>
      <c r="X304" s="37">
        <f t="shared" si="650"/>
        <v>54</v>
      </c>
      <c r="Y304" s="34">
        <f t="shared" si="651"/>
        <v>526.86</v>
      </c>
      <c r="Z304" s="34">
        <f t="shared" si="652"/>
        <v>1729.65125</v>
      </c>
      <c r="AA304" s="34"/>
      <c r="AB304" s="12" t="s">
        <v>38</v>
      </c>
      <c r="AC304" s="11">
        <f t="shared" ref="AC304:AE304" si="702">K304+R304</f>
        <v>62.5185</v>
      </c>
      <c r="AD304" s="11">
        <f t="shared" si="702"/>
        <v>778.92</v>
      </c>
      <c r="AE304" s="11">
        <f t="shared" si="702"/>
        <v>566.48</v>
      </c>
      <c r="AF304" s="11">
        <f t="shared" si="654"/>
        <v>34.73275</v>
      </c>
      <c r="AG304" s="11">
        <f t="shared" ref="AG304:AI304" si="703">O304+W304</f>
        <v>179</v>
      </c>
      <c r="AH304" s="11">
        <f t="shared" si="703"/>
        <v>108</v>
      </c>
      <c r="AI304" s="11">
        <f t="shared" si="703"/>
        <v>1729.65125</v>
      </c>
      <c r="AJ304" s="12" t="s">
        <v>14</v>
      </c>
    </row>
    <row r="305" s="9" customFormat="1" ht="16" customHeight="1" spans="1:36">
      <c r="A305" s="33">
        <f t="shared" si="637"/>
        <v>302</v>
      </c>
      <c r="B305" s="34" t="s">
        <v>708</v>
      </c>
      <c r="C305" s="42" t="s">
        <v>725</v>
      </c>
      <c r="D305" s="40" t="s">
        <v>726</v>
      </c>
      <c r="E305" s="87">
        <v>3473.25</v>
      </c>
      <c r="F305" s="87">
        <v>3245.5</v>
      </c>
      <c r="G305" s="88">
        <v>5664.75</v>
      </c>
      <c r="H305" s="87">
        <v>3473.25</v>
      </c>
      <c r="I305" s="37">
        <v>3180</v>
      </c>
      <c r="J305" s="37">
        <v>108</v>
      </c>
      <c r="K305" s="47">
        <f t="shared" si="638"/>
        <v>62.5185</v>
      </c>
      <c r="L305" s="48">
        <f t="shared" si="639"/>
        <v>519.28</v>
      </c>
      <c r="M305" s="37">
        <f t="shared" si="640"/>
        <v>453.18</v>
      </c>
      <c r="N305" s="34">
        <f t="shared" si="641"/>
        <v>24.31275</v>
      </c>
      <c r="O305" s="37">
        <f t="shared" si="642"/>
        <v>159</v>
      </c>
      <c r="P305" s="37">
        <f t="shared" si="643"/>
        <v>54</v>
      </c>
      <c r="Q305" s="37">
        <f t="shared" si="644"/>
        <v>1272.29125</v>
      </c>
      <c r="R305" s="34">
        <f t="shared" si="645"/>
        <v>0</v>
      </c>
      <c r="S305" s="34">
        <f t="shared" si="646"/>
        <v>259.64</v>
      </c>
      <c r="T305" s="37">
        <f t="shared" si="647"/>
        <v>113.3</v>
      </c>
      <c r="U305" s="34">
        <f t="shared" si="648"/>
        <v>10.42</v>
      </c>
      <c r="V305" s="34">
        <v>0</v>
      </c>
      <c r="W305" s="37">
        <f t="shared" si="649"/>
        <v>159</v>
      </c>
      <c r="X305" s="37">
        <f t="shared" si="650"/>
        <v>54</v>
      </c>
      <c r="Y305" s="34">
        <f t="shared" si="651"/>
        <v>596.36</v>
      </c>
      <c r="Z305" s="34">
        <f t="shared" si="652"/>
        <v>1868.65125</v>
      </c>
      <c r="AA305" s="34"/>
      <c r="AB305" s="12" t="s">
        <v>46</v>
      </c>
      <c r="AC305" s="11">
        <f t="shared" ref="AC305:AE305" si="704">K305+R305</f>
        <v>62.5185</v>
      </c>
      <c r="AD305" s="11">
        <f t="shared" si="704"/>
        <v>778.92</v>
      </c>
      <c r="AE305" s="11">
        <f t="shared" si="704"/>
        <v>566.48</v>
      </c>
      <c r="AF305" s="11">
        <f t="shared" si="654"/>
        <v>34.73275</v>
      </c>
      <c r="AG305" s="11">
        <f t="shared" ref="AG305:AI305" si="705">O305+W305</f>
        <v>318</v>
      </c>
      <c r="AH305" s="11">
        <f t="shared" si="705"/>
        <v>108</v>
      </c>
      <c r="AI305" s="11">
        <f t="shared" si="705"/>
        <v>1868.65125</v>
      </c>
      <c r="AJ305" s="12" t="s">
        <v>17</v>
      </c>
    </row>
    <row r="306" s="9" customFormat="1" ht="16" customHeight="1" spans="1:36">
      <c r="A306" s="33">
        <f t="shared" si="637"/>
        <v>303</v>
      </c>
      <c r="B306" s="34" t="s">
        <v>143</v>
      </c>
      <c r="C306" s="92" t="s">
        <v>727</v>
      </c>
      <c r="D306" s="40" t="s">
        <v>728</v>
      </c>
      <c r="E306" s="87">
        <v>3473.25</v>
      </c>
      <c r="F306" s="87">
        <v>3245.5</v>
      </c>
      <c r="G306" s="88">
        <v>5664.75</v>
      </c>
      <c r="H306" s="87">
        <v>3473.25</v>
      </c>
      <c r="I306" s="37">
        <v>3180</v>
      </c>
      <c r="J306" s="37">
        <v>108</v>
      </c>
      <c r="K306" s="47">
        <f t="shared" si="638"/>
        <v>62.5185</v>
      </c>
      <c r="L306" s="48">
        <f t="shared" si="639"/>
        <v>519.28</v>
      </c>
      <c r="M306" s="37">
        <f t="shared" si="640"/>
        <v>453.18</v>
      </c>
      <c r="N306" s="34">
        <f t="shared" si="641"/>
        <v>24.31275</v>
      </c>
      <c r="O306" s="37">
        <f t="shared" si="642"/>
        <v>159</v>
      </c>
      <c r="P306" s="37">
        <f t="shared" si="643"/>
        <v>54</v>
      </c>
      <c r="Q306" s="37">
        <f t="shared" si="644"/>
        <v>1272.29125</v>
      </c>
      <c r="R306" s="34">
        <f t="shared" si="645"/>
        <v>0</v>
      </c>
      <c r="S306" s="34">
        <f t="shared" si="646"/>
        <v>259.64</v>
      </c>
      <c r="T306" s="37">
        <f t="shared" si="647"/>
        <v>113.3</v>
      </c>
      <c r="U306" s="34">
        <f t="shared" si="648"/>
        <v>10.42</v>
      </c>
      <c r="V306" s="34">
        <v>0</v>
      </c>
      <c r="W306" s="37">
        <f t="shared" si="649"/>
        <v>159</v>
      </c>
      <c r="X306" s="37">
        <f t="shared" si="650"/>
        <v>54</v>
      </c>
      <c r="Y306" s="34">
        <f t="shared" si="651"/>
        <v>596.36</v>
      </c>
      <c r="Z306" s="34">
        <f t="shared" si="652"/>
        <v>1868.65125</v>
      </c>
      <c r="AA306" s="34"/>
      <c r="AB306" s="12" t="s">
        <v>25</v>
      </c>
      <c r="AC306" s="11">
        <f t="shared" ref="AC306:AE306" si="706">K306+R306</f>
        <v>62.5185</v>
      </c>
      <c r="AD306" s="11">
        <f t="shared" si="706"/>
        <v>778.92</v>
      </c>
      <c r="AE306" s="11">
        <f t="shared" si="706"/>
        <v>566.48</v>
      </c>
      <c r="AF306" s="11">
        <f t="shared" si="654"/>
        <v>34.73275</v>
      </c>
      <c r="AG306" s="11">
        <f t="shared" ref="AG306:AI306" si="707">O306+W306</f>
        <v>318</v>
      </c>
      <c r="AH306" s="11">
        <f t="shared" si="707"/>
        <v>108</v>
      </c>
      <c r="AI306" s="11">
        <f t="shared" si="707"/>
        <v>1868.65125</v>
      </c>
      <c r="AJ306" s="12" t="s">
        <v>13</v>
      </c>
    </row>
    <row r="307" s="9" customFormat="1" ht="16" customHeight="1" spans="1:36">
      <c r="A307" s="33">
        <f t="shared" si="637"/>
        <v>304</v>
      </c>
      <c r="B307" s="34" t="s">
        <v>599</v>
      </c>
      <c r="C307" s="92" t="s">
        <v>729</v>
      </c>
      <c r="D307" s="40" t="s">
        <v>730</v>
      </c>
      <c r="E307" s="87">
        <v>3473.25</v>
      </c>
      <c r="F307" s="87">
        <v>3245.5</v>
      </c>
      <c r="G307" s="88">
        <v>5664.75</v>
      </c>
      <c r="H307" s="87">
        <v>3473.25</v>
      </c>
      <c r="I307" s="37">
        <v>1790</v>
      </c>
      <c r="J307" s="37">
        <v>108</v>
      </c>
      <c r="K307" s="47">
        <f t="shared" si="638"/>
        <v>62.5185</v>
      </c>
      <c r="L307" s="48">
        <f t="shared" si="639"/>
        <v>519.28</v>
      </c>
      <c r="M307" s="37">
        <f t="shared" si="640"/>
        <v>453.18</v>
      </c>
      <c r="N307" s="34">
        <f t="shared" si="641"/>
        <v>24.31275</v>
      </c>
      <c r="O307" s="37">
        <f t="shared" si="642"/>
        <v>89.5</v>
      </c>
      <c r="P307" s="37">
        <f t="shared" si="643"/>
        <v>54</v>
      </c>
      <c r="Q307" s="37">
        <f t="shared" si="644"/>
        <v>1202.79125</v>
      </c>
      <c r="R307" s="34">
        <f t="shared" si="645"/>
        <v>0</v>
      </c>
      <c r="S307" s="34">
        <f t="shared" si="646"/>
        <v>259.64</v>
      </c>
      <c r="T307" s="37">
        <f t="shared" si="647"/>
        <v>113.3</v>
      </c>
      <c r="U307" s="34">
        <f t="shared" si="648"/>
        <v>10.42</v>
      </c>
      <c r="V307" s="34">
        <v>0</v>
      </c>
      <c r="W307" s="37">
        <f t="shared" si="649"/>
        <v>89.5</v>
      </c>
      <c r="X307" s="37">
        <f t="shared" si="650"/>
        <v>54</v>
      </c>
      <c r="Y307" s="34">
        <f t="shared" si="651"/>
        <v>526.86</v>
      </c>
      <c r="Z307" s="34">
        <f t="shared" si="652"/>
        <v>1729.65125</v>
      </c>
      <c r="AA307" s="34"/>
      <c r="AB307" s="12" t="s">
        <v>35</v>
      </c>
      <c r="AC307" s="11">
        <f t="shared" ref="AC307:AE307" si="708">K307+R307</f>
        <v>62.5185</v>
      </c>
      <c r="AD307" s="11">
        <f t="shared" si="708"/>
        <v>778.92</v>
      </c>
      <c r="AE307" s="11">
        <f t="shared" si="708"/>
        <v>566.48</v>
      </c>
      <c r="AF307" s="11">
        <f t="shared" si="654"/>
        <v>34.73275</v>
      </c>
      <c r="AG307" s="11">
        <f t="shared" ref="AG307:AI307" si="709">O307+W307</f>
        <v>179</v>
      </c>
      <c r="AH307" s="11">
        <f t="shared" si="709"/>
        <v>108</v>
      </c>
      <c r="AI307" s="11">
        <f t="shared" si="709"/>
        <v>1729.65125</v>
      </c>
      <c r="AJ307" s="12" t="s">
        <v>14</v>
      </c>
    </row>
    <row r="308" s="9" customFormat="1" ht="16" customHeight="1" spans="1:36">
      <c r="A308" s="33">
        <f t="shared" si="637"/>
        <v>305</v>
      </c>
      <c r="B308" s="34" t="s">
        <v>472</v>
      </c>
      <c r="C308" s="92" t="s">
        <v>731</v>
      </c>
      <c r="D308" s="40" t="s">
        <v>732</v>
      </c>
      <c r="E308" s="87">
        <v>3473.25</v>
      </c>
      <c r="F308" s="87">
        <v>3245.5</v>
      </c>
      <c r="G308" s="88">
        <v>5664.75</v>
      </c>
      <c r="H308" s="87">
        <v>3473.25</v>
      </c>
      <c r="I308" s="37">
        <v>1790</v>
      </c>
      <c r="J308" s="37">
        <v>108</v>
      </c>
      <c r="K308" s="47">
        <f t="shared" si="638"/>
        <v>62.5185</v>
      </c>
      <c r="L308" s="48">
        <f t="shared" si="639"/>
        <v>519.28</v>
      </c>
      <c r="M308" s="37">
        <f t="shared" si="640"/>
        <v>453.18</v>
      </c>
      <c r="N308" s="34">
        <f t="shared" si="641"/>
        <v>24.31275</v>
      </c>
      <c r="O308" s="37">
        <f t="shared" si="642"/>
        <v>89.5</v>
      </c>
      <c r="P308" s="37">
        <f t="shared" si="643"/>
        <v>54</v>
      </c>
      <c r="Q308" s="37">
        <f t="shared" si="644"/>
        <v>1202.79125</v>
      </c>
      <c r="R308" s="34">
        <f t="shared" si="645"/>
        <v>0</v>
      </c>
      <c r="S308" s="34">
        <f t="shared" si="646"/>
        <v>259.64</v>
      </c>
      <c r="T308" s="37">
        <f t="shared" si="647"/>
        <v>113.3</v>
      </c>
      <c r="U308" s="34">
        <f t="shared" si="648"/>
        <v>10.42</v>
      </c>
      <c r="V308" s="34">
        <v>0</v>
      </c>
      <c r="W308" s="37">
        <f t="shared" si="649"/>
        <v>89.5</v>
      </c>
      <c r="X308" s="37">
        <f t="shared" si="650"/>
        <v>54</v>
      </c>
      <c r="Y308" s="34">
        <f t="shared" si="651"/>
        <v>526.86</v>
      </c>
      <c r="Z308" s="34">
        <f t="shared" si="652"/>
        <v>1729.65125</v>
      </c>
      <c r="AA308" s="34"/>
      <c r="AB308" s="12" t="s">
        <v>38</v>
      </c>
      <c r="AC308" s="11">
        <f t="shared" ref="AC308:AE308" si="710">K308+R308</f>
        <v>62.5185</v>
      </c>
      <c r="AD308" s="11">
        <f t="shared" si="710"/>
        <v>778.92</v>
      </c>
      <c r="AE308" s="11">
        <f t="shared" si="710"/>
        <v>566.48</v>
      </c>
      <c r="AF308" s="11">
        <f t="shared" si="654"/>
        <v>34.73275</v>
      </c>
      <c r="AG308" s="11">
        <f t="shared" ref="AG308:AI308" si="711">O308+W308</f>
        <v>179</v>
      </c>
      <c r="AH308" s="11">
        <f t="shared" si="711"/>
        <v>108</v>
      </c>
      <c r="AI308" s="11">
        <f t="shared" si="711"/>
        <v>1729.65125</v>
      </c>
      <c r="AJ308" s="12" t="s">
        <v>14</v>
      </c>
    </row>
    <row r="309" s="9" customFormat="1" ht="16" customHeight="1" spans="1:36">
      <c r="A309" s="33">
        <f t="shared" si="637"/>
        <v>306</v>
      </c>
      <c r="B309" s="34" t="s">
        <v>472</v>
      </c>
      <c r="C309" s="92" t="s">
        <v>733</v>
      </c>
      <c r="D309" s="40" t="s">
        <v>734</v>
      </c>
      <c r="E309" s="87">
        <v>3473.25</v>
      </c>
      <c r="F309" s="87">
        <v>3245.5</v>
      </c>
      <c r="G309" s="88">
        <v>5664.75</v>
      </c>
      <c r="H309" s="87">
        <v>3473.25</v>
      </c>
      <c r="I309" s="37">
        <v>1790</v>
      </c>
      <c r="J309" s="37">
        <v>108</v>
      </c>
      <c r="K309" s="47">
        <f t="shared" si="638"/>
        <v>62.5185</v>
      </c>
      <c r="L309" s="48">
        <f t="shared" si="639"/>
        <v>519.28</v>
      </c>
      <c r="M309" s="37">
        <f t="shared" si="640"/>
        <v>453.18</v>
      </c>
      <c r="N309" s="34">
        <f t="shared" si="641"/>
        <v>24.31275</v>
      </c>
      <c r="O309" s="37">
        <f t="shared" si="642"/>
        <v>89.5</v>
      </c>
      <c r="P309" s="37">
        <f t="shared" si="643"/>
        <v>54</v>
      </c>
      <c r="Q309" s="37">
        <f t="shared" si="644"/>
        <v>1202.79125</v>
      </c>
      <c r="R309" s="34">
        <f t="shared" si="645"/>
        <v>0</v>
      </c>
      <c r="S309" s="34">
        <f t="shared" si="646"/>
        <v>259.64</v>
      </c>
      <c r="T309" s="37">
        <f t="shared" si="647"/>
        <v>113.3</v>
      </c>
      <c r="U309" s="34">
        <f t="shared" si="648"/>
        <v>10.42</v>
      </c>
      <c r="V309" s="34">
        <v>0</v>
      </c>
      <c r="W309" s="37">
        <f t="shared" si="649"/>
        <v>89.5</v>
      </c>
      <c r="X309" s="37">
        <f t="shared" si="650"/>
        <v>54</v>
      </c>
      <c r="Y309" s="34">
        <f t="shared" si="651"/>
        <v>526.86</v>
      </c>
      <c r="Z309" s="34">
        <f t="shared" si="652"/>
        <v>1729.65125</v>
      </c>
      <c r="AA309" s="34"/>
      <c r="AB309" s="12" t="s">
        <v>38</v>
      </c>
      <c r="AC309" s="11">
        <f t="shared" ref="AC309:AE309" si="712">K309+R309</f>
        <v>62.5185</v>
      </c>
      <c r="AD309" s="11">
        <f t="shared" si="712"/>
        <v>778.92</v>
      </c>
      <c r="AE309" s="11">
        <f t="shared" si="712"/>
        <v>566.48</v>
      </c>
      <c r="AF309" s="11">
        <f t="shared" si="654"/>
        <v>34.73275</v>
      </c>
      <c r="AG309" s="11">
        <f t="shared" ref="AG309:AI309" si="713">O309+W309</f>
        <v>179</v>
      </c>
      <c r="AH309" s="11">
        <f t="shared" si="713"/>
        <v>108</v>
      </c>
      <c r="AI309" s="11">
        <f t="shared" si="713"/>
        <v>1729.65125</v>
      </c>
      <c r="AJ309" s="12" t="s">
        <v>14</v>
      </c>
    </row>
    <row r="310" s="9" customFormat="1" ht="16" customHeight="1" spans="1:36">
      <c r="A310" s="33">
        <f t="shared" si="637"/>
        <v>307</v>
      </c>
      <c r="B310" s="34" t="s">
        <v>143</v>
      </c>
      <c r="C310" s="92" t="s">
        <v>735</v>
      </c>
      <c r="D310" s="40" t="s">
        <v>736</v>
      </c>
      <c r="E310" s="87">
        <v>3473.25</v>
      </c>
      <c r="F310" s="87">
        <v>3245.5</v>
      </c>
      <c r="G310" s="88">
        <v>5664.75</v>
      </c>
      <c r="H310" s="87">
        <v>3473.25</v>
      </c>
      <c r="I310" s="37">
        <v>3180</v>
      </c>
      <c r="J310" s="37">
        <v>108</v>
      </c>
      <c r="K310" s="47">
        <f t="shared" si="638"/>
        <v>62.5185</v>
      </c>
      <c r="L310" s="48">
        <f t="shared" si="639"/>
        <v>519.28</v>
      </c>
      <c r="M310" s="37">
        <f t="shared" si="640"/>
        <v>453.18</v>
      </c>
      <c r="N310" s="34">
        <f t="shared" si="641"/>
        <v>24.31275</v>
      </c>
      <c r="O310" s="37">
        <f t="shared" si="642"/>
        <v>159</v>
      </c>
      <c r="P310" s="37">
        <f t="shared" si="643"/>
        <v>54</v>
      </c>
      <c r="Q310" s="37">
        <f t="shared" si="644"/>
        <v>1272.29125</v>
      </c>
      <c r="R310" s="34">
        <f t="shared" si="645"/>
        <v>0</v>
      </c>
      <c r="S310" s="34">
        <f t="shared" si="646"/>
        <v>259.64</v>
      </c>
      <c r="T310" s="37">
        <f t="shared" si="647"/>
        <v>113.3</v>
      </c>
      <c r="U310" s="34">
        <f t="shared" si="648"/>
        <v>10.42</v>
      </c>
      <c r="V310" s="34">
        <v>0</v>
      </c>
      <c r="W310" s="37">
        <f t="shared" si="649"/>
        <v>159</v>
      </c>
      <c r="X310" s="37">
        <f t="shared" si="650"/>
        <v>54</v>
      </c>
      <c r="Y310" s="34">
        <f t="shared" si="651"/>
        <v>596.36</v>
      </c>
      <c r="Z310" s="34">
        <f t="shared" si="652"/>
        <v>1868.65125</v>
      </c>
      <c r="AA310" s="34"/>
      <c r="AB310" s="12" t="s">
        <v>24</v>
      </c>
      <c r="AC310" s="11">
        <f t="shared" ref="AC310:AE310" si="714">K310+R310</f>
        <v>62.5185</v>
      </c>
      <c r="AD310" s="11">
        <f t="shared" si="714"/>
        <v>778.92</v>
      </c>
      <c r="AE310" s="11">
        <f t="shared" si="714"/>
        <v>566.48</v>
      </c>
      <c r="AF310" s="11">
        <f t="shared" si="654"/>
        <v>34.73275</v>
      </c>
      <c r="AG310" s="11">
        <f t="shared" ref="AG310:AI310" si="715">O310+W310</f>
        <v>318</v>
      </c>
      <c r="AH310" s="11">
        <f t="shared" si="715"/>
        <v>108</v>
      </c>
      <c r="AI310" s="11">
        <f t="shared" si="715"/>
        <v>1868.65125</v>
      </c>
      <c r="AJ310" s="12" t="s">
        <v>13</v>
      </c>
    </row>
    <row r="311" s="9" customFormat="1" ht="16" customHeight="1" spans="1:36">
      <c r="A311" s="33">
        <f t="shared" si="637"/>
        <v>308</v>
      </c>
      <c r="B311" s="34" t="s">
        <v>472</v>
      </c>
      <c r="C311" s="42" t="s">
        <v>739</v>
      </c>
      <c r="D311" s="57" t="s">
        <v>740</v>
      </c>
      <c r="E311" s="87">
        <v>3473.25</v>
      </c>
      <c r="F311" s="87">
        <v>3245.5</v>
      </c>
      <c r="G311" s="88">
        <v>5664.75</v>
      </c>
      <c r="H311" s="87">
        <v>3473.25</v>
      </c>
      <c r="I311" s="37">
        <v>1790</v>
      </c>
      <c r="J311" s="37">
        <v>108</v>
      </c>
      <c r="K311" s="47">
        <f t="shared" si="638"/>
        <v>62.5185</v>
      </c>
      <c r="L311" s="48">
        <f t="shared" si="639"/>
        <v>519.28</v>
      </c>
      <c r="M311" s="37">
        <f t="shared" si="640"/>
        <v>453.18</v>
      </c>
      <c r="N311" s="34">
        <f t="shared" si="641"/>
        <v>24.31275</v>
      </c>
      <c r="O311" s="37">
        <f t="shared" si="642"/>
        <v>89.5</v>
      </c>
      <c r="P311" s="37">
        <f t="shared" si="643"/>
        <v>54</v>
      </c>
      <c r="Q311" s="37">
        <f t="shared" si="644"/>
        <v>1202.79125</v>
      </c>
      <c r="R311" s="34">
        <f t="shared" si="645"/>
        <v>0</v>
      </c>
      <c r="S311" s="34">
        <f t="shared" si="646"/>
        <v>259.64</v>
      </c>
      <c r="T311" s="37">
        <f t="shared" si="647"/>
        <v>113.3</v>
      </c>
      <c r="U311" s="34">
        <f t="shared" si="648"/>
        <v>10.42</v>
      </c>
      <c r="V311" s="34">
        <v>0</v>
      </c>
      <c r="W311" s="37">
        <f t="shared" si="649"/>
        <v>89.5</v>
      </c>
      <c r="X311" s="37">
        <f t="shared" si="650"/>
        <v>54</v>
      </c>
      <c r="Y311" s="34">
        <f t="shared" si="651"/>
        <v>526.86</v>
      </c>
      <c r="Z311" s="34">
        <f t="shared" si="652"/>
        <v>1729.65125</v>
      </c>
      <c r="AA311" s="34"/>
      <c r="AB311" s="12" t="s">
        <v>38</v>
      </c>
      <c r="AC311" s="11">
        <f t="shared" ref="AC311:AE311" si="716">K311+R311</f>
        <v>62.5185</v>
      </c>
      <c r="AD311" s="11">
        <f t="shared" si="716"/>
        <v>778.92</v>
      </c>
      <c r="AE311" s="11">
        <f t="shared" si="716"/>
        <v>566.48</v>
      </c>
      <c r="AF311" s="11">
        <f t="shared" si="654"/>
        <v>34.73275</v>
      </c>
      <c r="AG311" s="11">
        <f t="shared" ref="AG311:AI311" si="717">O311+W311</f>
        <v>179</v>
      </c>
      <c r="AH311" s="11">
        <f t="shared" si="717"/>
        <v>108</v>
      </c>
      <c r="AI311" s="11">
        <f t="shared" si="717"/>
        <v>1729.65125</v>
      </c>
      <c r="AJ311" s="12" t="s">
        <v>14</v>
      </c>
    </row>
    <row r="312" s="9" customFormat="1" ht="16" customHeight="1" spans="1:36">
      <c r="A312" s="33">
        <f t="shared" si="637"/>
        <v>309</v>
      </c>
      <c r="B312" s="34" t="s">
        <v>86</v>
      </c>
      <c r="C312" s="42" t="s">
        <v>741</v>
      </c>
      <c r="D312" s="57" t="s">
        <v>742</v>
      </c>
      <c r="E312" s="87">
        <v>3473.25</v>
      </c>
      <c r="F312" s="87">
        <v>3245.5</v>
      </c>
      <c r="G312" s="88">
        <v>5664.75</v>
      </c>
      <c r="H312" s="87">
        <v>3473.25</v>
      </c>
      <c r="I312" s="37">
        <v>3180</v>
      </c>
      <c r="J312" s="37">
        <v>108</v>
      </c>
      <c r="K312" s="47">
        <f t="shared" si="638"/>
        <v>62.5185</v>
      </c>
      <c r="L312" s="48">
        <f t="shared" si="639"/>
        <v>519.28</v>
      </c>
      <c r="M312" s="37">
        <f t="shared" si="640"/>
        <v>453.18</v>
      </c>
      <c r="N312" s="34">
        <f t="shared" si="641"/>
        <v>24.31275</v>
      </c>
      <c r="O312" s="37">
        <f t="shared" si="642"/>
        <v>159</v>
      </c>
      <c r="P312" s="37">
        <f t="shared" si="643"/>
        <v>54</v>
      </c>
      <c r="Q312" s="37">
        <f t="shared" si="644"/>
        <v>1272.29125</v>
      </c>
      <c r="R312" s="34">
        <f t="shared" si="645"/>
        <v>0</v>
      </c>
      <c r="S312" s="34">
        <f t="shared" si="646"/>
        <v>259.64</v>
      </c>
      <c r="T312" s="37">
        <f t="shared" si="647"/>
        <v>113.3</v>
      </c>
      <c r="U312" s="34">
        <f t="shared" si="648"/>
        <v>10.42</v>
      </c>
      <c r="V312" s="34">
        <v>0</v>
      </c>
      <c r="W312" s="37">
        <f t="shared" si="649"/>
        <v>159</v>
      </c>
      <c r="X312" s="37">
        <f t="shared" si="650"/>
        <v>54</v>
      </c>
      <c r="Y312" s="34">
        <f t="shared" si="651"/>
        <v>596.36</v>
      </c>
      <c r="Z312" s="34">
        <f t="shared" si="652"/>
        <v>1868.65125</v>
      </c>
      <c r="AA312" s="34"/>
      <c r="AB312" s="12" t="s">
        <v>40</v>
      </c>
      <c r="AC312" s="11">
        <f t="shared" ref="AC312:AE312" si="718">K312+R312</f>
        <v>62.5185</v>
      </c>
      <c r="AD312" s="11">
        <f t="shared" si="718"/>
        <v>778.92</v>
      </c>
      <c r="AE312" s="11">
        <f t="shared" si="718"/>
        <v>566.48</v>
      </c>
      <c r="AF312" s="11">
        <f t="shared" si="654"/>
        <v>34.73275</v>
      </c>
      <c r="AG312" s="11">
        <f t="shared" ref="AG312:AI312" si="719">O312+W312</f>
        <v>318</v>
      </c>
      <c r="AH312" s="11">
        <f t="shared" si="719"/>
        <v>108</v>
      </c>
      <c r="AI312" s="11">
        <f t="shared" si="719"/>
        <v>1868.65125</v>
      </c>
      <c r="AJ312" s="12" t="s">
        <v>16</v>
      </c>
    </row>
    <row r="313" s="9" customFormat="1" ht="16" customHeight="1" spans="1:36">
      <c r="A313" s="33">
        <f t="shared" si="637"/>
        <v>310</v>
      </c>
      <c r="B313" s="34" t="s">
        <v>86</v>
      </c>
      <c r="C313" s="42" t="s">
        <v>743</v>
      </c>
      <c r="D313" s="182" t="s">
        <v>744</v>
      </c>
      <c r="E313" s="87">
        <v>3473.25</v>
      </c>
      <c r="F313" s="87">
        <v>3245.5</v>
      </c>
      <c r="G313" s="88">
        <v>5664.75</v>
      </c>
      <c r="H313" s="87">
        <v>3473.25</v>
      </c>
      <c r="I313" s="37">
        <v>3180</v>
      </c>
      <c r="J313" s="37">
        <v>108</v>
      </c>
      <c r="K313" s="47">
        <f t="shared" si="638"/>
        <v>62.5185</v>
      </c>
      <c r="L313" s="48">
        <f t="shared" si="639"/>
        <v>519.28</v>
      </c>
      <c r="M313" s="37">
        <f t="shared" si="640"/>
        <v>453.18</v>
      </c>
      <c r="N313" s="34">
        <f t="shared" si="641"/>
        <v>24.31275</v>
      </c>
      <c r="O313" s="37">
        <f t="shared" si="642"/>
        <v>159</v>
      </c>
      <c r="P313" s="37">
        <f t="shared" si="643"/>
        <v>54</v>
      </c>
      <c r="Q313" s="37">
        <f t="shared" si="644"/>
        <v>1272.29125</v>
      </c>
      <c r="R313" s="34">
        <f t="shared" si="645"/>
        <v>0</v>
      </c>
      <c r="S313" s="34">
        <f t="shared" si="646"/>
        <v>259.64</v>
      </c>
      <c r="T313" s="37">
        <f t="shared" si="647"/>
        <v>113.3</v>
      </c>
      <c r="U313" s="34">
        <f t="shared" si="648"/>
        <v>10.42</v>
      </c>
      <c r="V313" s="34">
        <v>0</v>
      </c>
      <c r="W313" s="37">
        <f t="shared" si="649"/>
        <v>159</v>
      </c>
      <c r="X313" s="37">
        <f t="shared" si="650"/>
        <v>54</v>
      </c>
      <c r="Y313" s="34">
        <f t="shared" si="651"/>
        <v>596.36</v>
      </c>
      <c r="Z313" s="34">
        <f t="shared" si="652"/>
        <v>1868.65125</v>
      </c>
      <c r="AA313" s="34"/>
      <c r="AB313" s="12" t="s">
        <v>40</v>
      </c>
      <c r="AC313" s="11">
        <f t="shared" ref="AC313:AE313" si="720">K313+R313</f>
        <v>62.5185</v>
      </c>
      <c r="AD313" s="11">
        <f t="shared" si="720"/>
        <v>778.92</v>
      </c>
      <c r="AE313" s="11">
        <f t="shared" si="720"/>
        <v>566.48</v>
      </c>
      <c r="AF313" s="11">
        <f t="shared" si="654"/>
        <v>34.73275</v>
      </c>
      <c r="AG313" s="11">
        <f t="shared" ref="AG313:AI313" si="721">O313+W313</f>
        <v>318</v>
      </c>
      <c r="AH313" s="11">
        <f t="shared" si="721"/>
        <v>108</v>
      </c>
      <c r="AI313" s="11">
        <f t="shared" si="721"/>
        <v>1868.65125</v>
      </c>
      <c r="AJ313" s="12" t="s">
        <v>16</v>
      </c>
    </row>
    <row r="314" s="9" customFormat="1" ht="16" customHeight="1" spans="1:36">
      <c r="A314" s="33">
        <f t="shared" si="637"/>
        <v>311</v>
      </c>
      <c r="B314" s="34" t="s">
        <v>599</v>
      </c>
      <c r="C314" s="42" t="s">
        <v>745</v>
      </c>
      <c r="D314" s="57" t="s">
        <v>746</v>
      </c>
      <c r="E314" s="87">
        <v>3473.25</v>
      </c>
      <c r="F314" s="87">
        <v>3245.5</v>
      </c>
      <c r="G314" s="88">
        <v>5664.75</v>
      </c>
      <c r="H314" s="87">
        <v>3473.25</v>
      </c>
      <c r="I314" s="37">
        <v>1790</v>
      </c>
      <c r="J314" s="37">
        <v>108</v>
      </c>
      <c r="K314" s="47">
        <f t="shared" si="638"/>
        <v>62.5185</v>
      </c>
      <c r="L314" s="48">
        <f t="shared" si="639"/>
        <v>519.28</v>
      </c>
      <c r="M314" s="37">
        <f t="shared" si="640"/>
        <v>453.18</v>
      </c>
      <c r="N314" s="34">
        <f t="shared" si="641"/>
        <v>24.31275</v>
      </c>
      <c r="O314" s="37">
        <f t="shared" si="642"/>
        <v>89.5</v>
      </c>
      <c r="P314" s="37">
        <f t="shared" si="643"/>
        <v>54</v>
      </c>
      <c r="Q314" s="37">
        <f t="shared" si="644"/>
        <v>1202.79125</v>
      </c>
      <c r="R314" s="34">
        <f t="shared" si="645"/>
        <v>0</v>
      </c>
      <c r="S314" s="34">
        <f t="shared" si="646"/>
        <v>259.64</v>
      </c>
      <c r="T314" s="37">
        <f t="shared" si="647"/>
        <v>113.3</v>
      </c>
      <c r="U314" s="34">
        <f t="shared" si="648"/>
        <v>10.42</v>
      </c>
      <c r="V314" s="34">
        <v>0</v>
      </c>
      <c r="W314" s="37">
        <f t="shared" si="649"/>
        <v>89.5</v>
      </c>
      <c r="X314" s="37">
        <f t="shared" si="650"/>
        <v>54</v>
      </c>
      <c r="Y314" s="34">
        <f t="shared" si="651"/>
        <v>526.86</v>
      </c>
      <c r="Z314" s="34">
        <f t="shared" si="652"/>
        <v>1729.65125</v>
      </c>
      <c r="AA314" s="34"/>
      <c r="AB314" s="12" t="s">
        <v>35</v>
      </c>
      <c r="AC314" s="11">
        <f t="shared" ref="AC314:AE314" si="722">K314+R314</f>
        <v>62.5185</v>
      </c>
      <c r="AD314" s="11">
        <f t="shared" si="722"/>
        <v>778.92</v>
      </c>
      <c r="AE314" s="11">
        <f t="shared" si="722"/>
        <v>566.48</v>
      </c>
      <c r="AF314" s="11">
        <f t="shared" si="654"/>
        <v>34.73275</v>
      </c>
      <c r="AG314" s="11">
        <f t="shared" ref="AG314:AI314" si="723">O314+W314</f>
        <v>179</v>
      </c>
      <c r="AH314" s="11">
        <f t="shared" si="723"/>
        <v>108</v>
      </c>
      <c r="AI314" s="11">
        <f t="shared" si="723"/>
        <v>1729.65125</v>
      </c>
      <c r="AJ314" s="12" t="s">
        <v>14</v>
      </c>
    </row>
    <row r="315" s="9" customFormat="1" ht="16" customHeight="1" spans="1:36">
      <c r="A315" s="33">
        <f t="shared" si="637"/>
        <v>312</v>
      </c>
      <c r="B315" s="34" t="s">
        <v>472</v>
      </c>
      <c r="C315" s="42" t="s">
        <v>747</v>
      </c>
      <c r="D315" s="182" t="s">
        <v>748</v>
      </c>
      <c r="E315" s="87">
        <v>3473.25</v>
      </c>
      <c r="F315" s="87">
        <v>3245.5</v>
      </c>
      <c r="G315" s="88">
        <v>5664.75</v>
      </c>
      <c r="H315" s="87">
        <v>3473.25</v>
      </c>
      <c r="I315" s="37">
        <v>1790</v>
      </c>
      <c r="J315" s="37">
        <v>108</v>
      </c>
      <c r="K315" s="47">
        <f t="shared" si="638"/>
        <v>62.5185</v>
      </c>
      <c r="L315" s="48">
        <f t="shared" si="639"/>
        <v>519.28</v>
      </c>
      <c r="M315" s="37">
        <f t="shared" si="640"/>
        <v>453.18</v>
      </c>
      <c r="N315" s="34">
        <f t="shared" si="641"/>
        <v>24.31275</v>
      </c>
      <c r="O315" s="37">
        <f t="shared" si="642"/>
        <v>89.5</v>
      </c>
      <c r="P315" s="37">
        <f t="shared" si="643"/>
        <v>54</v>
      </c>
      <c r="Q315" s="37">
        <f t="shared" si="644"/>
        <v>1202.79125</v>
      </c>
      <c r="R315" s="34">
        <f t="shared" si="645"/>
        <v>0</v>
      </c>
      <c r="S315" s="34">
        <f t="shared" si="646"/>
        <v>259.64</v>
      </c>
      <c r="T315" s="37">
        <f t="shared" si="647"/>
        <v>113.3</v>
      </c>
      <c r="U315" s="34">
        <f t="shared" si="648"/>
        <v>10.42</v>
      </c>
      <c r="V315" s="34">
        <v>0</v>
      </c>
      <c r="W315" s="37">
        <f t="shared" si="649"/>
        <v>89.5</v>
      </c>
      <c r="X315" s="37">
        <f t="shared" si="650"/>
        <v>54</v>
      </c>
      <c r="Y315" s="34">
        <f t="shared" si="651"/>
        <v>526.86</v>
      </c>
      <c r="Z315" s="34">
        <f t="shared" si="652"/>
        <v>1729.65125</v>
      </c>
      <c r="AA315" s="34"/>
      <c r="AB315" s="12" t="s">
        <v>38</v>
      </c>
      <c r="AC315" s="11">
        <f t="shared" ref="AC315:AE315" si="724">K315+R315</f>
        <v>62.5185</v>
      </c>
      <c r="AD315" s="11">
        <f t="shared" si="724"/>
        <v>778.92</v>
      </c>
      <c r="AE315" s="11">
        <f t="shared" si="724"/>
        <v>566.48</v>
      </c>
      <c r="AF315" s="11">
        <f t="shared" si="654"/>
        <v>34.73275</v>
      </c>
      <c r="AG315" s="11">
        <f t="shared" ref="AG315:AI315" si="725">O315+W315</f>
        <v>179</v>
      </c>
      <c r="AH315" s="11">
        <f t="shared" si="725"/>
        <v>108</v>
      </c>
      <c r="AI315" s="11">
        <f t="shared" si="725"/>
        <v>1729.65125</v>
      </c>
      <c r="AJ315" s="12" t="s">
        <v>14</v>
      </c>
    </row>
    <row r="316" s="9" customFormat="1" ht="16" customHeight="1" spans="1:36">
      <c r="A316" s="33">
        <f t="shared" si="637"/>
        <v>313</v>
      </c>
      <c r="B316" s="34" t="s">
        <v>472</v>
      </c>
      <c r="C316" s="42" t="s">
        <v>749</v>
      </c>
      <c r="D316" s="57" t="s">
        <v>750</v>
      </c>
      <c r="E316" s="87">
        <v>3473.25</v>
      </c>
      <c r="F316" s="87">
        <v>3245.5</v>
      </c>
      <c r="G316" s="88">
        <v>5664.75</v>
      </c>
      <c r="H316" s="87">
        <v>3473.25</v>
      </c>
      <c r="I316" s="37">
        <v>1790</v>
      </c>
      <c r="J316" s="37">
        <v>108</v>
      </c>
      <c r="K316" s="47">
        <f t="shared" si="638"/>
        <v>62.5185</v>
      </c>
      <c r="L316" s="48">
        <f t="shared" si="639"/>
        <v>519.28</v>
      </c>
      <c r="M316" s="37">
        <f t="shared" si="640"/>
        <v>453.18</v>
      </c>
      <c r="N316" s="34">
        <f t="shared" si="641"/>
        <v>24.31275</v>
      </c>
      <c r="O316" s="37">
        <f t="shared" si="642"/>
        <v>89.5</v>
      </c>
      <c r="P316" s="37">
        <f t="shared" si="643"/>
        <v>54</v>
      </c>
      <c r="Q316" s="37">
        <f t="shared" si="644"/>
        <v>1202.79125</v>
      </c>
      <c r="R316" s="34">
        <f t="shared" si="645"/>
        <v>0</v>
      </c>
      <c r="S316" s="34">
        <f t="shared" si="646"/>
        <v>259.64</v>
      </c>
      <c r="T316" s="37">
        <f t="shared" si="647"/>
        <v>113.3</v>
      </c>
      <c r="U316" s="34">
        <f t="shared" si="648"/>
        <v>10.42</v>
      </c>
      <c r="V316" s="34">
        <v>0</v>
      </c>
      <c r="W316" s="37">
        <f t="shared" si="649"/>
        <v>89.5</v>
      </c>
      <c r="X316" s="37">
        <f t="shared" si="650"/>
        <v>54</v>
      </c>
      <c r="Y316" s="34">
        <f t="shared" si="651"/>
        <v>526.86</v>
      </c>
      <c r="Z316" s="34">
        <f t="shared" si="652"/>
        <v>1729.65125</v>
      </c>
      <c r="AA316" s="34"/>
      <c r="AB316" s="12" t="s">
        <v>38</v>
      </c>
      <c r="AC316" s="11">
        <f t="shared" ref="AC316:AE316" si="726">K316+R316</f>
        <v>62.5185</v>
      </c>
      <c r="AD316" s="11">
        <f t="shared" si="726"/>
        <v>778.92</v>
      </c>
      <c r="AE316" s="11">
        <f t="shared" si="726"/>
        <v>566.48</v>
      </c>
      <c r="AF316" s="11">
        <f t="shared" si="654"/>
        <v>34.73275</v>
      </c>
      <c r="AG316" s="11">
        <f t="shared" ref="AG316:AI316" si="727">O316+W316</f>
        <v>179</v>
      </c>
      <c r="AH316" s="11">
        <f t="shared" si="727"/>
        <v>108</v>
      </c>
      <c r="AI316" s="11">
        <f t="shared" si="727"/>
        <v>1729.65125</v>
      </c>
      <c r="AJ316" s="12" t="s">
        <v>14</v>
      </c>
    </row>
    <row r="317" s="9" customFormat="1" ht="16" customHeight="1" spans="1:36">
      <c r="A317" s="33">
        <f t="shared" si="637"/>
        <v>314</v>
      </c>
      <c r="B317" s="34" t="s">
        <v>472</v>
      </c>
      <c r="C317" s="42" t="s">
        <v>751</v>
      </c>
      <c r="D317" s="57" t="s">
        <v>752</v>
      </c>
      <c r="E317" s="87">
        <v>3473.25</v>
      </c>
      <c r="F317" s="87">
        <v>3245.5</v>
      </c>
      <c r="G317" s="88">
        <v>5664.75</v>
      </c>
      <c r="H317" s="87">
        <v>3473.25</v>
      </c>
      <c r="I317" s="37">
        <v>1790</v>
      </c>
      <c r="J317" s="37">
        <v>108</v>
      </c>
      <c r="K317" s="47">
        <f t="shared" si="638"/>
        <v>62.5185</v>
      </c>
      <c r="L317" s="48">
        <f t="shared" si="639"/>
        <v>519.28</v>
      </c>
      <c r="M317" s="37">
        <f t="shared" si="640"/>
        <v>453.18</v>
      </c>
      <c r="N317" s="34">
        <f t="shared" si="641"/>
        <v>24.31275</v>
      </c>
      <c r="O317" s="37">
        <f t="shared" si="642"/>
        <v>89.5</v>
      </c>
      <c r="P317" s="37">
        <f t="shared" si="643"/>
        <v>54</v>
      </c>
      <c r="Q317" s="37">
        <f t="shared" si="644"/>
        <v>1202.79125</v>
      </c>
      <c r="R317" s="34">
        <f t="shared" si="645"/>
        <v>0</v>
      </c>
      <c r="S317" s="34">
        <f t="shared" si="646"/>
        <v>259.64</v>
      </c>
      <c r="T317" s="37">
        <f t="shared" si="647"/>
        <v>113.3</v>
      </c>
      <c r="U317" s="34">
        <f t="shared" si="648"/>
        <v>10.42</v>
      </c>
      <c r="V317" s="34">
        <v>0</v>
      </c>
      <c r="W317" s="37">
        <f t="shared" si="649"/>
        <v>89.5</v>
      </c>
      <c r="X317" s="37">
        <f t="shared" si="650"/>
        <v>54</v>
      </c>
      <c r="Y317" s="34">
        <f t="shared" si="651"/>
        <v>526.86</v>
      </c>
      <c r="Z317" s="34">
        <f t="shared" si="652"/>
        <v>1729.65125</v>
      </c>
      <c r="AA317" s="34"/>
      <c r="AB317" s="12" t="s">
        <v>38</v>
      </c>
      <c r="AC317" s="11">
        <f t="shared" ref="AC317:AE317" si="728">K317+R317</f>
        <v>62.5185</v>
      </c>
      <c r="AD317" s="11">
        <f t="shared" si="728"/>
        <v>778.92</v>
      </c>
      <c r="AE317" s="11">
        <f t="shared" si="728"/>
        <v>566.48</v>
      </c>
      <c r="AF317" s="11">
        <f t="shared" si="654"/>
        <v>34.73275</v>
      </c>
      <c r="AG317" s="11">
        <f t="shared" ref="AG317:AI317" si="729">O317+W317</f>
        <v>179</v>
      </c>
      <c r="AH317" s="11">
        <f t="shared" si="729"/>
        <v>108</v>
      </c>
      <c r="AI317" s="11">
        <f t="shared" si="729"/>
        <v>1729.65125</v>
      </c>
      <c r="AJ317" s="12" t="s">
        <v>14</v>
      </c>
    </row>
    <row r="318" s="9" customFormat="1" ht="16" customHeight="1" spans="1:36">
      <c r="A318" s="33">
        <f t="shared" si="637"/>
        <v>315</v>
      </c>
      <c r="B318" s="34" t="s">
        <v>472</v>
      </c>
      <c r="C318" s="42" t="s">
        <v>755</v>
      </c>
      <c r="D318" s="57" t="s">
        <v>756</v>
      </c>
      <c r="E318" s="87">
        <v>3473.25</v>
      </c>
      <c r="F318" s="87">
        <v>3245.5</v>
      </c>
      <c r="G318" s="88">
        <v>5664.75</v>
      </c>
      <c r="H318" s="87">
        <v>3473.25</v>
      </c>
      <c r="I318" s="37">
        <v>1790</v>
      </c>
      <c r="J318" s="37">
        <v>108</v>
      </c>
      <c r="K318" s="47">
        <f t="shared" si="638"/>
        <v>62.5185</v>
      </c>
      <c r="L318" s="48">
        <f t="shared" si="639"/>
        <v>519.28</v>
      </c>
      <c r="M318" s="37">
        <f t="shared" si="640"/>
        <v>453.18</v>
      </c>
      <c r="N318" s="34">
        <f t="shared" si="641"/>
        <v>24.31275</v>
      </c>
      <c r="O318" s="37">
        <f t="shared" si="642"/>
        <v>89.5</v>
      </c>
      <c r="P318" s="37">
        <f t="shared" si="643"/>
        <v>54</v>
      </c>
      <c r="Q318" s="37">
        <f t="shared" si="644"/>
        <v>1202.79125</v>
      </c>
      <c r="R318" s="34">
        <f t="shared" si="645"/>
        <v>0</v>
      </c>
      <c r="S318" s="34">
        <f t="shared" si="646"/>
        <v>259.64</v>
      </c>
      <c r="T318" s="37">
        <f t="shared" si="647"/>
        <v>113.3</v>
      </c>
      <c r="U318" s="34">
        <f t="shared" si="648"/>
        <v>10.42</v>
      </c>
      <c r="V318" s="34">
        <v>0</v>
      </c>
      <c r="W318" s="37">
        <f t="shared" si="649"/>
        <v>89.5</v>
      </c>
      <c r="X318" s="37">
        <f t="shared" si="650"/>
        <v>54</v>
      </c>
      <c r="Y318" s="34">
        <f t="shared" si="651"/>
        <v>526.86</v>
      </c>
      <c r="Z318" s="34">
        <f t="shared" si="652"/>
        <v>1729.65125</v>
      </c>
      <c r="AA318" s="34"/>
      <c r="AB318" s="12" t="s">
        <v>38</v>
      </c>
      <c r="AC318" s="11">
        <f t="shared" ref="AC318:AE318" si="730">K318+R318</f>
        <v>62.5185</v>
      </c>
      <c r="AD318" s="11">
        <f t="shared" si="730"/>
        <v>778.92</v>
      </c>
      <c r="AE318" s="11">
        <f t="shared" si="730"/>
        <v>566.48</v>
      </c>
      <c r="AF318" s="11">
        <f t="shared" si="654"/>
        <v>34.73275</v>
      </c>
      <c r="AG318" s="11">
        <f t="shared" ref="AG318:AI318" si="731">O318+W318</f>
        <v>179</v>
      </c>
      <c r="AH318" s="11">
        <f t="shared" si="731"/>
        <v>108</v>
      </c>
      <c r="AI318" s="11">
        <f t="shared" si="731"/>
        <v>1729.65125</v>
      </c>
      <c r="AJ318" s="12" t="s">
        <v>14</v>
      </c>
    </row>
    <row r="319" s="9" customFormat="1" ht="16" customHeight="1" spans="1:36">
      <c r="A319" s="33">
        <f t="shared" si="637"/>
        <v>316</v>
      </c>
      <c r="B319" s="34" t="s">
        <v>472</v>
      </c>
      <c r="C319" s="42" t="s">
        <v>757</v>
      </c>
      <c r="D319" s="182" t="s">
        <v>758</v>
      </c>
      <c r="E319" s="87">
        <v>3473.25</v>
      </c>
      <c r="F319" s="87">
        <v>3245.5</v>
      </c>
      <c r="G319" s="88">
        <v>5664.75</v>
      </c>
      <c r="H319" s="87">
        <v>3473.25</v>
      </c>
      <c r="I319" s="37">
        <v>1790</v>
      </c>
      <c r="J319" s="37">
        <v>108</v>
      </c>
      <c r="K319" s="47">
        <f t="shared" si="638"/>
        <v>62.5185</v>
      </c>
      <c r="L319" s="48">
        <f t="shared" si="639"/>
        <v>519.28</v>
      </c>
      <c r="M319" s="37">
        <f t="shared" si="640"/>
        <v>453.18</v>
      </c>
      <c r="N319" s="34">
        <f t="shared" si="641"/>
        <v>24.31275</v>
      </c>
      <c r="O319" s="37">
        <f t="shared" si="642"/>
        <v>89.5</v>
      </c>
      <c r="P319" s="37">
        <f t="shared" si="643"/>
        <v>54</v>
      </c>
      <c r="Q319" s="37">
        <f t="shared" si="644"/>
        <v>1202.79125</v>
      </c>
      <c r="R319" s="34">
        <f t="shared" si="645"/>
        <v>0</v>
      </c>
      <c r="S319" s="34">
        <f t="shared" si="646"/>
        <v>259.64</v>
      </c>
      <c r="T319" s="37">
        <f t="shared" si="647"/>
        <v>113.3</v>
      </c>
      <c r="U319" s="34">
        <f t="shared" si="648"/>
        <v>10.42</v>
      </c>
      <c r="V319" s="34">
        <v>0</v>
      </c>
      <c r="W319" s="37">
        <f t="shared" si="649"/>
        <v>89.5</v>
      </c>
      <c r="X319" s="37">
        <f t="shared" si="650"/>
        <v>54</v>
      </c>
      <c r="Y319" s="34">
        <f t="shared" si="651"/>
        <v>526.86</v>
      </c>
      <c r="Z319" s="34">
        <f t="shared" si="652"/>
        <v>1729.65125</v>
      </c>
      <c r="AA319" s="34"/>
      <c r="AB319" s="12" t="s">
        <v>38</v>
      </c>
      <c r="AC319" s="11">
        <f t="shared" ref="AC319:AE319" si="732">K319+R319</f>
        <v>62.5185</v>
      </c>
      <c r="AD319" s="11">
        <f t="shared" si="732"/>
        <v>778.92</v>
      </c>
      <c r="AE319" s="11">
        <f t="shared" si="732"/>
        <v>566.48</v>
      </c>
      <c r="AF319" s="11">
        <f t="shared" si="654"/>
        <v>34.73275</v>
      </c>
      <c r="AG319" s="11">
        <f t="shared" ref="AG319:AI319" si="733">O319+W319</f>
        <v>179</v>
      </c>
      <c r="AH319" s="11">
        <f t="shared" si="733"/>
        <v>108</v>
      </c>
      <c r="AI319" s="11">
        <f t="shared" si="733"/>
        <v>1729.65125</v>
      </c>
      <c r="AJ319" s="12" t="s">
        <v>14</v>
      </c>
    </row>
    <row r="320" s="9" customFormat="1" ht="16" customHeight="1" spans="1:36">
      <c r="A320" s="33">
        <f t="shared" si="637"/>
        <v>317</v>
      </c>
      <c r="B320" s="34" t="s">
        <v>472</v>
      </c>
      <c r="C320" s="42" t="s">
        <v>759</v>
      </c>
      <c r="D320" s="57" t="s">
        <v>760</v>
      </c>
      <c r="E320" s="87">
        <v>3473.25</v>
      </c>
      <c r="F320" s="87">
        <v>3245.5</v>
      </c>
      <c r="G320" s="88">
        <v>5664.75</v>
      </c>
      <c r="H320" s="87">
        <v>3473.25</v>
      </c>
      <c r="I320" s="37">
        <v>1790</v>
      </c>
      <c r="J320" s="37">
        <v>108</v>
      </c>
      <c r="K320" s="47">
        <f t="shared" si="638"/>
        <v>62.5185</v>
      </c>
      <c r="L320" s="48">
        <f t="shared" si="639"/>
        <v>519.28</v>
      </c>
      <c r="M320" s="37">
        <f t="shared" si="640"/>
        <v>453.18</v>
      </c>
      <c r="N320" s="34">
        <f t="shared" si="641"/>
        <v>24.31275</v>
      </c>
      <c r="O320" s="37">
        <f t="shared" si="642"/>
        <v>89.5</v>
      </c>
      <c r="P320" s="37">
        <f t="shared" si="643"/>
        <v>54</v>
      </c>
      <c r="Q320" s="37">
        <f t="shared" si="644"/>
        <v>1202.79125</v>
      </c>
      <c r="R320" s="34">
        <f t="shared" si="645"/>
        <v>0</v>
      </c>
      <c r="S320" s="34">
        <f t="shared" si="646"/>
        <v>259.64</v>
      </c>
      <c r="T320" s="37">
        <f t="shared" si="647"/>
        <v>113.3</v>
      </c>
      <c r="U320" s="34">
        <f t="shared" si="648"/>
        <v>10.42</v>
      </c>
      <c r="V320" s="34">
        <v>0</v>
      </c>
      <c r="W320" s="37">
        <f t="shared" si="649"/>
        <v>89.5</v>
      </c>
      <c r="X320" s="37">
        <f t="shared" si="650"/>
        <v>54</v>
      </c>
      <c r="Y320" s="34">
        <f t="shared" si="651"/>
        <v>526.86</v>
      </c>
      <c r="Z320" s="34">
        <f t="shared" si="652"/>
        <v>1729.65125</v>
      </c>
      <c r="AA320" s="34"/>
      <c r="AB320" s="12" t="s">
        <v>38</v>
      </c>
      <c r="AC320" s="11">
        <f t="shared" ref="AC320:AE320" si="734">K320+R320</f>
        <v>62.5185</v>
      </c>
      <c r="AD320" s="11">
        <f t="shared" si="734"/>
        <v>778.92</v>
      </c>
      <c r="AE320" s="11">
        <f t="shared" si="734"/>
        <v>566.48</v>
      </c>
      <c r="AF320" s="11">
        <f t="shared" si="654"/>
        <v>34.73275</v>
      </c>
      <c r="AG320" s="11">
        <f t="shared" ref="AG320:AI320" si="735">O320+W320</f>
        <v>179</v>
      </c>
      <c r="AH320" s="11">
        <f t="shared" si="735"/>
        <v>108</v>
      </c>
      <c r="AI320" s="11">
        <f t="shared" si="735"/>
        <v>1729.65125</v>
      </c>
      <c r="AJ320" s="12" t="s">
        <v>14</v>
      </c>
    </row>
    <row r="321" s="9" customFormat="1" ht="16" customHeight="1" spans="1:36">
      <c r="A321" s="33">
        <f t="shared" si="637"/>
        <v>318</v>
      </c>
      <c r="B321" s="34" t="s">
        <v>106</v>
      </c>
      <c r="C321" s="42" t="s">
        <v>761</v>
      </c>
      <c r="D321" s="182" t="s">
        <v>762</v>
      </c>
      <c r="E321" s="87">
        <v>3473.25</v>
      </c>
      <c r="F321" s="87">
        <v>3245.5</v>
      </c>
      <c r="G321" s="88">
        <v>5664.75</v>
      </c>
      <c r="H321" s="87">
        <v>3473.25</v>
      </c>
      <c r="I321" s="37">
        <v>3180</v>
      </c>
      <c r="J321" s="37">
        <v>108</v>
      </c>
      <c r="K321" s="47">
        <f t="shared" si="638"/>
        <v>62.5185</v>
      </c>
      <c r="L321" s="48">
        <f t="shared" si="639"/>
        <v>519.28</v>
      </c>
      <c r="M321" s="37">
        <f t="shared" si="640"/>
        <v>453.18</v>
      </c>
      <c r="N321" s="34">
        <f t="shared" si="641"/>
        <v>24.31275</v>
      </c>
      <c r="O321" s="37">
        <f t="shared" si="642"/>
        <v>159</v>
      </c>
      <c r="P321" s="37">
        <f t="shared" si="643"/>
        <v>54</v>
      </c>
      <c r="Q321" s="37">
        <f t="shared" si="644"/>
        <v>1272.29125</v>
      </c>
      <c r="R321" s="34">
        <f t="shared" si="645"/>
        <v>0</v>
      </c>
      <c r="S321" s="34">
        <f t="shared" si="646"/>
        <v>259.64</v>
      </c>
      <c r="T321" s="37">
        <f t="shared" si="647"/>
        <v>113.3</v>
      </c>
      <c r="U321" s="34">
        <f t="shared" si="648"/>
        <v>10.42</v>
      </c>
      <c r="V321" s="34">
        <v>0</v>
      </c>
      <c r="W321" s="37">
        <f t="shared" si="649"/>
        <v>159</v>
      </c>
      <c r="X321" s="37">
        <f t="shared" si="650"/>
        <v>54</v>
      </c>
      <c r="Y321" s="34">
        <f t="shared" si="651"/>
        <v>596.36</v>
      </c>
      <c r="Z321" s="34">
        <f t="shared" si="652"/>
        <v>1868.65125</v>
      </c>
      <c r="AA321" s="34"/>
      <c r="AB321" s="12" t="s">
        <v>40</v>
      </c>
      <c r="AC321" s="11">
        <f t="shared" ref="AC321:AE321" si="736">K321+R321</f>
        <v>62.5185</v>
      </c>
      <c r="AD321" s="11">
        <f t="shared" si="736"/>
        <v>778.92</v>
      </c>
      <c r="AE321" s="11">
        <f t="shared" si="736"/>
        <v>566.48</v>
      </c>
      <c r="AF321" s="11">
        <f t="shared" si="654"/>
        <v>34.73275</v>
      </c>
      <c r="AG321" s="11">
        <f t="shared" ref="AG321:AI321" si="737">O321+W321</f>
        <v>318</v>
      </c>
      <c r="AH321" s="11">
        <f t="shared" si="737"/>
        <v>108</v>
      </c>
      <c r="AI321" s="11">
        <f t="shared" si="737"/>
        <v>1868.65125</v>
      </c>
      <c r="AJ321" s="12" t="s">
        <v>16</v>
      </c>
    </row>
    <row r="322" s="9" customFormat="1" ht="16" customHeight="1" spans="1:36">
      <c r="A322" s="33">
        <f t="shared" si="637"/>
        <v>319</v>
      </c>
      <c r="B322" s="34" t="s">
        <v>140</v>
      </c>
      <c r="C322" s="42" t="s">
        <v>763</v>
      </c>
      <c r="D322" s="182" t="s">
        <v>764</v>
      </c>
      <c r="E322" s="87">
        <v>3473.25</v>
      </c>
      <c r="F322" s="87">
        <v>3245.5</v>
      </c>
      <c r="G322" s="88">
        <v>5664.75</v>
      </c>
      <c r="H322" s="87">
        <v>3473.25</v>
      </c>
      <c r="I322" s="37">
        <v>0</v>
      </c>
      <c r="J322" s="37">
        <v>108</v>
      </c>
      <c r="K322" s="47">
        <f t="shared" si="638"/>
        <v>62.5185</v>
      </c>
      <c r="L322" s="48">
        <f t="shared" si="639"/>
        <v>519.28</v>
      </c>
      <c r="M322" s="37">
        <f t="shared" si="640"/>
        <v>453.18</v>
      </c>
      <c r="N322" s="34">
        <f t="shared" si="641"/>
        <v>24.31275</v>
      </c>
      <c r="O322" s="37">
        <f t="shared" si="642"/>
        <v>0</v>
      </c>
      <c r="P322" s="37">
        <f t="shared" si="643"/>
        <v>54</v>
      </c>
      <c r="Q322" s="37">
        <f t="shared" si="644"/>
        <v>1113.29125</v>
      </c>
      <c r="R322" s="34">
        <f t="shared" si="645"/>
        <v>0</v>
      </c>
      <c r="S322" s="34">
        <f t="shared" si="646"/>
        <v>259.64</v>
      </c>
      <c r="T322" s="37">
        <f t="shared" si="647"/>
        <v>113.3</v>
      </c>
      <c r="U322" s="34">
        <f t="shared" si="648"/>
        <v>10.42</v>
      </c>
      <c r="V322" s="34">
        <v>0</v>
      </c>
      <c r="W322" s="37">
        <f t="shared" si="649"/>
        <v>0</v>
      </c>
      <c r="X322" s="37">
        <f t="shared" si="650"/>
        <v>54</v>
      </c>
      <c r="Y322" s="34">
        <f t="shared" si="651"/>
        <v>437.36</v>
      </c>
      <c r="Z322" s="34">
        <f t="shared" si="652"/>
        <v>1550.65125</v>
      </c>
      <c r="AA322" s="34"/>
      <c r="AB322" s="12" t="s">
        <v>39</v>
      </c>
      <c r="AC322" s="11">
        <f t="shared" ref="AC322:AE322" si="738">K322+R322</f>
        <v>62.5185</v>
      </c>
      <c r="AD322" s="11">
        <f t="shared" si="738"/>
        <v>778.92</v>
      </c>
      <c r="AE322" s="11">
        <f t="shared" si="738"/>
        <v>566.48</v>
      </c>
      <c r="AF322" s="11">
        <f t="shared" si="654"/>
        <v>34.73275</v>
      </c>
      <c r="AG322" s="11">
        <f t="shared" ref="AG322:AI322" si="739">O322+W322</f>
        <v>0</v>
      </c>
      <c r="AH322" s="11">
        <f t="shared" si="739"/>
        <v>108</v>
      </c>
      <c r="AI322" s="11">
        <f t="shared" si="739"/>
        <v>1550.65125</v>
      </c>
      <c r="AJ322" s="12" t="s">
        <v>15</v>
      </c>
    </row>
    <row r="323" s="9" customFormat="1" ht="16" customHeight="1" spans="1:36">
      <c r="A323" s="33">
        <f t="shared" si="637"/>
        <v>320</v>
      </c>
      <c r="B323" s="34" t="s">
        <v>277</v>
      </c>
      <c r="C323" s="42" t="s">
        <v>765</v>
      </c>
      <c r="D323" s="57" t="s">
        <v>766</v>
      </c>
      <c r="E323" s="87">
        <v>3473.25</v>
      </c>
      <c r="F323" s="87">
        <v>3245.5</v>
      </c>
      <c r="G323" s="88">
        <v>5664.75</v>
      </c>
      <c r="H323" s="87">
        <v>3473.25</v>
      </c>
      <c r="I323" s="37">
        <v>3180</v>
      </c>
      <c r="J323" s="37">
        <v>108</v>
      </c>
      <c r="K323" s="47">
        <f t="shared" si="638"/>
        <v>62.5185</v>
      </c>
      <c r="L323" s="48">
        <f t="shared" si="639"/>
        <v>519.28</v>
      </c>
      <c r="M323" s="37">
        <f t="shared" si="640"/>
        <v>453.18</v>
      </c>
      <c r="N323" s="34">
        <f t="shared" si="641"/>
        <v>24.31275</v>
      </c>
      <c r="O323" s="37">
        <f t="shared" si="642"/>
        <v>159</v>
      </c>
      <c r="P323" s="37">
        <f t="shared" si="643"/>
        <v>54</v>
      </c>
      <c r="Q323" s="37">
        <f t="shared" si="644"/>
        <v>1272.29125</v>
      </c>
      <c r="R323" s="34">
        <f t="shared" si="645"/>
        <v>0</v>
      </c>
      <c r="S323" s="34">
        <f t="shared" si="646"/>
        <v>259.64</v>
      </c>
      <c r="T323" s="37">
        <f t="shared" si="647"/>
        <v>113.3</v>
      </c>
      <c r="U323" s="34">
        <f t="shared" si="648"/>
        <v>10.42</v>
      </c>
      <c r="V323" s="34">
        <v>0</v>
      </c>
      <c r="W323" s="37">
        <f t="shared" si="649"/>
        <v>159</v>
      </c>
      <c r="X323" s="37">
        <f t="shared" si="650"/>
        <v>54</v>
      </c>
      <c r="Y323" s="34">
        <f t="shared" si="651"/>
        <v>596.36</v>
      </c>
      <c r="Z323" s="34">
        <f t="shared" si="652"/>
        <v>1868.65125</v>
      </c>
      <c r="AA323" s="34"/>
      <c r="AB323" s="12" t="s">
        <v>29</v>
      </c>
      <c r="AC323" s="11">
        <f t="shared" ref="AC323:AE323" si="740">K323+R323</f>
        <v>62.5185</v>
      </c>
      <c r="AD323" s="11">
        <f t="shared" si="740"/>
        <v>778.92</v>
      </c>
      <c r="AE323" s="11">
        <f t="shared" si="740"/>
        <v>566.48</v>
      </c>
      <c r="AF323" s="11">
        <f t="shared" si="654"/>
        <v>34.73275</v>
      </c>
      <c r="AG323" s="11">
        <f t="shared" ref="AG323:AI323" si="741">O323+W323</f>
        <v>318</v>
      </c>
      <c r="AH323" s="11">
        <f t="shared" si="741"/>
        <v>108</v>
      </c>
      <c r="AI323" s="11">
        <f t="shared" si="741"/>
        <v>1868.65125</v>
      </c>
      <c r="AJ323" s="12" t="s">
        <v>14</v>
      </c>
    </row>
    <row r="324" s="9" customFormat="1" ht="16" customHeight="1" spans="1:36">
      <c r="A324" s="33">
        <f t="shared" si="637"/>
        <v>321</v>
      </c>
      <c r="B324" s="34" t="s">
        <v>143</v>
      </c>
      <c r="C324" s="42" t="s">
        <v>767</v>
      </c>
      <c r="D324" s="57" t="s">
        <v>768</v>
      </c>
      <c r="E324" s="87">
        <v>3473.25</v>
      </c>
      <c r="F324" s="87">
        <v>3245.5</v>
      </c>
      <c r="G324" s="88">
        <v>5664.75</v>
      </c>
      <c r="H324" s="87">
        <v>3473.25</v>
      </c>
      <c r="I324" s="37">
        <v>3180</v>
      </c>
      <c r="J324" s="37">
        <v>108</v>
      </c>
      <c r="K324" s="47">
        <f t="shared" si="638"/>
        <v>62.5185</v>
      </c>
      <c r="L324" s="48">
        <f t="shared" si="639"/>
        <v>519.28</v>
      </c>
      <c r="M324" s="37">
        <f t="shared" si="640"/>
        <v>453.18</v>
      </c>
      <c r="N324" s="34">
        <f t="shared" si="641"/>
        <v>24.31275</v>
      </c>
      <c r="O324" s="37">
        <f t="shared" si="642"/>
        <v>159</v>
      </c>
      <c r="P324" s="37">
        <f t="shared" si="643"/>
        <v>54</v>
      </c>
      <c r="Q324" s="37">
        <f t="shared" si="644"/>
        <v>1272.29125</v>
      </c>
      <c r="R324" s="34">
        <f t="shared" si="645"/>
        <v>0</v>
      </c>
      <c r="S324" s="34">
        <f t="shared" si="646"/>
        <v>259.64</v>
      </c>
      <c r="T324" s="37">
        <f t="shared" si="647"/>
        <v>113.3</v>
      </c>
      <c r="U324" s="34">
        <f t="shared" si="648"/>
        <v>10.42</v>
      </c>
      <c r="V324" s="34">
        <v>0</v>
      </c>
      <c r="W324" s="37">
        <f t="shared" si="649"/>
        <v>159</v>
      </c>
      <c r="X324" s="37">
        <f t="shared" si="650"/>
        <v>54</v>
      </c>
      <c r="Y324" s="34">
        <f t="shared" si="651"/>
        <v>596.36</v>
      </c>
      <c r="Z324" s="34">
        <f t="shared" si="652"/>
        <v>1868.65125</v>
      </c>
      <c r="AA324" s="34"/>
      <c r="AB324" s="12" t="s">
        <v>28</v>
      </c>
      <c r="AC324" s="11">
        <f t="shared" ref="AC324:AE324" si="742">K324+R324</f>
        <v>62.5185</v>
      </c>
      <c r="AD324" s="11">
        <f t="shared" si="742"/>
        <v>778.92</v>
      </c>
      <c r="AE324" s="11">
        <f t="shared" si="742"/>
        <v>566.48</v>
      </c>
      <c r="AF324" s="11">
        <f t="shared" si="654"/>
        <v>34.73275</v>
      </c>
      <c r="AG324" s="11">
        <f t="shared" ref="AG324:AI324" si="743">O324+W324</f>
        <v>318</v>
      </c>
      <c r="AH324" s="11">
        <f t="shared" si="743"/>
        <v>108</v>
      </c>
      <c r="AI324" s="11">
        <f t="shared" si="743"/>
        <v>1868.65125</v>
      </c>
      <c r="AJ324" s="12" t="s">
        <v>13</v>
      </c>
    </row>
    <row r="325" s="9" customFormat="1" ht="16" customHeight="1" spans="1:36">
      <c r="A325" s="33">
        <f t="shared" si="637"/>
        <v>322</v>
      </c>
      <c r="B325" s="34" t="s">
        <v>143</v>
      </c>
      <c r="C325" s="42" t="s">
        <v>769</v>
      </c>
      <c r="D325" s="182" t="s">
        <v>770</v>
      </c>
      <c r="E325" s="87">
        <v>3473.25</v>
      </c>
      <c r="F325" s="87">
        <v>3245.5</v>
      </c>
      <c r="G325" s="88">
        <v>5664.75</v>
      </c>
      <c r="H325" s="87">
        <v>3473.25</v>
      </c>
      <c r="I325" s="37">
        <v>3180</v>
      </c>
      <c r="J325" s="37">
        <v>108</v>
      </c>
      <c r="K325" s="47">
        <f t="shared" si="638"/>
        <v>62.5185</v>
      </c>
      <c r="L325" s="48">
        <f t="shared" si="639"/>
        <v>519.28</v>
      </c>
      <c r="M325" s="37">
        <f t="shared" si="640"/>
        <v>453.18</v>
      </c>
      <c r="N325" s="34">
        <f t="shared" si="641"/>
        <v>24.31275</v>
      </c>
      <c r="O325" s="37">
        <f t="shared" si="642"/>
        <v>159</v>
      </c>
      <c r="P325" s="37">
        <f t="shared" si="643"/>
        <v>54</v>
      </c>
      <c r="Q325" s="37">
        <f t="shared" si="644"/>
        <v>1272.29125</v>
      </c>
      <c r="R325" s="34">
        <f t="shared" si="645"/>
        <v>0</v>
      </c>
      <c r="S325" s="34">
        <f t="shared" si="646"/>
        <v>259.64</v>
      </c>
      <c r="T325" s="37">
        <f t="shared" si="647"/>
        <v>113.3</v>
      </c>
      <c r="U325" s="34">
        <f t="shared" si="648"/>
        <v>10.42</v>
      </c>
      <c r="V325" s="34">
        <v>0</v>
      </c>
      <c r="W325" s="37">
        <f t="shared" si="649"/>
        <v>159</v>
      </c>
      <c r="X325" s="37">
        <f t="shared" si="650"/>
        <v>54</v>
      </c>
      <c r="Y325" s="34">
        <f t="shared" si="651"/>
        <v>596.36</v>
      </c>
      <c r="Z325" s="34">
        <f t="shared" si="652"/>
        <v>1868.65125</v>
      </c>
      <c r="AA325" s="34"/>
      <c r="AB325" s="12" t="s">
        <v>24</v>
      </c>
      <c r="AC325" s="11">
        <f t="shared" ref="AC325:AE325" si="744">K325+R325</f>
        <v>62.5185</v>
      </c>
      <c r="AD325" s="11">
        <f t="shared" si="744"/>
        <v>778.92</v>
      </c>
      <c r="AE325" s="11">
        <f t="shared" si="744"/>
        <v>566.48</v>
      </c>
      <c r="AF325" s="11">
        <f t="shared" si="654"/>
        <v>34.73275</v>
      </c>
      <c r="AG325" s="11">
        <f t="shared" ref="AG325:AI325" si="745">O325+W325</f>
        <v>318</v>
      </c>
      <c r="AH325" s="11">
        <f t="shared" si="745"/>
        <v>108</v>
      </c>
      <c r="AI325" s="11">
        <f t="shared" si="745"/>
        <v>1868.65125</v>
      </c>
      <c r="AJ325" s="12" t="s">
        <v>13</v>
      </c>
    </row>
    <row r="326" s="9" customFormat="1" ht="16" customHeight="1" spans="1:36">
      <c r="A326" s="33">
        <f t="shared" si="637"/>
        <v>323</v>
      </c>
      <c r="B326" s="34" t="s">
        <v>143</v>
      </c>
      <c r="C326" s="42" t="s">
        <v>771</v>
      </c>
      <c r="D326" s="182" t="s">
        <v>772</v>
      </c>
      <c r="E326" s="87">
        <v>3473.25</v>
      </c>
      <c r="F326" s="87">
        <v>3245.5</v>
      </c>
      <c r="G326" s="88">
        <v>5664.75</v>
      </c>
      <c r="H326" s="87">
        <v>3473.25</v>
      </c>
      <c r="I326" s="37">
        <v>3180</v>
      </c>
      <c r="J326" s="37">
        <v>108</v>
      </c>
      <c r="K326" s="47">
        <f t="shared" si="638"/>
        <v>62.5185</v>
      </c>
      <c r="L326" s="48">
        <f t="shared" si="639"/>
        <v>519.28</v>
      </c>
      <c r="M326" s="37">
        <f t="shared" si="640"/>
        <v>453.18</v>
      </c>
      <c r="N326" s="34">
        <f t="shared" si="641"/>
        <v>24.31275</v>
      </c>
      <c r="O326" s="37">
        <f t="shared" si="642"/>
        <v>159</v>
      </c>
      <c r="P326" s="37">
        <f t="shared" si="643"/>
        <v>54</v>
      </c>
      <c r="Q326" s="37">
        <f t="shared" si="644"/>
        <v>1272.29125</v>
      </c>
      <c r="R326" s="34">
        <f t="shared" si="645"/>
        <v>0</v>
      </c>
      <c r="S326" s="34">
        <f t="shared" si="646"/>
        <v>259.64</v>
      </c>
      <c r="T326" s="37">
        <f t="shared" si="647"/>
        <v>113.3</v>
      </c>
      <c r="U326" s="34">
        <f t="shared" si="648"/>
        <v>10.42</v>
      </c>
      <c r="V326" s="34">
        <v>0</v>
      </c>
      <c r="W326" s="37">
        <f t="shared" si="649"/>
        <v>159</v>
      </c>
      <c r="X326" s="37">
        <f t="shared" si="650"/>
        <v>54</v>
      </c>
      <c r="Y326" s="34">
        <f t="shared" si="651"/>
        <v>596.36</v>
      </c>
      <c r="Z326" s="34">
        <f t="shared" si="652"/>
        <v>1868.65125</v>
      </c>
      <c r="AA326" s="34"/>
      <c r="AB326" s="12" t="s">
        <v>24</v>
      </c>
      <c r="AC326" s="11">
        <f t="shared" ref="AC326:AE326" si="746">K326+R326</f>
        <v>62.5185</v>
      </c>
      <c r="AD326" s="11">
        <f t="shared" si="746"/>
        <v>778.92</v>
      </c>
      <c r="AE326" s="11">
        <f t="shared" si="746"/>
        <v>566.48</v>
      </c>
      <c r="AF326" s="11">
        <f t="shared" si="654"/>
        <v>34.73275</v>
      </c>
      <c r="AG326" s="11">
        <f t="shared" ref="AG326:AI326" si="747">O326+W326</f>
        <v>318</v>
      </c>
      <c r="AH326" s="11">
        <f t="shared" si="747"/>
        <v>108</v>
      </c>
      <c r="AI326" s="11">
        <f t="shared" si="747"/>
        <v>1868.65125</v>
      </c>
      <c r="AJ326" s="12" t="s">
        <v>13</v>
      </c>
    </row>
    <row r="327" s="9" customFormat="1" ht="16" customHeight="1" spans="1:36">
      <c r="A327" s="33">
        <f t="shared" si="637"/>
        <v>324</v>
      </c>
      <c r="B327" s="34" t="s">
        <v>584</v>
      </c>
      <c r="C327" s="42" t="s">
        <v>773</v>
      </c>
      <c r="D327" s="57" t="s">
        <v>774</v>
      </c>
      <c r="E327" s="87">
        <v>3473.25</v>
      </c>
      <c r="F327" s="87">
        <v>3245.5</v>
      </c>
      <c r="G327" s="88">
        <v>5664.75</v>
      </c>
      <c r="H327" s="87">
        <v>3473.25</v>
      </c>
      <c r="I327" s="37">
        <v>1790</v>
      </c>
      <c r="J327" s="37">
        <v>108</v>
      </c>
      <c r="K327" s="47">
        <f t="shared" si="638"/>
        <v>62.5185</v>
      </c>
      <c r="L327" s="48">
        <f t="shared" si="639"/>
        <v>519.28</v>
      </c>
      <c r="M327" s="37">
        <f t="shared" si="640"/>
        <v>453.18</v>
      </c>
      <c r="N327" s="34">
        <f t="shared" si="641"/>
        <v>24.31275</v>
      </c>
      <c r="O327" s="37">
        <f t="shared" si="642"/>
        <v>89.5</v>
      </c>
      <c r="P327" s="37">
        <f t="shared" si="643"/>
        <v>54</v>
      </c>
      <c r="Q327" s="37">
        <f t="shared" si="644"/>
        <v>1202.79125</v>
      </c>
      <c r="R327" s="34">
        <f t="shared" si="645"/>
        <v>0</v>
      </c>
      <c r="S327" s="34">
        <f t="shared" si="646"/>
        <v>259.64</v>
      </c>
      <c r="T327" s="37">
        <f t="shared" si="647"/>
        <v>113.3</v>
      </c>
      <c r="U327" s="34">
        <f t="shared" si="648"/>
        <v>10.42</v>
      </c>
      <c r="V327" s="34">
        <v>0</v>
      </c>
      <c r="W327" s="37">
        <f t="shared" si="649"/>
        <v>89.5</v>
      </c>
      <c r="X327" s="37">
        <f t="shared" si="650"/>
        <v>54</v>
      </c>
      <c r="Y327" s="34">
        <f t="shared" si="651"/>
        <v>526.86</v>
      </c>
      <c r="Z327" s="34">
        <f t="shared" si="652"/>
        <v>1729.65125</v>
      </c>
      <c r="AA327" s="34"/>
      <c r="AB327" s="12" t="s">
        <v>36</v>
      </c>
      <c r="AC327" s="11">
        <f t="shared" ref="AC327:AE327" si="748">K327+R327</f>
        <v>62.5185</v>
      </c>
      <c r="AD327" s="11">
        <f t="shared" si="748"/>
        <v>778.92</v>
      </c>
      <c r="AE327" s="11">
        <f t="shared" si="748"/>
        <v>566.48</v>
      </c>
      <c r="AF327" s="11">
        <f t="shared" si="654"/>
        <v>34.73275</v>
      </c>
      <c r="AG327" s="11">
        <f t="shared" ref="AG327:AI327" si="749">O327+W327</f>
        <v>179</v>
      </c>
      <c r="AH327" s="11">
        <f t="shared" si="749"/>
        <v>108</v>
      </c>
      <c r="AI327" s="11">
        <f t="shared" si="749"/>
        <v>1729.65125</v>
      </c>
      <c r="AJ327" s="12" t="s">
        <v>14</v>
      </c>
    </row>
    <row r="328" s="9" customFormat="1" ht="16" customHeight="1" spans="1:36">
      <c r="A328" s="33">
        <f t="shared" si="637"/>
        <v>325</v>
      </c>
      <c r="B328" s="34" t="s">
        <v>89</v>
      </c>
      <c r="C328" s="42" t="s">
        <v>775</v>
      </c>
      <c r="D328" s="182" t="s">
        <v>776</v>
      </c>
      <c r="E328" s="87">
        <v>3473.25</v>
      </c>
      <c r="F328" s="87">
        <v>3245.5</v>
      </c>
      <c r="G328" s="88">
        <v>5664.75</v>
      </c>
      <c r="H328" s="87">
        <v>3473.25</v>
      </c>
      <c r="I328" s="37">
        <v>3180</v>
      </c>
      <c r="J328" s="37">
        <v>108</v>
      </c>
      <c r="K328" s="47">
        <f t="shared" si="638"/>
        <v>62.5185</v>
      </c>
      <c r="L328" s="48">
        <f t="shared" si="639"/>
        <v>519.28</v>
      </c>
      <c r="M328" s="37">
        <f t="shared" si="640"/>
        <v>453.18</v>
      </c>
      <c r="N328" s="34">
        <f t="shared" si="641"/>
        <v>24.31275</v>
      </c>
      <c r="O328" s="37">
        <f t="shared" si="642"/>
        <v>159</v>
      </c>
      <c r="P328" s="37">
        <f t="shared" si="643"/>
        <v>54</v>
      </c>
      <c r="Q328" s="37">
        <f t="shared" si="644"/>
        <v>1272.29125</v>
      </c>
      <c r="R328" s="34">
        <f t="shared" si="645"/>
        <v>0</v>
      </c>
      <c r="S328" s="34">
        <f t="shared" si="646"/>
        <v>259.64</v>
      </c>
      <c r="T328" s="37">
        <f t="shared" si="647"/>
        <v>113.3</v>
      </c>
      <c r="U328" s="34">
        <f t="shared" si="648"/>
        <v>10.42</v>
      </c>
      <c r="V328" s="34">
        <v>0</v>
      </c>
      <c r="W328" s="37">
        <f t="shared" si="649"/>
        <v>159</v>
      </c>
      <c r="X328" s="37">
        <f t="shared" si="650"/>
        <v>54</v>
      </c>
      <c r="Y328" s="34">
        <f t="shared" si="651"/>
        <v>596.36</v>
      </c>
      <c r="Z328" s="34">
        <f t="shared" si="652"/>
        <v>1868.65125</v>
      </c>
      <c r="AA328" s="34"/>
      <c r="AB328" s="12" t="s">
        <v>40</v>
      </c>
      <c r="AC328" s="11">
        <f t="shared" ref="AC328:AE328" si="750">K328+R328</f>
        <v>62.5185</v>
      </c>
      <c r="AD328" s="11">
        <f t="shared" si="750"/>
        <v>778.92</v>
      </c>
      <c r="AE328" s="11">
        <f t="shared" si="750"/>
        <v>566.48</v>
      </c>
      <c r="AF328" s="11">
        <f t="shared" si="654"/>
        <v>34.73275</v>
      </c>
      <c r="AG328" s="11">
        <f t="shared" ref="AG328:AI328" si="751">O328+W328</f>
        <v>318</v>
      </c>
      <c r="AH328" s="11">
        <f t="shared" si="751"/>
        <v>108</v>
      </c>
      <c r="AI328" s="11">
        <f t="shared" si="751"/>
        <v>1868.65125</v>
      </c>
      <c r="AJ328" s="12" t="s">
        <v>16</v>
      </c>
    </row>
    <row r="329" s="9" customFormat="1" ht="16" customHeight="1" spans="1:36">
      <c r="A329" s="33">
        <f t="shared" si="637"/>
        <v>326</v>
      </c>
      <c r="B329" s="34" t="s">
        <v>599</v>
      </c>
      <c r="C329" s="42" t="s">
        <v>777</v>
      </c>
      <c r="D329" s="57" t="s">
        <v>778</v>
      </c>
      <c r="E329" s="87">
        <v>3473.25</v>
      </c>
      <c r="F329" s="87">
        <v>3245.5</v>
      </c>
      <c r="G329" s="88">
        <v>5664.75</v>
      </c>
      <c r="H329" s="87">
        <v>3473.25</v>
      </c>
      <c r="I329" s="37">
        <v>1790</v>
      </c>
      <c r="J329" s="37">
        <v>108</v>
      </c>
      <c r="K329" s="47">
        <f t="shared" si="638"/>
        <v>62.5185</v>
      </c>
      <c r="L329" s="48">
        <f t="shared" si="639"/>
        <v>519.28</v>
      </c>
      <c r="M329" s="37">
        <f t="shared" si="640"/>
        <v>453.18</v>
      </c>
      <c r="N329" s="34">
        <f t="shared" si="641"/>
        <v>24.31275</v>
      </c>
      <c r="O329" s="37">
        <f t="shared" si="642"/>
        <v>89.5</v>
      </c>
      <c r="P329" s="37">
        <f t="shared" si="643"/>
        <v>54</v>
      </c>
      <c r="Q329" s="37">
        <f t="shared" si="644"/>
        <v>1202.79125</v>
      </c>
      <c r="R329" s="34">
        <f t="shared" si="645"/>
        <v>0</v>
      </c>
      <c r="S329" s="34">
        <f t="shared" si="646"/>
        <v>259.64</v>
      </c>
      <c r="T329" s="37">
        <f t="shared" si="647"/>
        <v>113.3</v>
      </c>
      <c r="U329" s="34">
        <f t="shared" si="648"/>
        <v>10.42</v>
      </c>
      <c r="V329" s="34">
        <v>0</v>
      </c>
      <c r="W329" s="37">
        <f t="shared" si="649"/>
        <v>89.5</v>
      </c>
      <c r="X329" s="37">
        <f t="shared" si="650"/>
        <v>54</v>
      </c>
      <c r="Y329" s="34">
        <f t="shared" si="651"/>
        <v>526.86</v>
      </c>
      <c r="Z329" s="34">
        <f t="shared" si="652"/>
        <v>1729.65125</v>
      </c>
      <c r="AA329" s="34"/>
      <c r="AB329" s="12" t="s">
        <v>35</v>
      </c>
      <c r="AC329" s="11">
        <f t="shared" ref="AC329:AE329" si="752">K329+R329</f>
        <v>62.5185</v>
      </c>
      <c r="AD329" s="11">
        <f t="shared" si="752"/>
        <v>778.92</v>
      </c>
      <c r="AE329" s="11">
        <f t="shared" si="752"/>
        <v>566.48</v>
      </c>
      <c r="AF329" s="11">
        <f t="shared" si="654"/>
        <v>34.73275</v>
      </c>
      <c r="AG329" s="11">
        <f t="shared" ref="AG329:AI329" si="753">O329+W329</f>
        <v>179</v>
      </c>
      <c r="AH329" s="11">
        <f t="shared" si="753"/>
        <v>108</v>
      </c>
      <c r="AI329" s="11">
        <f t="shared" si="753"/>
        <v>1729.65125</v>
      </c>
      <c r="AJ329" s="12" t="s">
        <v>14</v>
      </c>
    </row>
    <row r="330" s="9" customFormat="1" ht="16" customHeight="1" spans="1:36">
      <c r="A330" s="33">
        <f t="shared" si="637"/>
        <v>327</v>
      </c>
      <c r="B330" s="34" t="s">
        <v>599</v>
      </c>
      <c r="C330" s="42" t="s">
        <v>779</v>
      </c>
      <c r="D330" s="57" t="s">
        <v>780</v>
      </c>
      <c r="E330" s="87">
        <v>3473.25</v>
      </c>
      <c r="F330" s="87">
        <v>3245.5</v>
      </c>
      <c r="G330" s="88">
        <v>5664.75</v>
      </c>
      <c r="H330" s="87">
        <v>3473.25</v>
      </c>
      <c r="I330" s="37">
        <v>1790</v>
      </c>
      <c r="J330" s="37">
        <v>108</v>
      </c>
      <c r="K330" s="47">
        <f t="shared" si="638"/>
        <v>62.5185</v>
      </c>
      <c r="L330" s="48">
        <f t="shared" si="639"/>
        <v>519.28</v>
      </c>
      <c r="M330" s="37">
        <f t="shared" si="640"/>
        <v>453.18</v>
      </c>
      <c r="N330" s="34">
        <f t="shared" si="641"/>
        <v>24.31275</v>
      </c>
      <c r="O330" s="37">
        <f t="shared" si="642"/>
        <v>89.5</v>
      </c>
      <c r="P330" s="37">
        <f t="shared" si="643"/>
        <v>54</v>
      </c>
      <c r="Q330" s="37">
        <f t="shared" si="644"/>
        <v>1202.79125</v>
      </c>
      <c r="R330" s="34">
        <f t="shared" si="645"/>
        <v>0</v>
      </c>
      <c r="S330" s="34">
        <f t="shared" si="646"/>
        <v>259.64</v>
      </c>
      <c r="T330" s="37">
        <f t="shared" si="647"/>
        <v>113.3</v>
      </c>
      <c r="U330" s="34">
        <f t="shared" si="648"/>
        <v>10.42</v>
      </c>
      <c r="V330" s="34">
        <v>0</v>
      </c>
      <c r="W330" s="37">
        <f t="shared" si="649"/>
        <v>89.5</v>
      </c>
      <c r="X330" s="37">
        <f t="shared" si="650"/>
        <v>54</v>
      </c>
      <c r="Y330" s="34">
        <f t="shared" si="651"/>
        <v>526.86</v>
      </c>
      <c r="Z330" s="34">
        <f t="shared" si="652"/>
        <v>1729.65125</v>
      </c>
      <c r="AA330" s="34"/>
      <c r="AB330" s="12" t="s">
        <v>35</v>
      </c>
      <c r="AC330" s="11">
        <f t="shared" ref="AC330:AE330" si="754">K330+R330</f>
        <v>62.5185</v>
      </c>
      <c r="AD330" s="11">
        <f t="shared" si="754"/>
        <v>778.92</v>
      </c>
      <c r="AE330" s="11">
        <f t="shared" si="754"/>
        <v>566.48</v>
      </c>
      <c r="AF330" s="11">
        <f t="shared" si="654"/>
        <v>34.73275</v>
      </c>
      <c r="AG330" s="11">
        <f t="shared" ref="AG330:AI330" si="755">O330+W330</f>
        <v>179</v>
      </c>
      <c r="AH330" s="11">
        <f t="shared" si="755"/>
        <v>108</v>
      </c>
      <c r="AI330" s="11">
        <f t="shared" si="755"/>
        <v>1729.65125</v>
      </c>
      <c r="AJ330" s="12" t="s">
        <v>14</v>
      </c>
    </row>
    <row r="331" s="9" customFormat="1" ht="16" customHeight="1" spans="1:36">
      <c r="A331" s="33">
        <f t="shared" si="637"/>
        <v>328</v>
      </c>
      <c r="B331" s="34" t="s">
        <v>262</v>
      </c>
      <c r="C331" s="42" t="s">
        <v>781</v>
      </c>
      <c r="D331" s="57" t="s">
        <v>782</v>
      </c>
      <c r="E331" s="87">
        <v>3473.25</v>
      </c>
      <c r="F331" s="87">
        <v>3245.5</v>
      </c>
      <c r="G331" s="88">
        <v>5664.75</v>
      </c>
      <c r="H331" s="87">
        <v>3473.25</v>
      </c>
      <c r="I331" s="37">
        <v>1790</v>
      </c>
      <c r="J331" s="37">
        <v>108</v>
      </c>
      <c r="K331" s="47">
        <f t="shared" si="638"/>
        <v>62.5185</v>
      </c>
      <c r="L331" s="48">
        <f t="shared" si="639"/>
        <v>519.28</v>
      </c>
      <c r="M331" s="37">
        <f t="shared" si="640"/>
        <v>453.18</v>
      </c>
      <c r="N331" s="34">
        <f t="shared" si="641"/>
        <v>24.31275</v>
      </c>
      <c r="O331" s="37">
        <f t="shared" si="642"/>
        <v>89.5</v>
      </c>
      <c r="P331" s="37">
        <f t="shared" si="643"/>
        <v>54</v>
      </c>
      <c r="Q331" s="37">
        <f t="shared" si="644"/>
        <v>1202.79125</v>
      </c>
      <c r="R331" s="34">
        <f t="shared" si="645"/>
        <v>0</v>
      </c>
      <c r="S331" s="34">
        <f t="shared" si="646"/>
        <v>259.64</v>
      </c>
      <c r="T331" s="37">
        <f t="shared" si="647"/>
        <v>113.3</v>
      </c>
      <c r="U331" s="34">
        <f t="shared" si="648"/>
        <v>10.42</v>
      </c>
      <c r="V331" s="34">
        <v>0</v>
      </c>
      <c r="W331" s="37">
        <f t="shared" si="649"/>
        <v>89.5</v>
      </c>
      <c r="X331" s="37">
        <f t="shared" si="650"/>
        <v>54</v>
      </c>
      <c r="Y331" s="34">
        <f t="shared" si="651"/>
        <v>526.86</v>
      </c>
      <c r="Z331" s="34">
        <f t="shared" si="652"/>
        <v>1729.65125</v>
      </c>
      <c r="AA331" s="34"/>
      <c r="AB331" s="12" t="s">
        <v>34</v>
      </c>
      <c r="AC331" s="11">
        <f t="shared" ref="AC331:AE331" si="756">K331+R331</f>
        <v>62.5185</v>
      </c>
      <c r="AD331" s="11">
        <f t="shared" si="756"/>
        <v>778.92</v>
      </c>
      <c r="AE331" s="11">
        <f t="shared" si="756"/>
        <v>566.48</v>
      </c>
      <c r="AF331" s="11">
        <f t="shared" si="654"/>
        <v>34.73275</v>
      </c>
      <c r="AG331" s="11">
        <f t="shared" ref="AG331:AI331" si="757">O331+W331</f>
        <v>179</v>
      </c>
      <c r="AH331" s="11">
        <f t="shared" si="757"/>
        <v>108</v>
      </c>
      <c r="AI331" s="11">
        <f t="shared" si="757"/>
        <v>1729.65125</v>
      </c>
      <c r="AJ331" s="12" t="s">
        <v>14</v>
      </c>
    </row>
    <row r="332" s="9" customFormat="1" ht="16" customHeight="1" spans="1:36">
      <c r="A332" s="33">
        <f t="shared" si="637"/>
        <v>329</v>
      </c>
      <c r="B332" s="34" t="s">
        <v>262</v>
      </c>
      <c r="C332" s="42" t="s">
        <v>783</v>
      </c>
      <c r="D332" s="57" t="s">
        <v>784</v>
      </c>
      <c r="E332" s="87">
        <v>3473.25</v>
      </c>
      <c r="F332" s="87">
        <v>3245.5</v>
      </c>
      <c r="G332" s="88">
        <v>5664.75</v>
      </c>
      <c r="H332" s="87">
        <v>3473.25</v>
      </c>
      <c r="I332" s="37">
        <v>1790</v>
      </c>
      <c r="J332" s="37">
        <v>108</v>
      </c>
      <c r="K332" s="47">
        <f t="shared" si="638"/>
        <v>62.5185</v>
      </c>
      <c r="L332" s="48">
        <f t="shared" si="639"/>
        <v>519.28</v>
      </c>
      <c r="M332" s="37">
        <f t="shared" si="640"/>
        <v>453.18</v>
      </c>
      <c r="N332" s="34">
        <f t="shared" si="641"/>
        <v>24.31275</v>
      </c>
      <c r="O332" s="37">
        <f t="shared" si="642"/>
        <v>89.5</v>
      </c>
      <c r="P332" s="37">
        <f t="shared" si="643"/>
        <v>54</v>
      </c>
      <c r="Q332" s="37">
        <f t="shared" si="644"/>
        <v>1202.79125</v>
      </c>
      <c r="R332" s="34">
        <f t="shared" si="645"/>
        <v>0</v>
      </c>
      <c r="S332" s="34">
        <f t="shared" si="646"/>
        <v>259.64</v>
      </c>
      <c r="T332" s="37">
        <f t="shared" si="647"/>
        <v>113.3</v>
      </c>
      <c r="U332" s="34">
        <f t="shared" si="648"/>
        <v>10.42</v>
      </c>
      <c r="V332" s="34">
        <v>0</v>
      </c>
      <c r="W332" s="37">
        <f t="shared" si="649"/>
        <v>89.5</v>
      </c>
      <c r="X332" s="37">
        <f t="shared" si="650"/>
        <v>54</v>
      </c>
      <c r="Y332" s="34">
        <f t="shared" si="651"/>
        <v>526.86</v>
      </c>
      <c r="Z332" s="34">
        <f t="shared" si="652"/>
        <v>1729.65125</v>
      </c>
      <c r="AA332" s="34"/>
      <c r="AB332" s="12" t="s">
        <v>34</v>
      </c>
      <c r="AC332" s="11">
        <f t="shared" ref="AC332:AE332" si="758">K332+R332</f>
        <v>62.5185</v>
      </c>
      <c r="AD332" s="11">
        <f t="shared" si="758"/>
        <v>778.92</v>
      </c>
      <c r="AE332" s="11">
        <f t="shared" si="758"/>
        <v>566.48</v>
      </c>
      <c r="AF332" s="11">
        <f t="shared" si="654"/>
        <v>34.73275</v>
      </c>
      <c r="AG332" s="11">
        <f t="shared" ref="AG332:AI332" si="759">O332+W332</f>
        <v>179</v>
      </c>
      <c r="AH332" s="11">
        <f t="shared" si="759"/>
        <v>108</v>
      </c>
      <c r="AI332" s="11">
        <f t="shared" si="759"/>
        <v>1729.65125</v>
      </c>
      <c r="AJ332" s="12" t="s">
        <v>14</v>
      </c>
    </row>
    <row r="333" s="9" customFormat="1" ht="16" customHeight="1" spans="1:36">
      <c r="A333" s="33">
        <f t="shared" si="637"/>
        <v>330</v>
      </c>
      <c r="B333" s="34" t="s">
        <v>242</v>
      </c>
      <c r="C333" s="42" t="s">
        <v>785</v>
      </c>
      <c r="D333" s="57" t="s">
        <v>786</v>
      </c>
      <c r="E333" s="87">
        <v>3473.25</v>
      </c>
      <c r="F333" s="87">
        <v>3245.5</v>
      </c>
      <c r="G333" s="88">
        <v>5664.75</v>
      </c>
      <c r="H333" s="87">
        <v>3473.25</v>
      </c>
      <c r="I333" s="37">
        <v>4180</v>
      </c>
      <c r="J333" s="37">
        <v>108</v>
      </c>
      <c r="K333" s="47">
        <f t="shared" si="638"/>
        <v>62.5185</v>
      </c>
      <c r="L333" s="48">
        <f t="shared" si="639"/>
        <v>519.28</v>
      </c>
      <c r="M333" s="37">
        <f t="shared" si="640"/>
        <v>453.18</v>
      </c>
      <c r="N333" s="34">
        <f t="shared" si="641"/>
        <v>24.31275</v>
      </c>
      <c r="O333" s="37">
        <f t="shared" si="642"/>
        <v>209</v>
      </c>
      <c r="P333" s="37">
        <f t="shared" si="643"/>
        <v>54</v>
      </c>
      <c r="Q333" s="37">
        <f t="shared" si="644"/>
        <v>1322.29125</v>
      </c>
      <c r="R333" s="34">
        <f t="shared" si="645"/>
        <v>0</v>
      </c>
      <c r="S333" s="34">
        <f t="shared" si="646"/>
        <v>259.64</v>
      </c>
      <c r="T333" s="37">
        <f t="shared" si="647"/>
        <v>113.3</v>
      </c>
      <c r="U333" s="34">
        <f t="shared" si="648"/>
        <v>10.42</v>
      </c>
      <c r="V333" s="34">
        <v>0</v>
      </c>
      <c r="W333" s="37">
        <f t="shared" si="649"/>
        <v>209</v>
      </c>
      <c r="X333" s="37">
        <f t="shared" si="650"/>
        <v>54</v>
      </c>
      <c r="Y333" s="34">
        <f t="shared" si="651"/>
        <v>646.36</v>
      </c>
      <c r="Z333" s="34">
        <f t="shared" si="652"/>
        <v>1968.65125</v>
      </c>
      <c r="AA333" s="34"/>
      <c r="AB333" s="12" t="s">
        <v>40</v>
      </c>
      <c r="AC333" s="11">
        <f t="shared" ref="AC333:AE333" si="760">K333+R333</f>
        <v>62.5185</v>
      </c>
      <c r="AD333" s="11">
        <f t="shared" si="760"/>
        <v>778.92</v>
      </c>
      <c r="AE333" s="11">
        <f t="shared" si="760"/>
        <v>566.48</v>
      </c>
      <c r="AF333" s="11">
        <f t="shared" si="654"/>
        <v>34.73275</v>
      </c>
      <c r="AG333" s="11">
        <f t="shared" ref="AG333:AI333" si="761">O333+W333</f>
        <v>418</v>
      </c>
      <c r="AH333" s="11">
        <f t="shared" si="761"/>
        <v>108</v>
      </c>
      <c r="AI333" s="11">
        <f t="shared" si="761"/>
        <v>1968.65125</v>
      </c>
      <c r="AJ333" s="12" t="s">
        <v>16</v>
      </c>
    </row>
    <row r="334" s="9" customFormat="1" ht="16" customHeight="1" spans="1:36">
      <c r="A334" s="33">
        <f t="shared" si="637"/>
        <v>331</v>
      </c>
      <c r="B334" s="34" t="s">
        <v>554</v>
      </c>
      <c r="C334" s="42" t="s">
        <v>787</v>
      </c>
      <c r="D334" s="182" t="s">
        <v>788</v>
      </c>
      <c r="E334" s="87">
        <v>3473.25</v>
      </c>
      <c r="F334" s="87">
        <v>3245.5</v>
      </c>
      <c r="G334" s="88">
        <v>5664.75</v>
      </c>
      <c r="H334" s="87">
        <v>3473.25</v>
      </c>
      <c r="I334" s="37">
        <v>3180</v>
      </c>
      <c r="J334" s="37">
        <v>108</v>
      </c>
      <c r="K334" s="47">
        <f t="shared" si="638"/>
        <v>62.5185</v>
      </c>
      <c r="L334" s="48">
        <f t="shared" si="639"/>
        <v>519.28</v>
      </c>
      <c r="M334" s="37">
        <f t="shared" si="640"/>
        <v>453.18</v>
      </c>
      <c r="N334" s="34">
        <f t="shared" si="641"/>
        <v>24.31275</v>
      </c>
      <c r="O334" s="37">
        <f t="shared" si="642"/>
        <v>159</v>
      </c>
      <c r="P334" s="37">
        <f t="shared" si="643"/>
        <v>54</v>
      </c>
      <c r="Q334" s="37">
        <f t="shared" si="644"/>
        <v>1272.29125</v>
      </c>
      <c r="R334" s="34">
        <f t="shared" si="645"/>
        <v>0</v>
      </c>
      <c r="S334" s="34">
        <f t="shared" si="646"/>
        <v>259.64</v>
      </c>
      <c r="T334" s="37">
        <f t="shared" si="647"/>
        <v>113.3</v>
      </c>
      <c r="U334" s="34">
        <f t="shared" si="648"/>
        <v>10.42</v>
      </c>
      <c r="V334" s="34">
        <v>0</v>
      </c>
      <c r="W334" s="37">
        <f t="shared" si="649"/>
        <v>159</v>
      </c>
      <c r="X334" s="37">
        <f t="shared" si="650"/>
        <v>54</v>
      </c>
      <c r="Y334" s="34">
        <f t="shared" si="651"/>
        <v>596.36</v>
      </c>
      <c r="Z334" s="34">
        <f t="shared" si="652"/>
        <v>1868.65125</v>
      </c>
      <c r="AA334" s="34"/>
      <c r="AB334" s="12" t="s">
        <v>37</v>
      </c>
      <c r="AC334" s="11">
        <f t="shared" ref="AC334:AE334" si="762">K334+R334</f>
        <v>62.5185</v>
      </c>
      <c r="AD334" s="11">
        <f t="shared" si="762"/>
        <v>778.92</v>
      </c>
      <c r="AE334" s="11">
        <f t="shared" si="762"/>
        <v>566.48</v>
      </c>
      <c r="AF334" s="11">
        <f t="shared" si="654"/>
        <v>34.73275</v>
      </c>
      <c r="AG334" s="11">
        <f t="shared" ref="AG334:AI334" si="763">O334+W334</f>
        <v>318</v>
      </c>
      <c r="AH334" s="11">
        <f t="shared" si="763"/>
        <v>108</v>
      </c>
      <c r="AI334" s="11">
        <f t="shared" si="763"/>
        <v>1868.65125</v>
      </c>
      <c r="AJ334" s="12" t="s">
        <v>14</v>
      </c>
    </row>
    <row r="335" s="9" customFormat="1" ht="16" customHeight="1" spans="1:36">
      <c r="A335" s="33">
        <f t="shared" ref="A335:A377" si="764">ROW()-3</f>
        <v>332</v>
      </c>
      <c r="B335" s="34" t="s">
        <v>472</v>
      </c>
      <c r="C335" s="42" t="s">
        <v>791</v>
      </c>
      <c r="D335" s="57" t="s">
        <v>792</v>
      </c>
      <c r="E335" s="87">
        <v>3473.25</v>
      </c>
      <c r="F335" s="87">
        <v>3245.5</v>
      </c>
      <c r="G335" s="87">
        <v>5664.75</v>
      </c>
      <c r="H335" s="87">
        <v>3473.25</v>
      </c>
      <c r="I335" s="37">
        <v>1790</v>
      </c>
      <c r="J335" s="37">
        <v>108</v>
      </c>
      <c r="K335" s="47">
        <f t="shared" ref="K335:K377" si="765">E335*0.018</f>
        <v>62.5185</v>
      </c>
      <c r="L335" s="48">
        <f t="shared" ref="L335:L377" si="766">F335*0.16</f>
        <v>519.28</v>
      </c>
      <c r="M335" s="37">
        <f t="shared" ref="M335:M377" si="767">ROUND(G335*0.08,2)</f>
        <v>453.18</v>
      </c>
      <c r="N335" s="34">
        <f t="shared" ref="N335:N377" si="768">H335*0.007</f>
        <v>24.31275</v>
      </c>
      <c r="O335" s="37">
        <f t="shared" ref="O335:O377" si="769">I335*5%</f>
        <v>89.5</v>
      </c>
      <c r="P335" s="37">
        <f t="shared" ref="P335:P377" si="770">J335*50%</f>
        <v>54</v>
      </c>
      <c r="Q335" s="37">
        <f t="shared" ref="Q335:Q377" si="771">SUM(K335:P335)</f>
        <v>1202.79125</v>
      </c>
      <c r="R335" s="34">
        <f t="shared" ref="R335:R377" si="772">E335*0</f>
        <v>0</v>
      </c>
      <c r="S335" s="34">
        <f t="shared" ref="S335:S377" si="773">ROUND(F335*0.08,2)</f>
        <v>259.64</v>
      </c>
      <c r="T335" s="37">
        <f t="shared" ref="T335:T377" si="774">ROUND(G335*0.02,2)</f>
        <v>113.3</v>
      </c>
      <c r="U335" s="34">
        <f t="shared" ref="U335:U377" si="775">ROUND(H335*0.003,2)</f>
        <v>10.42</v>
      </c>
      <c r="V335" s="34">
        <v>0</v>
      </c>
      <c r="W335" s="37">
        <f t="shared" ref="W335:W377" si="776">I335*5%</f>
        <v>89.5</v>
      </c>
      <c r="X335" s="37">
        <f t="shared" ref="X335:X377" si="777">J335*50%</f>
        <v>54</v>
      </c>
      <c r="Y335" s="34">
        <f t="shared" ref="Y335:Y377" si="778">SUM(R335:X335)</f>
        <v>526.86</v>
      </c>
      <c r="Z335" s="34">
        <f t="shared" ref="Z335:Z377" si="779">Q335+Y335</f>
        <v>1729.65125</v>
      </c>
      <c r="AA335" s="34"/>
      <c r="AB335" s="12" t="s">
        <v>38</v>
      </c>
      <c r="AC335" s="11">
        <f t="shared" ref="AC335:AE335" si="780">K335+R335</f>
        <v>62.5185</v>
      </c>
      <c r="AD335" s="11">
        <f t="shared" si="780"/>
        <v>778.92</v>
      </c>
      <c r="AE335" s="11">
        <f t="shared" si="780"/>
        <v>566.48</v>
      </c>
      <c r="AF335" s="11">
        <f t="shared" ref="AF335:AF377" si="781">N335+U335+V335</f>
        <v>34.73275</v>
      </c>
      <c r="AG335" s="11">
        <f t="shared" ref="AG335:AI335" si="782">O335+W335</f>
        <v>179</v>
      </c>
      <c r="AH335" s="11">
        <f t="shared" si="782"/>
        <v>108</v>
      </c>
      <c r="AI335" s="11">
        <f t="shared" si="782"/>
        <v>1729.65125</v>
      </c>
      <c r="AJ335" s="12" t="s">
        <v>14</v>
      </c>
    </row>
    <row r="336" s="9" customFormat="1" ht="16" customHeight="1" spans="1:36">
      <c r="A336" s="33">
        <f t="shared" si="764"/>
        <v>333</v>
      </c>
      <c r="B336" s="34" t="s">
        <v>554</v>
      </c>
      <c r="C336" s="42" t="s">
        <v>793</v>
      </c>
      <c r="D336" s="182" t="s">
        <v>794</v>
      </c>
      <c r="E336" s="87">
        <v>3473.25</v>
      </c>
      <c r="F336" s="87">
        <v>3245.5</v>
      </c>
      <c r="G336" s="87">
        <v>5664.75</v>
      </c>
      <c r="H336" s="87">
        <v>3473.25</v>
      </c>
      <c r="I336" s="37">
        <v>1790</v>
      </c>
      <c r="J336" s="37">
        <v>108</v>
      </c>
      <c r="K336" s="47">
        <f t="shared" si="765"/>
        <v>62.5185</v>
      </c>
      <c r="L336" s="48">
        <f t="shared" si="766"/>
        <v>519.28</v>
      </c>
      <c r="M336" s="37">
        <f t="shared" si="767"/>
        <v>453.18</v>
      </c>
      <c r="N336" s="34">
        <f t="shared" si="768"/>
        <v>24.31275</v>
      </c>
      <c r="O336" s="37">
        <f t="shared" si="769"/>
        <v>89.5</v>
      </c>
      <c r="P336" s="37">
        <f t="shared" si="770"/>
        <v>54</v>
      </c>
      <c r="Q336" s="37">
        <f t="shared" si="771"/>
        <v>1202.79125</v>
      </c>
      <c r="R336" s="34">
        <f t="shared" si="772"/>
        <v>0</v>
      </c>
      <c r="S336" s="34">
        <f t="shared" si="773"/>
        <v>259.64</v>
      </c>
      <c r="T336" s="37">
        <f t="shared" si="774"/>
        <v>113.3</v>
      </c>
      <c r="U336" s="34">
        <f t="shared" si="775"/>
        <v>10.42</v>
      </c>
      <c r="V336" s="34">
        <v>0</v>
      </c>
      <c r="W336" s="37">
        <f t="shared" si="776"/>
        <v>89.5</v>
      </c>
      <c r="X336" s="37">
        <f t="shared" si="777"/>
        <v>54</v>
      </c>
      <c r="Y336" s="34">
        <f t="shared" si="778"/>
        <v>526.86</v>
      </c>
      <c r="Z336" s="34">
        <f t="shared" si="779"/>
        <v>1729.65125</v>
      </c>
      <c r="AA336" s="34"/>
      <c r="AB336" s="12" t="s">
        <v>37</v>
      </c>
      <c r="AC336" s="11">
        <f t="shared" ref="AC336:AE336" si="783">K336+R336</f>
        <v>62.5185</v>
      </c>
      <c r="AD336" s="11">
        <f t="shared" si="783"/>
        <v>778.92</v>
      </c>
      <c r="AE336" s="11">
        <f t="shared" si="783"/>
        <v>566.48</v>
      </c>
      <c r="AF336" s="11">
        <f t="shared" si="781"/>
        <v>34.73275</v>
      </c>
      <c r="AG336" s="11">
        <f t="shared" ref="AG336:AI336" si="784">O336+W336</f>
        <v>179</v>
      </c>
      <c r="AH336" s="11">
        <f t="shared" si="784"/>
        <v>108</v>
      </c>
      <c r="AI336" s="11">
        <f t="shared" si="784"/>
        <v>1729.65125</v>
      </c>
      <c r="AJ336" s="12" t="s">
        <v>14</v>
      </c>
    </row>
    <row r="337" s="9" customFormat="1" ht="16" customHeight="1" spans="1:36">
      <c r="A337" s="33">
        <f t="shared" si="764"/>
        <v>334</v>
      </c>
      <c r="B337" s="34" t="s">
        <v>143</v>
      </c>
      <c r="C337" s="42" t="s">
        <v>795</v>
      </c>
      <c r="D337" s="182" t="s">
        <v>796</v>
      </c>
      <c r="E337" s="87">
        <v>3473.25</v>
      </c>
      <c r="F337" s="87">
        <v>3245.5</v>
      </c>
      <c r="G337" s="87">
        <v>5664.75</v>
      </c>
      <c r="H337" s="87">
        <v>3473.25</v>
      </c>
      <c r="I337" s="58">
        <v>3180</v>
      </c>
      <c r="J337" s="37">
        <v>108</v>
      </c>
      <c r="K337" s="47">
        <f t="shared" si="765"/>
        <v>62.5185</v>
      </c>
      <c r="L337" s="48">
        <f t="shared" si="766"/>
        <v>519.28</v>
      </c>
      <c r="M337" s="37">
        <f t="shared" si="767"/>
        <v>453.18</v>
      </c>
      <c r="N337" s="34">
        <f t="shared" si="768"/>
        <v>24.31275</v>
      </c>
      <c r="O337" s="37">
        <f t="shared" si="769"/>
        <v>159</v>
      </c>
      <c r="P337" s="37">
        <f t="shared" si="770"/>
        <v>54</v>
      </c>
      <c r="Q337" s="37">
        <f t="shared" si="771"/>
        <v>1272.29125</v>
      </c>
      <c r="R337" s="34">
        <f t="shared" si="772"/>
        <v>0</v>
      </c>
      <c r="S337" s="34">
        <f t="shared" si="773"/>
        <v>259.64</v>
      </c>
      <c r="T337" s="37">
        <f t="shared" si="774"/>
        <v>113.3</v>
      </c>
      <c r="U337" s="34">
        <f t="shared" si="775"/>
        <v>10.42</v>
      </c>
      <c r="V337" s="34">
        <v>0</v>
      </c>
      <c r="W337" s="37">
        <f t="shared" si="776"/>
        <v>159</v>
      </c>
      <c r="X337" s="37">
        <f t="shared" si="777"/>
        <v>54</v>
      </c>
      <c r="Y337" s="34">
        <f t="shared" si="778"/>
        <v>596.36</v>
      </c>
      <c r="Z337" s="34">
        <f t="shared" si="779"/>
        <v>1868.65125</v>
      </c>
      <c r="AA337" s="58"/>
      <c r="AB337" s="12" t="s">
        <v>24</v>
      </c>
      <c r="AC337" s="11">
        <f t="shared" ref="AC337:AE337" si="785">K337+R337</f>
        <v>62.5185</v>
      </c>
      <c r="AD337" s="11">
        <f t="shared" si="785"/>
        <v>778.92</v>
      </c>
      <c r="AE337" s="11">
        <f t="shared" si="785"/>
        <v>566.48</v>
      </c>
      <c r="AF337" s="11">
        <f t="shared" si="781"/>
        <v>34.73275</v>
      </c>
      <c r="AG337" s="11">
        <f t="shared" ref="AG337:AI337" si="786">O337+W337</f>
        <v>318</v>
      </c>
      <c r="AH337" s="11">
        <f t="shared" si="786"/>
        <v>108</v>
      </c>
      <c r="AI337" s="11">
        <f t="shared" si="786"/>
        <v>1868.65125</v>
      </c>
      <c r="AJ337" s="12" t="s">
        <v>13</v>
      </c>
    </row>
    <row r="338" s="9" customFormat="1" ht="16" customHeight="1" spans="1:36">
      <c r="A338" s="33">
        <f t="shared" si="764"/>
        <v>335</v>
      </c>
      <c r="B338" s="34" t="s">
        <v>251</v>
      </c>
      <c r="C338" s="42" t="s">
        <v>797</v>
      </c>
      <c r="D338" s="57" t="s">
        <v>798</v>
      </c>
      <c r="E338" s="87">
        <v>3473.25</v>
      </c>
      <c r="F338" s="87">
        <v>3245.5</v>
      </c>
      <c r="G338" s="87">
        <v>5664.75</v>
      </c>
      <c r="H338" s="87">
        <v>3473.25</v>
      </c>
      <c r="I338" s="58">
        <v>1790</v>
      </c>
      <c r="J338" s="37">
        <v>108</v>
      </c>
      <c r="K338" s="47">
        <f t="shared" si="765"/>
        <v>62.5185</v>
      </c>
      <c r="L338" s="48">
        <f t="shared" si="766"/>
        <v>519.28</v>
      </c>
      <c r="M338" s="37">
        <f t="shared" si="767"/>
        <v>453.18</v>
      </c>
      <c r="N338" s="34">
        <f t="shared" si="768"/>
        <v>24.31275</v>
      </c>
      <c r="O338" s="37">
        <f t="shared" si="769"/>
        <v>89.5</v>
      </c>
      <c r="P338" s="37">
        <f t="shared" si="770"/>
        <v>54</v>
      </c>
      <c r="Q338" s="37">
        <f t="shared" si="771"/>
        <v>1202.79125</v>
      </c>
      <c r="R338" s="34">
        <f t="shared" si="772"/>
        <v>0</v>
      </c>
      <c r="S338" s="34">
        <f t="shared" si="773"/>
        <v>259.64</v>
      </c>
      <c r="T338" s="37">
        <f t="shared" si="774"/>
        <v>113.3</v>
      </c>
      <c r="U338" s="34">
        <f t="shared" si="775"/>
        <v>10.42</v>
      </c>
      <c r="V338" s="34">
        <v>0</v>
      </c>
      <c r="W338" s="37">
        <f t="shared" si="776"/>
        <v>89.5</v>
      </c>
      <c r="X338" s="37">
        <f t="shared" si="777"/>
        <v>54</v>
      </c>
      <c r="Y338" s="34">
        <f t="shared" si="778"/>
        <v>526.86</v>
      </c>
      <c r="Z338" s="34">
        <f t="shared" si="779"/>
        <v>1729.65125</v>
      </c>
      <c r="AA338" s="58"/>
      <c r="AB338" s="12" t="s">
        <v>30</v>
      </c>
      <c r="AC338" s="11">
        <f t="shared" ref="AC338:AE338" si="787">K338+R338</f>
        <v>62.5185</v>
      </c>
      <c r="AD338" s="11">
        <f t="shared" si="787"/>
        <v>778.92</v>
      </c>
      <c r="AE338" s="11">
        <f t="shared" si="787"/>
        <v>566.48</v>
      </c>
      <c r="AF338" s="11">
        <f t="shared" si="781"/>
        <v>34.73275</v>
      </c>
      <c r="AG338" s="11">
        <f t="shared" ref="AG338:AI338" si="788">O338+W338</f>
        <v>179</v>
      </c>
      <c r="AH338" s="11">
        <f t="shared" si="788"/>
        <v>108</v>
      </c>
      <c r="AI338" s="11">
        <f t="shared" si="788"/>
        <v>1729.65125</v>
      </c>
      <c r="AJ338" s="12" t="s">
        <v>14</v>
      </c>
    </row>
    <row r="339" s="9" customFormat="1" ht="16" customHeight="1" spans="1:36">
      <c r="A339" s="33">
        <f t="shared" si="764"/>
        <v>336</v>
      </c>
      <c r="B339" s="34" t="s">
        <v>186</v>
      </c>
      <c r="C339" s="42" t="s">
        <v>799</v>
      </c>
      <c r="D339" s="57" t="s">
        <v>800</v>
      </c>
      <c r="E339" s="87">
        <v>3473.25</v>
      </c>
      <c r="F339" s="87">
        <v>3245.5</v>
      </c>
      <c r="G339" s="87">
        <v>5664.75</v>
      </c>
      <c r="H339" s="87">
        <v>3473.25</v>
      </c>
      <c r="I339" s="58">
        <v>3180</v>
      </c>
      <c r="J339" s="37">
        <v>108</v>
      </c>
      <c r="K339" s="47">
        <f t="shared" si="765"/>
        <v>62.5185</v>
      </c>
      <c r="L339" s="48">
        <f t="shared" si="766"/>
        <v>519.28</v>
      </c>
      <c r="M339" s="37">
        <f t="shared" si="767"/>
        <v>453.18</v>
      </c>
      <c r="N339" s="34">
        <f t="shared" si="768"/>
        <v>24.31275</v>
      </c>
      <c r="O339" s="37">
        <f t="shared" si="769"/>
        <v>159</v>
      </c>
      <c r="P339" s="37">
        <f t="shared" si="770"/>
        <v>54</v>
      </c>
      <c r="Q339" s="37">
        <f t="shared" si="771"/>
        <v>1272.29125</v>
      </c>
      <c r="R339" s="34">
        <f t="shared" si="772"/>
        <v>0</v>
      </c>
      <c r="S339" s="34">
        <f t="shared" si="773"/>
        <v>259.64</v>
      </c>
      <c r="T339" s="37">
        <f t="shared" si="774"/>
        <v>113.3</v>
      </c>
      <c r="U339" s="34">
        <f t="shared" si="775"/>
        <v>10.42</v>
      </c>
      <c r="V339" s="34">
        <v>0</v>
      </c>
      <c r="W339" s="37">
        <f t="shared" si="776"/>
        <v>159</v>
      </c>
      <c r="X339" s="37">
        <f t="shared" si="777"/>
        <v>54</v>
      </c>
      <c r="Y339" s="34">
        <f t="shared" si="778"/>
        <v>596.36</v>
      </c>
      <c r="Z339" s="34">
        <f t="shared" si="779"/>
        <v>1868.65125</v>
      </c>
      <c r="AA339" s="58"/>
      <c r="AB339" s="12" t="s">
        <v>44</v>
      </c>
      <c r="AC339" s="11">
        <f t="shared" ref="AC339:AE339" si="789">K339+R339</f>
        <v>62.5185</v>
      </c>
      <c r="AD339" s="11">
        <f t="shared" si="789"/>
        <v>778.92</v>
      </c>
      <c r="AE339" s="11">
        <f t="shared" si="789"/>
        <v>566.48</v>
      </c>
      <c r="AF339" s="11">
        <f t="shared" si="781"/>
        <v>34.73275</v>
      </c>
      <c r="AG339" s="11">
        <f t="shared" ref="AG339:AI339" si="790">O339+W339</f>
        <v>318</v>
      </c>
      <c r="AH339" s="11">
        <f t="shared" si="790"/>
        <v>108</v>
      </c>
      <c r="AI339" s="11">
        <f t="shared" si="790"/>
        <v>1868.65125</v>
      </c>
      <c r="AJ339" s="12" t="s">
        <v>17</v>
      </c>
    </row>
    <row r="340" s="9" customFormat="1" ht="16" customHeight="1" spans="1:36">
      <c r="A340" s="33">
        <f t="shared" si="764"/>
        <v>337</v>
      </c>
      <c r="B340" s="34" t="s">
        <v>472</v>
      </c>
      <c r="C340" s="42" t="s">
        <v>801</v>
      </c>
      <c r="D340" s="180" t="s">
        <v>802</v>
      </c>
      <c r="E340" s="87">
        <v>3473.25</v>
      </c>
      <c r="F340" s="87">
        <v>3245.5</v>
      </c>
      <c r="G340" s="87">
        <v>5664.75</v>
      </c>
      <c r="H340" s="87">
        <v>3473.25</v>
      </c>
      <c r="I340" s="100">
        <v>1790</v>
      </c>
      <c r="J340" s="37">
        <v>108</v>
      </c>
      <c r="K340" s="47">
        <f t="shared" si="765"/>
        <v>62.5185</v>
      </c>
      <c r="L340" s="48">
        <f t="shared" si="766"/>
        <v>519.28</v>
      </c>
      <c r="M340" s="37">
        <f t="shared" si="767"/>
        <v>453.18</v>
      </c>
      <c r="N340" s="34">
        <f t="shared" si="768"/>
        <v>24.31275</v>
      </c>
      <c r="O340" s="37">
        <f t="shared" si="769"/>
        <v>89.5</v>
      </c>
      <c r="P340" s="37">
        <f t="shared" si="770"/>
        <v>54</v>
      </c>
      <c r="Q340" s="37">
        <f t="shared" si="771"/>
        <v>1202.79125</v>
      </c>
      <c r="R340" s="34">
        <f t="shared" si="772"/>
        <v>0</v>
      </c>
      <c r="S340" s="34">
        <f t="shared" si="773"/>
        <v>259.64</v>
      </c>
      <c r="T340" s="37">
        <f t="shared" si="774"/>
        <v>113.3</v>
      </c>
      <c r="U340" s="34">
        <f t="shared" si="775"/>
        <v>10.42</v>
      </c>
      <c r="V340" s="34">
        <v>0</v>
      </c>
      <c r="W340" s="37">
        <f t="shared" si="776"/>
        <v>89.5</v>
      </c>
      <c r="X340" s="37">
        <f t="shared" si="777"/>
        <v>54</v>
      </c>
      <c r="Y340" s="34">
        <f t="shared" si="778"/>
        <v>526.86</v>
      </c>
      <c r="Z340" s="34">
        <f t="shared" si="779"/>
        <v>1729.65125</v>
      </c>
      <c r="AA340" s="58"/>
      <c r="AB340" s="12" t="s">
        <v>38</v>
      </c>
      <c r="AC340" s="11">
        <f t="shared" ref="AC340:AE340" si="791">K340+R340</f>
        <v>62.5185</v>
      </c>
      <c r="AD340" s="11">
        <f t="shared" si="791"/>
        <v>778.92</v>
      </c>
      <c r="AE340" s="11">
        <f t="shared" si="791"/>
        <v>566.48</v>
      </c>
      <c r="AF340" s="11">
        <f t="shared" si="781"/>
        <v>34.73275</v>
      </c>
      <c r="AG340" s="11">
        <f t="shared" ref="AG340:AI340" si="792">O340+W340</f>
        <v>179</v>
      </c>
      <c r="AH340" s="11">
        <f t="shared" si="792"/>
        <v>108</v>
      </c>
      <c r="AI340" s="11">
        <f t="shared" si="792"/>
        <v>1729.65125</v>
      </c>
      <c r="AJ340" s="12" t="s">
        <v>14</v>
      </c>
    </row>
    <row r="341" s="9" customFormat="1" ht="16" customHeight="1" spans="1:36">
      <c r="A341" s="33">
        <f t="shared" si="764"/>
        <v>338</v>
      </c>
      <c r="B341" s="34" t="s">
        <v>472</v>
      </c>
      <c r="C341" s="42" t="s">
        <v>803</v>
      </c>
      <c r="D341" s="180" t="s">
        <v>804</v>
      </c>
      <c r="E341" s="87">
        <v>3473.25</v>
      </c>
      <c r="F341" s="87">
        <v>3245.5</v>
      </c>
      <c r="G341" s="87">
        <v>5664.75</v>
      </c>
      <c r="H341" s="87">
        <v>3473.25</v>
      </c>
      <c r="I341" s="100">
        <v>1790</v>
      </c>
      <c r="J341" s="37">
        <v>108</v>
      </c>
      <c r="K341" s="47">
        <f t="shared" si="765"/>
        <v>62.5185</v>
      </c>
      <c r="L341" s="48">
        <f t="shared" si="766"/>
        <v>519.28</v>
      </c>
      <c r="M341" s="37">
        <f t="shared" si="767"/>
        <v>453.18</v>
      </c>
      <c r="N341" s="34">
        <f t="shared" si="768"/>
        <v>24.31275</v>
      </c>
      <c r="O341" s="37">
        <f t="shared" si="769"/>
        <v>89.5</v>
      </c>
      <c r="P341" s="37">
        <f t="shared" si="770"/>
        <v>54</v>
      </c>
      <c r="Q341" s="37">
        <f t="shared" si="771"/>
        <v>1202.79125</v>
      </c>
      <c r="R341" s="34">
        <f t="shared" si="772"/>
        <v>0</v>
      </c>
      <c r="S341" s="34">
        <f t="shared" si="773"/>
        <v>259.64</v>
      </c>
      <c r="T341" s="37">
        <f t="shared" si="774"/>
        <v>113.3</v>
      </c>
      <c r="U341" s="34">
        <f t="shared" si="775"/>
        <v>10.42</v>
      </c>
      <c r="V341" s="34">
        <v>0</v>
      </c>
      <c r="W341" s="37">
        <f t="shared" si="776"/>
        <v>89.5</v>
      </c>
      <c r="X341" s="37">
        <f t="shared" si="777"/>
        <v>54</v>
      </c>
      <c r="Y341" s="34">
        <f t="shared" si="778"/>
        <v>526.86</v>
      </c>
      <c r="Z341" s="34">
        <f t="shared" si="779"/>
        <v>1729.65125</v>
      </c>
      <c r="AA341" s="58"/>
      <c r="AB341" s="12" t="s">
        <v>38</v>
      </c>
      <c r="AC341" s="11">
        <f t="shared" ref="AC341:AE341" si="793">K341+R341</f>
        <v>62.5185</v>
      </c>
      <c r="AD341" s="11">
        <f t="shared" si="793"/>
        <v>778.92</v>
      </c>
      <c r="AE341" s="11">
        <f t="shared" si="793"/>
        <v>566.48</v>
      </c>
      <c r="AF341" s="11">
        <f t="shared" si="781"/>
        <v>34.73275</v>
      </c>
      <c r="AG341" s="11">
        <f t="shared" ref="AG341:AI341" si="794">O341+W341</f>
        <v>179</v>
      </c>
      <c r="AH341" s="11">
        <f t="shared" si="794"/>
        <v>108</v>
      </c>
      <c r="AI341" s="11">
        <f t="shared" si="794"/>
        <v>1729.65125</v>
      </c>
      <c r="AJ341" s="12" t="s">
        <v>14</v>
      </c>
    </row>
    <row r="342" s="9" customFormat="1" ht="16" customHeight="1" spans="1:36">
      <c r="A342" s="33">
        <f t="shared" si="764"/>
        <v>339</v>
      </c>
      <c r="B342" s="34" t="s">
        <v>472</v>
      </c>
      <c r="C342" s="42" t="s">
        <v>805</v>
      </c>
      <c r="D342" s="180" t="s">
        <v>806</v>
      </c>
      <c r="E342" s="87">
        <v>3473.25</v>
      </c>
      <c r="F342" s="87">
        <v>3245.5</v>
      </c>
      <c r="G342" s="87">
        <v>5664.75</v>
      </c>
      <c r="H342" s="87">
        <v>3473.25</v>
      </c>
      <c r="I342" s="100">
        <v>1790</v>
      </c>
      <c r="J342" s="37">
        <v>108</v>
      </c>
      <c r="K342" s="47">
        <f t="shared" si="765"/>
        <v>62.5185</v>
      </c>
      <c r="L342" s="48">
        <f t="shared" si="766"/>
        <v>519.28</v>
      </c>
      <c r="M342" s="37">
        <f t="shared" si="767"/>
        <v>453.18</v>
      </c>
      <c r="N342" s="34">
        <f t="shared" si="768"/>
        <v>24.31275</v>
      </c>
      <c r="O342" s="37">
        <f t="shared" si="769"/>
        <v>89.5</v>
      </c>
      <c r="P342" s="37">
        <f t="shared" si="770"/>
        <v>54</v>
      </c>
      <c r="Q342" s="37">
        <f t="shared" si="771"/>
        <v>1202.79125</v>
      </c>
      <c r="R342" s="34">
        <f t="shared" si="772"/>
        <v>0</v>
      </c>
      <c r="S342" s="34">
        <f t="shared" si="773"/>
        <v>259.64</v>
      </c>
      <c r="T342" s="37">
        <f t="shared" si="774"/>
        <v>113.3</v>
      </c>
      <c r="U342" s="34">
        <f t="shared" si="775"/>
        <v>10.42</v>
      </c>
      <c r="V342" s="34">
        <v>0</v>
      </c>
      <c r="W342" s="37">
        <f t="shared" si="776"/>
        <v>89.5</v>
      </c>
      <c r="X342" s="37">
        <f t="shared" si="777"/>
        <v>54</v>
      </c>
      <c r="Y342" s="34">
        <f t="shared" si="778"/>
        <v>526.86</v>
      </c>
      <c r="Z342" s="34">
        <f t="shared" si="779"/>
        <v>1729.65125</v>
      </c>
      <c r="AA342" s="58"/>
      <c r="AB342" s="12" t="s">
        <v>38</v>
      </c>
      <c r="AC342" s="11">
        <f t="shared" ref="AC342:AE342" si="795">K342+R342</f>
        <v>62.5185</v>
      </c>
      <c r="AD342" s="11">
        <f t="shared" si="795"/>
        <v>778.92</v>
      </c>
      <c r="AE342" s="11">
        <f t="shared" si="795"/>
        <v>566.48</v>
      </c>
      <c r="AF342" s="11">
        <f t="shared" si="781"/>
        <v>34.73275</v>
      </c>
      <c r="AG342" s="11">
        <f t="shared" ref="AG342:AI342" si="796">O342+W342</f>
        <v>179</v>
      </c>
      <c r="AH342" s="11">
        <f t="shared" si="796"/>
        <v>108</v>
      </c>
      <c r="AI342" s="11">
        <f t="shared" si="796"/>
        <v>1729.65125</v>
      </c>
      <c r="AJ342" s="12" t="s">
        <v>14</v>
      </c>
    </row>
    <row r="343" s="9" customFormat="1" ht="16" customHeight="1" spans="1:36">
      <c r="A343" s="33">
        <f t="shared" si="764"/>
        <v>340</v>
      </c>
      <c r="B343" s="34" t="s">
        <v>472</v>
      </c>
      <c r="C343" s="42" t="s">
        <v>807</v>
      </c>
      <c r="D343" s="180" t="s">
        <v>808</v>
      </c>
      <c r="E343" s="87">
        <v>3473.25</v>
      </c>
      <c r="F343" s="87">
        <v>3245.5</v>
      </c>
      <c r="G343" s="87">
        <v>5664.75</v>
      </c>
      <c r="H343" s="87">
        <v>3473.25</v>
      </c>
      <c r="I343" s="100">
        <v>1790</v>
      </c>
      <c r="J343" s="37">
        <v>108</v>
      </c>
      <c r="K343" s="47">
        <f t="shared" si="765"/>
        <v>62.5185</v>
      </c>
      <c r="L343" s="48">
        <f t="shared" si="766"/>
        <v>519.28</v>
      </c>
      <c r="M343" s="37">
        <f t="shared" si="767"/>
        <v>453.18</v>
      </c>
      <c r="N343" s="34">
        <f t="shared" si="768"/>
        <v>24.31275</v>
      </c>
      <c r="O343" s="37">
        <f t="shared" si="769"/>
        <v>89.5</v>
      </c>
      <c r="P343" s="37">
        <f t="shared" si="770"/>
        <v>54</v>
      </c>
      <c r="Q343" s="37">
        <f t="shared" si="771"/>
        <v>1202.79125</v>
      </c>
      <c r="R343" s="34">
        <f t="shared" si="772"/>
        <v>0</v>
      </c>
      <c r="S343" s="34">
        <f t="shared" si="773"/>
        <v>259.64</v>
      </c>
      <c r="T343" s="37">
        <f t="shared" si="774"/>
        <v>113.3</v>
      </c>
      <c r="U343" s="34">
        <f t="shared" si="775"/>
        <v>10.42</v>
      </c>
      <c r="V343" s="34">
        <v>0</v>
      </c>
      <c r="W343" s="37">
        <f t="shared" si="776"/>
        <v>89.5</v>
      </c>
      <c r="X343" s="37">
        <f t="shared" si="777"/>
        <v>54</v>
      </c>
      <c r="Y343" s="34">
        <f t="shared" si="778"/>
        <v>526.86</v>
      </c>
      <c r="Z343" s="34">
        <f t="shared" si="779"/>
        <v>1729.65125</v>
      </c>
      <c r="AA343" s="58"/>
      <c r="AB343" s="12" t="s">
        <v>38</v>
      </c>
      <c r="AC343" s="11">
        <f t="shared" ref="AC343:AE343" si="797">K343+R343</f>
        <v>62.5185</v>
      </c>
      <c r="AD343" s="11">
        <f t="shared" si="797"/>
        <v>778.92</v>
      </c>
      <c r="AE343" s="11">
        <f t="shared" si="797"/>
        <v>566.48</v>
      </c>
      <c r="AF343" s="11">
        <f t="shared" si="781"/>
        <v>34.73275</v>
      </c>
      <c r="AG343" s="11">
        <f t="shared" ref="AG343:AI343" si="798">O343+W343</f>
        <v>179</v>
      </c>
      <c r="AH343" s="11">
        <f t="shared" si="798"/>
        <v>108</v>
      </c>
      <c r="AI343" s="11">
        <f t="shared" si="798"/>
        <v>1729.65125</v>
      </c>
      <c r="AJ343" s="12" t="s">
        <v>14</v>
      </c>
    </row>
    <row r="344" s="9" customFormat="1" ht="16" customHeight="1" spans="1:36">
      <c r="A344" s="33">
        <f t="shared" si="764"/>
        <v>341</v>
      </c>
      <c r="B344" s="34" t="s">
        <v>472</v>
      </c>
      <c r="C344" s="42" t="s">
        <v>809</v>
      </c>
      <c r="D344" s="180" t="s">
        <v>810</v>
      </c>
      <c r="E344" s="87">
        <v>3473.25</v>
      </c>
      <c r="F344" s="87">
        <v>3245.5</v>
      </c>
      <c r="G344" s="87">
        <v>5664.75</v>
      </c>
      <c r="H344" s="87">
        <v>3473.25</v>
      </c>
      <c r="I344" s="100">
        <v>1790</v>
      </c>
      <c r="J344" s="37">
        <v>108</v>
      </c>
      <c r="K344" s="47">
        <f t="shared" si="765"/>
        <v>62.5185</v>
      </c>
      <c r="L344" s="48">
        <f t="shared" si="766"/>
        <v>519.28</v>
      </c>
      <c r="M344" s="37">
        <f t="shared" si="767"/>
        <v>453.18</v>
      </c>
      <c r="N344" s="34">
        <f t="shared" si="768"/>
        <v>24.31275</v>
      </c>
      <c r="O344" s="37">
        <f t="shared" si="769"/>
        <v>89.5</v>
      </c>
      <c r="P344" s="37">
        <f t="shared" si="770"/>
        <v>54</v>
      </c>
      <c r="Q344" s="37">
        <f t="shared" si="771"/>
        <v>1202.79125</v>
      </c>
      <c r="R344" s="34">
        <f t="shared" si="772"/>
        <v>0</v>
      </c>
      <c r="S344" s="34">
        <f t="shared" si="773"/>
        <v>259.64</v>
      </c>
      <c r="T344" s="37">
        <f t="shared" si="774"/>
        <v>113.3</v>
      </c>
      <c r="U344" s="34">
        <f t="shared" si="775"/>
        <v>10.42</v>
      </c>
      <c r="V344" s="34">
        <v>0</v>
      </c>
      <c r="W344" s="37">
        <f t="shared" si="776"/>
        <v>89.5</v>
      </c>
      <c r="X344" s="37">
        <f t="shared" si="777"/>
        <v>54</v>
      </c>
      <c r="Y344" s="34">
        <f t="shared" si="778"/>
        <v>526.86</v>
      </c>
      <c r="Z344" s="34">
        <f t="shared" si="779"/>
        <v>1729.65125</v>
      </c>
      <c r="AA344" s="58"/>
      <c r="AB344" s="12" t="s">
        <v>38</v>
      </c>
      <c r="AC344" s="11">
        <f t="shared" ref="AC344:AE344" si="799">K344+R344</f>
        <v>62.5185</v>
      </c>
      <c r="AD344" s="11">
        <f t="shared" si="799"/>
        <v>778.92</v>
      </c>
      <c r="AE344" s="11">
        <f t="shared" si="799"/>
        <v>566.48</v>
      </c>
      <c r="AF344" s="11">
        <f t="shared" si="781"/>
        <v>34.73275</v>
      </c>
      <c r="AG344" s="11">
        <f t="shared" ref="AG344:AI344" si="800">O344+W344</f>
        <v>179</v>
      </c>
      <c r="AH344" s="11">
        <f t="shared" si="800"/>
        <v>108</v>
      </c>
      <c r="AI344" s="11">
        <f t="shared" si="800"/>
        <v>1729.65125</v>
      </c>
      <c r="AJ344" s="12" t="s">
        <v>14</v>
      </c>
    </row>
    <row r="345" s="9" customFormat="1" ht="16" customHeight="1" spans="1:36">
      <c r="A345" s="33">
        <f t="shared" si="764"/>
        <v>342</v>
      </c>
      <c r="B345" s="34" t="s">
        <v>277</v>
      </c>
      <c r="C345" s="42" t="s">
        <v>811</v>
      </c>
      <c r="D345" s="180" t="s">
        <v>812</v>
      </c>
      <c r="E345" s="87">
        <v>3473.25</v>
      </c>
      <c r="F345" s="87">
        <v>3245.5</v>
      </c>
      <c r="G345" s="87">
        <v>5664.75</v>
      </c>
      <c r="H345" s="87">
        <v>3473.25</v>
      </c>
      <c r="I345" s="100">
        <v>3180</v>
      </c>
      <c r="J345" s="37">
        <v>108</v>
      </c>
      <c r="K345" s="47">
        <f t="shared" si="765"/>
        <v>62.5185</v>
      </c>
      <c r="L345" s="48">
        <f t="shared" si="766"/>
        <v>519.28</v>
      </c>
      <c r="M345" s="37">
        <f t="shared" si="767"/>
        <v>453.18</v>
      </c>
      <c r="N345" s="34">
        <f t="shared" si="768"/>
        <v>24.31275</v>
      </c>
      <c r="O345" s="37">
        <f t="shared" si="769"/>
        <v>159</v>
      </c>
      <c r="P345" s="37">
        <f t="shared" si="770"/>
        <v>54</v>
      </c>
      <c r="Q345" s="37">
        <f t="shared" si="771"/>
        <v>1272.29125</v>
      </c>
      <c r="R345" s="34">
        <f t="shared" si="772"/>
        <v>0</v>
      </c>
      <c r="S345" s="34">
        <f t="shared" si="773"/>
        <v>259.64</v>
      </c>
      <c r="T345" s="37">
        <f t="shared" si="774"/>
        <v>113.3</v>
      </c>
      <c r="U345" s="34">
        <f t="shared" si="775"/>
        <v>10.42</v>
      </c>
      <c r="V345" s="34">
        <v>0</v>
      </c>
      <c r="W345" s="37">
        <f t="shared" si="776"/>
        <v>159</v>
      </c>
      <c r="X345" s="37">
        <f t="shared" si="777"/>
        <v>54</v>
      </c>
      <c r="Y345" s="34">
        <f t="shared" si="778"/>
        <v>596.36</v>
      </c>
      <c r="Z345" s="34">
        <f t="shared" si="779"/>
        <v>1868.65125</v>
      </c>
      <c r="AA345" s="58"/>
      <c r="AB345" s="12" t="s">
        <v>29</v>
      </c>
      <c r="AC345" s="11">
        <f t="shared" ref="AC345:AE345" si="801">K345+R345</f>
        <v>62.5185</v>
      </c>
      <c r="AD345" s="11">
        <f t="shared" si="801"/>
        <v>778.92</v>
      </c>
      <c r="AE345" s="11">
        <f t="shared" si="801"/>
        <v>566.48</v>
      </c>
      <c r="AF345" s="11">
        <f t="shared" si="781"/>
        <v>34.73275</v>
      </c>
      <c r="AG345" s="11">
        <f t="shared" ref="AG345:AI345" si="802">O345+W345</f>
        <v>318</v>
      </c>
      <c r="AH345" s="11">
        <f t="shared" si="802"/>
        <v>108</v>
      </c>
      <c r="AI345" s="11">
        <f t="shared" si="802"/>
        <v>1868.65125</v>
      </c>
      <c r="AJ345" s="12" t="s">
        <v>14</v>
      </c>
    </row>
    <row r="346" s="9" customFormat="1" ht="16" customHeight="1" spans="1:36">
      <c r="A346" s="33">
        <f t="shared" si="764"/>
        <v>343</v>
      </c>
      <c r="B346" s="34" t="s">
        <v>143</v>
      </c>
      <c r="C346" s="42" t="s">
        <v>813</v>
      </c>
      <c r="D346" s="180" t="s">
        <v>814</v>
      </c>
      <c r="E346" s="87">
        <v>3820</v>
      </c>
      <c r="F346" s="87">
        <v>3820</v>
      </c>
      <c r="G346" s="87">
        <v>5664.75</v>
      </c>
      <c r="H346" s="87">
        <v>3820</v>
      </c>
      <c r="I346" s="100">
        <v>4180</v>
      </c>
      <c r="J346" s="37">
        <v>108</v>
      </c>
      <c r="K346" s="47">
        <f t="shared" si="765"/>
        <v>68.76</v>
      </c>
      <c r="L346" s="48">
        <f t="shared" si="766"/>
        <v>611.2</v>
      </c>
      <c r="M346" s="37">
        <f t="shared" si="767"/>
        <v>453.18</v>
      </c>
      <c r="N346" s="34">
        <f t="shared" si="768"/>
        <v>26.74</v>
      </c>
      <c r="O346" s="37">
        <f t="shared" si="769"/>
        <v>209</v>
      </c>
      <c r="P346" s="37">
        <f t="shared" si="770"/>
        <v>54</v>
      </c>
      <c r="Q346" s="37">
        <f t="shared" si="771"/>
        <v>1422.88</v>
      </c>
      <c r="R346" s="34">
        <f t="shared" si="772"/>
        <v>0</v>
      </c>
      <c r="S346" s="34">
        <f t="shared" si="773"/>
        <v>305.6</v>
      </c>
      <c r="T346" s="37">
        <f t="shared" si="774"/>
        <v>113.3</v>
      </c>
      <c r="U346" s="34">
        <f t="shared" si="775"/>
        <v>11.46</v>
      </c>
      <c r="V346" s="34">
        <v>0</v>
      </c>
      <c r="W346" s="37">
        <f t="shared" si="776"/>
        <v>209</v>
      </c>
      <c r="X346" s="37">
        <f t="shared" si="777"/>
        <v>54</v>
      </c>
      <c r="Y346" s="34">
        <f t="shared" si="778"/>
        <v>693.36</v>
      </c>
      <c r="Z346" s="34">
        <f t="shared" si="779"/>
        <v>2116.24</v>
      </c>
      <c r="AA346" s="58"/>
      <c r="AB346" s="12" t="s">
        <v>25</v>
      </c>
      <c r="AC346" s="11">
        <f t="shared" ref="AC346:AE346" si="803">K346+R346</f>
        <v>68.76</v>
      </c>
      <c r="AD346" s="11">
        <f t="shared" si="803"/>
        <v>916.8</v>
      </c>
      <c r="AE346" s="11">
        <f t="shared" si="803"/>
        <v>566.48</v>
      </c>
      <c r="AF346" s="11">
        <f t="shared" si="781"/>
        <v>38.2</v>
      </c>
      <c r="AG346" s="11">
        <f t="shared" ref="AG346:AI346" si="804">O346+W346</f>
        <v>418</v>
      </c>
      <c r="AH346" s="11">
        <f t="shared" si="804"/>
        <v>108</v>
      </c>
      <c r="AI346" s="11">
        <f t="shared" si="804"/>
        <v>2116.24</v>
      </c>
      <c r="AJ346" s="12" t="s">
        <v>13</v>
      </c>
    </row>
    <row r="347" s="9" customFormat="1" ht="16" customHeight="1" spans="1:36">
      <c r="A347" s="33">
        <f t="shared" si="764"/>
        <v>344</v>
      </c>
      <c r="B347" s="34" t="s">
        <v>143</v>
      </c>
      <c r="C347" s="42" t="s">
        <v>815</v>
      </c>
      <c r="D347" s="188" t="s">
        <v>816</v>
      </c>
      <c r="E347" s="87">
        <v>3473.25</v>
      </c>
      <c r="F347" s="87">
        <v>3245.5</v>
      </c>
      <c r="G347" s="87">
        <v>5664.75</v>
      </c>
      <c r="H347" s="87">
        <v>3473.25</v>
      </c>
      <c r="I347" s="100">
        <v>3180</v>
      </c>
      <c r="J347" s="37">
        <v>108</v>
      </c>
      <c r="K347" s="47">
        <f t="shared" si="765"/>
        <v>62.5185</v>
      </c>
      <c r="L347" s="48">
        <f t="shared" si="766"/>
        <v>519.28</v>
      </c>
      <c r="M347" s="37">
        <f t="shared" si="767"/>
        <v>453.18</v>
      </c>
      <c r="N347" s="34">
        <f t="shared" si="768"/>
        <v>24.31275</v>
      </c>
      <c r="O347" s="37">
        <f t="shared" si="769"/>
        <v>159</v>
      </c>
      <c r="P347" s="37">
        <f t="shared" si="770"/>
        <v>54</v>
      </c>
      <c r="Q347" s="37">
        <f t="shared" si="771"/>
        <v>1272.29125</v>
      </c>
      <c r="R347" s="34">
        <f t="shared" si="772"/>
        <v>0</v>
      </c>
      <c r="S347" s="34">
        <f t="shared" si="773"/>
        <v>259.64</v>
      </c>
      <c r="T347" s="37">
        <f t="shared" si="774"/>
        <v>113.3</v>
      </c>
      <c r="U347" s="34">
        <f t="shared" si="775"/>
        <v>10.42</v>
      </c>
      <c r="V347" s="34">
        <v>0</v>
      </c>
      <c r="W347" s="37">
        <f t="shared" si="776"/>
        <v>159</v>
      </c>
      <c r="X347" s="37">
        <f t="shared" si="777"/>
        <v>54</v>
      </c>
      <c r="Y347" s="34">
        <f t="shared" si="778"/>
        <v>596.36</v>
      </c>
      <c r="Z347" s="34">
        <f t="shared" si="779"/>
        <v>1868.65125</v>
      </c>
      <c r="AA347" s="58"/>
      <c r="AB347" s="12" t="s">
        <v>24</v>
      </c>
      <c r="AC347" s="11">
        <f t="shared" ref="AC347:AE347" si="805">K347+R347</f>
        <v>62.5185</v>
      </c>
      <c r="AD347" s="11">
        <f t="shared" si="805"/>
        <v>778.92</v>
      </c>
      <c r="AE347" s="11">
        <f t="shared" si="805"/>
        <v>566.48</v>
      </c>
      <c r="AF347" s="11">
        <f t="shared" si="781"/>
        <v>34.73275</v>
      </c>
      <c r="AG347" s="11">
        <f t="shared" ref="AG347:AI347" si="806">O347+W347</f>
        <v>318</v>
      </c>
      <c r="AH347" s="11">
        <f t="shared" si="806"/>
        <v>108</v>
      </c>
      <c r="AI347" s="11">
        <f t="shared" si="806"/>
        <v>1868.65125</v>
      </c>
      <c r="AJ347" s="12" t="s">
        <v>13</v>
      </c>
    </row>
    <row r="348" s="9" customFormat="1" ht="16" customHeight="1" spans="1:36">
      <c r="A348" s="33">
        <f t="shared" si="764"/>
        <v>345</v>
      </c>
      <c r="B348" s="34" t="s">
        <v>143</v>
      </c>
      <c r="C348" s="42" t="s">
        <v>817</v>
      </c>
      <c r="D348" s="188" t="s">
        <v>818</v>
      </c>
      <c r="E348" s="87">
        <v>3473.25</v>
      </c>
      <c r="F348" s="87">
        <v>3245.5</v>
      </c>
      <c r="G348" s="87">
        <v>5664.75</v>
      </c>
      <c r="H348" s="87">
        <v>3473.25</v>
      </c>
      <c r="I348" s="100">
        <v>3180</v>
      </c>
      <c r="J348" s="37">
        <v>108</v>
      </c>
      <c r="K348" s="47">
        <f t="shared" si="765"/>
        <v>62.5185</v>
      </c>
      <c r="L348" s="48">
        <f t="shared" si="766"/>
        <v>519.28</v>
      </c>
      <c r="M348" s="37">
        <f t="shared" si="767"/>
        <v>453.18</v>
      </c>
      <c r="N348" s="34">
        <f t="shared" si="768"/>
        <v>24.31275</v>
      </c>
      <c r="O348" s="37">
        <f t="shared" si="769"/>
        <v>159</v>
      </c>
      <c r="P348" s="37">
        <f t="shared" si="770"/>
        <v>54</v>
      </c>
      <c r="Q348" s="37">
        <f t="shared" si="771"/>
        <v>1272.29125</v>
      </c>
      <c r="R348" s="34">
        <f t="shared" si="772"/>
        <v>0</v>
      </c>
      <c r="S348" s="34">
        <f t="shared" si="773"/>
        <v>259.64</v>
      </c>
      <c r="T348" s="37">
        <f t="shared" si="774"/>
        <v>113.3</v>
      </c>
      <c r="U348" s="34">
        <f t="shared" si="775"/>
        <v>10.42</v>
      </c>
      <c r="V348" s="34">
        <v>0</v>
      </c>
      <c r="W348" s="37">
        <f t="shared" si="776"/>
        <v>159</v>
      </c>
      <c r="X348" s="37">
        <f t="shared" si="777"/>
        <v>54</v>
      </c>
      <c r="Y348" s="34">
        <f t="shared" si="778"/>
        <v>596.36</v>
      </c>
      <c r="Z348" s="34">
        <f t="shared" si="779"/>
        <v>1868.65125</v>
      </c>
      <c r="AA348" s="58"/>
      <c r="AB348" s="12" t="s">
        <v>24</v>
      </c>
      <c r="AC348" s="11">
        <f t="shared" ref="AC348:AE348" si="807">K348+R348</f>
        <v>62.5185</v>
      </c>
      <c r="AD348" s="11">
        <f t="shared" si="807"/>
        <v>778.92</v>
      </c>
      <c r="AE348" s="11">
        <f t="shared" si="807"/>
        <v>566.48</v>
      </c>
      <c r="AF348" s="11">
        <f t="shared" si="781"/>
        <v>34.73275</v>
      </c>
      <c r="AG348" s="11">
        <f t="shared" ref="AG348:AI348" si="808">O348+W348</f>
        <v>318</v>
      </c>
      <c r="AH348" s="11">
        <f t="shared" si="808"/>
        <v>108</v>
      </c>
      <c r="AI348" s="11">
        <f t="shared" si="808"/>
        <v>1868.65125</v>
      </c>
      <c r="AJ348" s="12" t="s">
        <v>13</v>
      </c>
    </row>
    <row r="349" s="9" customFormat="1" ht="16" customHeight="1" spans="1:36">
      <c r="A349" s="33">
        <f t="shared" si="764"/>
        <v>346</v>
      </c>
      <c r="B349" s="34" t="s">
        <v>143</v>
      </c>
      <c r="C349" s="42" t="s">
        <v>819</v>
      </c>
      <c r="D349" s="188" t="s">
        <v>820</v>
      </c>
      <c r="E349" s="87">
        <v>3473.25</v>
      </c>
      <c r="F349" s="87">
        <v>3245.5</v>
      </c>
      <c r="G349" s="87">
        <v>5664.75</v>
      </c>
      <c r="H349" s="87">
        <v>3473.25</v>
      </c>
      <c r="I349" s="100">
        <v>3180</v>
      </c>
      <c r="J349" s="37">
        <v>108</v>
      </c>
      <c r="K349" s="47">
        <f t="shared" si="765"/>
        <v>62.5185</v>
      </c>
      <c r="L349" s="48">
        <f t="shared" si="766"/>
        <v>519.28</v>
      </c>
      <c r="M349" s="37">
        <f t="shared" si="767"/>
        <v>453.18</v>
      </c>
      <c r="N349" s="34">
        <f t="shared" si="768"/>
        <v>24.31275</v>
      </c>
      <c r="O349" s="37">
        <f t="shared" si="769"/>
        <v>159</v>
      </c>
      <c r="P349" s="37">
        <f t="shared" si="770"/>
        <v>54</v>
      </c>
      <c r="Q349" s="37">
        <f t="shared" si="771"/>
        <v>1272.29125</v>
      </c>
      <c r="R349" s="34">
        <f t="shared" si="772"/>
        <v>0</v>
      </c>
      <c r="S349" s="34">
        <f t="shared" si="773"/>
        <v>259.64</v>
      </c>
      <c r="T349" s="37">
        <f t="shared" si="774"/>
        <v>113.3</v>
      </c>
      <c r="U349" s="34">
        <f t="shared" si="775"/>
        <v>10.42</v>
      </c>
      <c r="V349" s="34">
        <v>0</v>
      </c>
      <c r="W349" s="37">
        <f t="shared" si="776"/>
        <v>159</v>
      </c>
      <c r="X349" s="37">
        <f t="shared" si="777"/>
        <v>54</v>
      </c>
      <c r="Y349" s="34">
        <f t="shared" si="778"/>
        <v>596.36</v>
      </c>
      <c r="Z349" s="34">
        <f t="shared" si="779"/>
        <v>1868.65125</v>
      </c>
      <c r="AA349" s="58"/>
      <c r="AB349" s="12" t="s">
        <v>24</v>
      </c>
      <c r="AC349" s="11">
        <f t="shared" ref="AC349:AE349" si="809">K349+R349</f>
        <v>62.5185</v>
      </c>
      <c r="AD349" s="11">
        <f t="shared" si="809"/>
        <v>778.92</v>
      </c>
      <c r="AE349" s="11">
        <f t="shared" si="809"/>
        <v>566.48</v>
      </c>
      <c r="AF349" s="11">
        <f t="shared" si="781"/>
        <v>34.73275</v>
      </c>
      <c r="AG349" s="11">
        <f t="shared" ref="AG349:AI349" si="810">O349+W349</f>
        <v>318</v>
      </c>
      <c r="AH349" s="11">
        <f t="shared" si="810"/>
        <v>108</v>
      </c>
      <c r="AI349" s="11">
        <f t="shared" si="810"/>
        <v>1868.65125</v>
      </c>
      <c r="AJ349" s="12" t="s">
        <v>13</v>
      </c>
    </row>
    <row r="350" s="9" customFormat="1" ht="16" customHeight="1" spans="1:36">
      <c r="A350" s="33">
        <f t="shared" si="764"/>
        <v>347</v>
      </c>
      <c r="B350" s="34" t="s">
        <v>584</v>
      </c>
      <c r="C350" s="42" t="s">
        <v>821</v>
      </c>
      <c r="D350" s="180" t="s">
        <v>822</v>
      </c>
      <c r="E350" s="87">
        <v>3473.25</v>
      </c>
      <c r="F350" s="87">
        <v>3245.5</v>
      </c>
      <c r="G350" s="87">
        <v>5664.75</v>
      </c>
      <c r="H350" s="87">
        <v>3473.25</v>
      </c>
      <c r="I350" s="100">
        <v>1790</v>
      </c>
      <c r="J350" s="37">
        <v>108</v>
      </c>
      <c r="K350" s="47">
        <f t="shared" si="765"/>
        <v>62.5185</v>
      </c>
      <c r="L350" s="48">
        <f t="shared" si="766"/>
        <v>519.28</v>
      </c>
      <c r="M350" s="37">
        <f t="shared" si="767"/>
        <v>453.18</v>
      </c>
      <c r="N350" s="34">
        <f t="shared" si="768"/>
        <v>24.31275</v>
      </c>
      <c r="O350" s="37">
        <f t="shared" si="769"/>
        <v>89.5</v>
      </c>
      <c r="P350" s="37">
        <f t="shared" si="770"/>
        <v>54</v>
      </c>
      <c r="Q350" s="37">
        <f t="shared" si="771"/>
        <v>1202.79125</v>
      </c>
      <c r="R350" s="34">
        <f t="shared" si="772"/>
        <v>0</v>
      </c>
      <c r="S350" s="34">
        <f t="shared" si="773"/>
        <v>259.64</v>
      </c>
      <c r="T350" s="37">
        <f t="shared" si="774"/>
        <v>113.3</v>
      </c>
      <c r="U350" s="34">
        <f t="shared" si="775"/>
        <v>10.42</v>
      </c>
      <c r="V350" s="34">
        <v>0</v>
      </c>
      <c r="W350" s="37">
        <f t="shared" si="776"/>
        <v>89.5</v>
      </c>
      <c r="X350" s="37">
        <f t="shared" si="777"/>
        <v>54</v>
      </c>
      <c r="Y350" s="34">
        <f t="shared" si="778"/>
        <v>526.86</v>
      </c>
      <c r="Z350" s="34">
        <f t="shared" si="779"/>
        <v>1729.65125</v>
      </c>
      <c r="AA350" s="58"/>
      <c r="AB350" s="12" t="s">
        <v>36</v>
      </c>
      <c r="AC350" s="11">
        <f t="shared" ref="AC350:AE350" si="811">K350+R350</f>
        <v>62.5185</v>
      </c>
      <c r="AD350" s="11">
        <f t="shared" si="811"/>
        <v>778.92</v>
      </c>
      <c r="AE350" s="11">
        <f t="shared" si="811"/>
        <v>566.48</v>
      </c>
      <c r="AF350" s="11">
        <f t="shared" si="781"/>
        <v>34.73275</v>
      </c>
      <c r="AG350" s="11">
        <f t="shared" ref="AG350:AI350" si="812">O350+W350</f>
        <v>179</v>
      </c>
      <c r="AH350" s="11">
        <f t="shared" si="812"/>
        <v>108</v>
      </c>
      <c r="AI350" s="11">
        <f t="shared" si="812"/>
        <v>1729.65125</v>
      </c>
      <c r="AJ350" s="12" t="s">
        <v>14</v>
      </c>
    </row>
    <row r="351" s="9" customFormat="1" ht="16" customHeight="1" spans="1:36">
      <c r="A351" s="33">
        <f t="shared" si="764"/>
        <v>348</v>
      </c>
      <c r="B351" s="34" t="s">
        <v>89</v>
      </c>
      <c r="C351" s="42" t="s">
        <v>823</v>
      </c>
      <c r="D351" s="180" t="s">
        <v>824</v>
      </c>
      <c r="E351" s="87">
        <v>3473.25</v>
      </c>
      <c r="F351" s="87">
        <v>3245.5</v>
      </c>
      <c r="G351" s="87">
        <v>5664.75</v>
      </c>
      <c r="H351" s="87">
        <v>3473.25</v>
      </c>
      <c r="I351" s="100">
        <v>3180</v>
      </c>
      <c r="J351" s="37">
        <v>108</v>
      </c>
      <c r="K351" s="47">
        <f t="shared" si="765"/>
        <v>62.5185</v>
      </c>
      <c r="L351" s="48">
        <f t="shared" si="766"/>
        <v>519.28</v>
      </c>
      <c r="M351" s="37">
        <f t="shared" si="767"/>
        <v>453.18</v>
      </c>
      <c r="N351" s="34">
        <f t="shared" si="768"/>
        <v>24.31275</v>
      </c>
      <c r="O351" s="37">
        <f t="shared" si="769"/>
        <v>159</v>
      </c>
      <c r="P351" s="37">
        <f t="shared" si="770"/>
        <v>54</v>
      </c>
      <c r="Q351" s="37">
        <f t="shared" si="771"/>
        <v>1272.29125</v>
      </c>
      <c r="R351" s="34">
        <f t="shared" si="772"/>
        <v>0</v>
      </c>
      <c r="S351" s="34">
        <f t="shared" si="773"/>
        <v>259.64</v>
      </c>
      <c r="T351" s="37">
        <f t="shared" si="774"/>
        <v>113.3</v>
      </c>
      <c r="U351" s="34">
        <f t="shared" si="775"/>
        <v>10.42</v>
      </c>
      <c r="V351" s="34">
        <v>0</v>
      </c>
      <c r="W351" s="37">
        <f t="shared" si="776"/>
        <v>159</v>
      </c>
      <c r="X351" s="37">
        <f t="shared" si="777"/>
        <v>54</v>
      </c>
      <c r="Y351" s="34">
        <f t="shared" si="778"/>
        <v>596.36</v>
      </c>
      <c r="Z351" s="34">
        <f t="shared" si="779"/>
        <v>1868.65125</v>
      </c>
      <c r="AA351" s="58"/>
      <c r="AB351" s="12" t="s">
        <v>40</v>
      </c>
      <c r="AC351" s="11">
        <f t="shared" ref="AC351:AE351" si="813">K351+R351</f>
        <v>62.5185</v>
      </c>
      <c r="AD351" s="11">
        <f t="shared" si="813"/>
        <v>778.92</v>
      </c>
      <c r="AE351" s="11">
        <f t="shared" si="813"/>
        <v>566.48</v>
      </c>
      <c r="AF351" s="11">
        <f t="shared" si="781"/>
        <v>34.73275</v>
      </c>
      <c r="AG351" s="11">
        <f t="shared" ref="AG351:AI351" si="814">O351+W351</f>
        <v>318</v>
      </c>
      <c r="AH351" s="11">
        <f t="shared" si="814"/>
        <v>108</v>
      </c>
      <c r="AI351" s="11">
        <f t="shared" si="814"/>
        <v>1868.65125</v>
      </c>
      <c r="AJ351" s="12" t="s">
        <v>16</v>
      </c>
    </row>
    <row r="352" s="9" customFormat="1" ht="16" customHeight="1" spans="1:36">
      <c r="A352" s="33">
        <f t="shared" si="764"/>
        <v>349</v>
      </c>
      <c r="B352" s="34" t="s">
        <v>89</v>
      </c>
      <c r="C352" s="42" t="s">
        <v>825</v>
      </c>
      <c r="D352" s="180" t="s">
        <v>826</v>
      </c>
      <c r="E352" s="87">
        <v>3473.25</v>
      </c>
      <c r="F352" s="87">
        <v>3245.5</v>
      </c>
      <c r="G352" s="87">
        <v>5664.75</v>
      </c>
      <c r="H352" s="87">
        <v>3473.25</v>
      </c>
      <c r="I352" s="100">
        <v>3180</v>
      </c>
      <c r="J352" s="37">
        <v>108</v>
      </c>
      <c r="K352" s="47">
        <f t="shared" si="765"/>
        <v>62.5185</v>
      </c>
      <c r="L352" s="48">
        <f t="shared" si="766"/>
        <v>519.28</v>
      </c>
      <c r="M352" s="37">
        <f t="shared" si="767"/>
        <v>453.18</v>
      </c>
      <c r="N352" s="34">
        <f t="shared" si="768"/>
        <v>24.31275</v>
      </c>
      <c r="O352" s="37">
        <f t="shared" si="769"/>
        <v>159</v>
      </c>
      <c r="P352" s="37">
        <f t="shared" si="770"/>
        <v>54</v>
      </c>
      <c r="Q352" s="37">
        <f t="shared" si="771"/>
        <v>1272.29125</v>
      </c>
      <c r="R352" s="34">
        <f t="shared" si="772"/>
        <v>0</v>
      </c>
      <c r="S352" s="34">
        <f t="shared" si="773"/>
        <v>259.64</v>
      </c>
      <c r="T352" s="37">
        <f t="shared" si="774"/>
        <v>113.3</v>
      </c>
      <c r="U352" s="34">
        <f t="shared" si="775"/>
        <v>10.42</v>
      </c>
      <c r="V352" s="34">
        <v>0</v>
      </c>
      <c r="W352" s="37">
        <f t="shared" si="776"/>
        <v>159</v>
      </c>
      <c r="X352" s="37">
        <f t="shared" si="777"/>
        <v>54</v>
      </c>
      <c r="Y352" s="34">
        <f t="shared" si="778"/>
        <v>596.36</v>
      </c>
      <c r="Z352" s="34">
        <f t="shared" si="779"/>
        <v>1868.65125</v>
      </c>
      <c r="AA352" s="58"/>
      <c r="AB352" s="12" t="s">
        <v>40</v>
      </c>
      <c r="AC352" s="11">
        <f t="shared" ref="AC352:AE352" si="815">K352+R352</f>
        <v>62.5185</v>
      </c>
      <c r="AD352" s="11">
        <f t="shared" si="815"/>
        <v>778.92</v>
      </c>
      <c r="AE352" s="11">
        <f t="shared" si="815"/>
        <v>566.48</v>
      </c>
      <c r="AF352" s="11">
        <f t="shared" si="781"/>
        <v>34.73275</v>
      </c>
      <c r="AG352" s="11">
        <f t="shared" ref="AG352:AI352" si="816">O352+W352</f>
        <v>318</v>
      </c>
      <c r="AH352" s="11">
        <f t="shared" si="816"/>
        <v>108</v>
      </c>
      <c r="AI352" s="11">
        <f t="shared" si="816"/>
        <v>1868.65125</v>
      </c>
      <c r="AJ352" s="12" t="s">
        <v>16</v>
      </c>
    </row>
    <row r="353" s="9" customFormat="1" ht="16" customHeight="1" spans="1:36">
      <c r="A353" s="33">
        <f t="shared" si="764"/>
        <v>350</v>
      </c>
      <c r="B353" s="34" t="s">
        <v>89</v>
      </c>
      <c r="C353" s="42" t="s">
        <v>827</v>
      </c>
      <c r="D353" s="180" t="s">
        <v>828</v>
      </c>
      <c r="E353" s="87">
        <v>3820</v>
      </c>
      <c r="F353" s="87">
        <v>3820</v>
      </c>
      <c r="G353" s="87">
        <v>5664.75</v>
      </c>
      <c r="H353" s="87">
        <v>3820</v>
      </c>
      <c r="I353" s="100">
        <v>4180</v>
      </c>
      <c r="J353" s="37">
        <v>108</v>
      </c>
      <c r="K353" s="47">
        <f t="shared" si="765"/>
        <v>68.76</v>
      </c>
      <c r="L353" s="48">
        <f t="shared" si="766"/>
        <v>611.2</v>
      </c>
      <c r="M353" s="37">
        <f t="shared" si="767"/>
        <v>453.18</v>
      </c>
      <c r="N353" s="34">
        <f t="shared" si="768"/>
        <v>26.74</v>
      </c>
      <c r="O353" s="37">
        <f t="shared" si="769"/>
        <v>209</v>
      </c>
      <c r="P353" s="37">
        <f t="shared" si="770"/>
        <v>54</v>
      </c>
      <c r="Q353" s="37">
        <f t="shared" si="771"/>
        <v>1422.88</v>
      </c>
      <c r="R353" s="34">
        <f t="shared" si="772"/>
        <v>0</v>
      </c>
      <c r="S353" s="34">
        <f t="shared" si="773"/>
        <v>305.6</v>
      </c>
      <c r="T353" s="37">
        <f t="shared" si="774"/>
        <v>113.3</v>
      </c>
      <c r="U353" s="34">
        <f t="shared" si="775"/>
        <v>11.46</v>
      </c>
      <c r="V353" s="34">
        <v>0</v>
      </c>
      <c r="W353" s="37">
        <f t="shared" si="776"/>
        <v>209</v>
      </c>
      <c r="X353" s="37">
        <f t="shared" si="777"/>
        <v>54</v>
      </c>
      <c r="Y353" s="34">
        <f t="shared" si="778"/>
        <v>693.36</v>
      </c>
      <c r="Z353" s="34">
        <f t="shared" si="779"/>
        <v>2116.24</v>
      </c>
      <c r="AA353" s="58"/>
      <c r="AB353" s="12" t="s">
        <v>40</v>
      </c>
      <c r="AC353" s="11">
        <f t="shared" ref="AC353:AE353" si="817">K353+R353</f>
        <v>68.76</v>
      </c>
      <c r="AD353" s="11">
        <f t="shared" si="817"/>
        <v>916.8</v>
      </c>
      <c r="AE353" s="11">
        <f t="shared" si="817"/>
        <v>566.48</v>
      </c>
      <c r="AF353" s="11">
        <f t="shared" si="781"/>
        <v>38.2</v>
      </c>
      <c r="AG353" s="11">
        <f t="shared" ref="AG353:AI353" si="818">O353+W353</f>
        <v>418</v>
      </c>
      <c r="AH353" s="11">
        <f t="shared" si="818"/>
        <v>108</v>
      </c>
      <c r="AI353" s="11">
        <f t="shared" si="818"/>
        <v>2116.24</v>
      </c>
      <c r="AJ353" s="12" t="s">
        <v>16</v>
      </c>
    </row>
    <row r="354" s="9" customFormat="1" ht="16" customHeight="1" spans="1:36">
      <c r="A354" s="33">
        <f t="shared" si="764"/>
        <v>351</v>
      </c>
      <c r="B354" s="34" t="s">
        <v>262</v>
      </c>
      <c r="C354" s="42" t="s">
        <v>829</v>
      </c>
      <c r="D354" s="180" t="s">
        <v>830</v>
      </c>
      <c r="E354" s="87">
        <v>3473.25</v>
      </c>
      <c r="F354" s="87">
        <v>3245.5</v>
      </c>
      <c r="G354" s="87">
        <v>5664.75</v>
      </c>
      <c r="H354" s="87">
        <v>3473.25</v>
      </c>
      <c r="I354" s="100">
        <v>3180</v>
      </c>
      <c r="J354" s="37">
        <v>108</v>
      </c>
      <c r="K354" s="47">
        <f t="shared" si="765"/>
        <v>62.5185</v>
      </c>
      <c r="L354" s="48">
        <f t="shared" si="766"/>
        <v>519.28</v>
      </c>
      <c r="M354" s="37">
        <f t="shared" si="767"/>
        <v>453.18</v>
      </c>
      <c r="N354" s="34">
        <f t="shared" si="768"/>
        <v>24.31275</v>
      </c>
      <c r="O354" s="37">
        <f t="shared" si="769"/>
        <v>159</v>
      </c>
      <c r="P354" s="37">
        <f t="shared" si="770"/>
        <v>54</v>
      </c>
      <c r="Q354" s="37">
        <f t="shared" si="771"/>
        <v>1272.29125</v>
      </c>
      <c r="R354" s="34">
        <f t="shared" si="772"/>
        <v>0</v>
      </c>
      <c r="S354" s="34">
        <f t="shared" si="773"/>
        <v>259.64</v>
      </c>
      <c r="T354" s="37">
        <f t="shared" si="774"/>
        <v>113.3</v>
      </c>
      <c r="U354" s="34">
        <f t="shared" si="775"/>
        <v>10.42</v>
      </c>
      <c r="V354" s="34">
        <v>0</v>
      </c>
      <c r="W354" s="37">
        <f t="shared" si="776"/>
        <v>159</v>
      </c>
      <c r="X354" s="37">
        <f t="shared" si="777"/>
        <v>54</v>
      </c>
      <c r="Y354" s="34">
        <f t="shared" si="778"/>
        <v>596.36</v>
      </c>
      <c r="Z354" s="34">
        <f t="shared" si="779"/>
        <v>1868.65125</v>
      </c>
      <c r="AA354" s="58"/>
      <c r="AB354" s="12" t="s">
        <v>40</v>
      </c>
      <c r="AC354" s="11">
        <f t="shared" ref="AC354:AE354" si="819">K354+R354</f>
        <v>62.5185</v>
      </c>
      <c r="AD354" s="11">
        <f t="shared" si="819"/>
        <v>778.92</v>
      </c>
      <c r="AE354" s="11">
        <f t="shared" si="819"/>
        <v>566.48</v>
      </c>
      <c r="AF354" s="11">
        <f t="shared" si="781"/>
        <v>34.73275</v>
      </c>
      <c r="AG354" s="11">
        <f t="shared" ref="AG354:AI354" si="820">O354+W354</f>
        <v>318</v>
      </c>
      <c r="AH354" s="11">
        <f t="shared" si="820"/>
        <v>108</v>
      </c>
      <c r="AI354" s="11">
        <f t="shared" si="820"/>
        <v>1868.65125</v>
      </c>
      <c r="AJ354" s="12" t="s">
        <v>16</v>
      </c>
    </row>
    <row r="355" s="9" customFormat="1" ht="16" customHeight="1" spans="1:36">
      <c r="A355" s="33">
        <f t="shared" si="764"/>
        <v>352</v>
      </c>
      <c r="B355" s="34" t="s">
        <v>423</v>
      </c>
      <c r="C355" s="42" t="s">
        <v>831</v>
      </c>
      <c r="D355" s="188" t="s">
        <v>832</v>
      </c>
      <c r="E355" s="87">
        <v>3473.25</v>
      </c>
      <c r="F355" s="87">
        <v>3245.5</v>
      </c>
      <c r="G355" s="87">
        <v>5664.75</v>
      </c>
      <c r="H355" s="87">
        <v>3473.25</v>
      </c>
      <c r="I355" s="100">
        <v>1790</v>
      </c>
      <c r="J355" s="37">
        <v>108</v>
      </c>
      <c r="K355" s="47">
        <f t="shared" si="765"/>
        <v>62.5185</v>
      </c>
      <c r="L355" s="48">
        <f t="shared" si="766"/>
        <v>519.28</v>
      </c>
      <c r="M355" s="37">
        <f t="shared" si="767"/>
        <v>453.18</v>
      </c>
      <c r="N355" s="34">
        <f t="shared" si="768"/>
        <v>24.31275</v>
      </c>
      <c r="O355" s="37">
        <f t="shared" si="769"/>
        <v>89.5</v>
      </c>
      <c r="P355" s="37">
        <f t="shared" si="770"/>
        <v>54</v>
      </c>
      <c r="Q355" s="37">
        <f t="shared" si="771"/>
        <v>1202.79125</v>
      </c>
      <c r="R355" s="34">
        <f t="shared" si="772"/>
        <v>0</v>
      </c>
      <c r="S355" s="34">
        <f t="shared" si="773"/>
        <v>259.64</v>
      </c>
      <c r="T355" s="37">
        <f t="shared" si="774"/>
        <v>113.3</v>
      </c>
      <c r="U355" s="34">
        <f t="shared" si="775"/>
        <v>10.42</v>
      </c>
      <c r="V355" s="34">
        <v>0</v>
      </c>
      <c r="W355" s="37">
        <f t="shared" si="776"/>
        <v>89.5</v>
      </c>
      <c r="X355" s="37">
        <f t="shared" si="777"/>
        <v>54</v>
      </c>
      <c r="Y355" s="34">
        <f t="shared" si="778"/>
        <v>526.86</v>
      </c>
      <c r="Z355" s="34">
        <f t="shared" si="779"/>
        <v>1729.65125</v>
      </c>
      <c r="AA355" s="58"/>
      <c r="AB355" s="12" t="s">
        <v>33</v>
      </c>
      <c r="AC355" s="11">
        <f t="shared" ref="AC355:AE355" si="821">K355+R355</f>
        <v>62.5185</v>
      </c>
      <c r="AD355" s="11">
        <f t="shared" si="821"/>
        <v>778.92</v>
      </c>
      <c r="AE355" s="11">
        <f t="shared" si="821"/>
        <v>566.48</v>
      </c>
      <c r="AF355" s="11">
        <f t="shared" si="781"/>
        <v>34.73275</v>
      </c>
      <c r="AG355" s="11">
        <f t="shared" ref="AG355:AI355" si="822">O355+W355</f>
        <v>179</v>
      </c>
      <c r="AH355" s="11">
        <f t="shared" si="822"/>
        <v>108</v>
      </c>
      <c r="AI355" s="11">
        <f t="shared" si="822"/>
        <v>1729.65125</v>
      </c>
      <c r="AJ355" s="12" t="s">
        <v>14</v>
      </c>
    </row>
    <row r="356" s="9" customFormat="1" ht="16" customHeight="1" spans="1:36">
      <c r="A356" s="33">
        <f t="shared" si="764"/>
        <v>353</v>
      </c>
      <c r="B356" s="34" t="s">
        <v>423</v>
      </c>
      <c r="C356" s="42" t="s">
        <v>833</v>
      </c>
      <c r="D356" s="188" t="s">
        <v>834</v>
      </c>
      <c r="E356" s="87">
        <v>3473.25</v>
      </c>
      <c r="F356" s="87">
        <v>3245.5</v>
      </c>
      <c r="G356" s="87">
        <v>5664.75</v>
      </c>
      <c r="H356" s="87">
        <v>3473.25</v>
      </c>
      <c r="I356" s="100">
        <v>1790</v>
      </c>
      <c r="J356" s="37">
        <v>108</v>
      </c>
      <c r="K356" s="47">
        <f t="shared" si="765"/>
        <v>62.5185</v>
      </c>
      <c r="L356" s="48">
        <f t="shared" si="766"/>
        <v>519.28</v>
      </c>
      <c r="M356" s="37">
        <f t="shared" si="767"/>
        <v>453.18</v>
      </c>
      <c r="N356" s="34">
        <f t="shared" si="768"/>
        <v>24.31275</v>
      </c>
      <c r="O356" s="37">
        <f t="shared" si="769"/>
        <v>89.5</v>
      </c>
      <c r="P356" s="37">
        <f t="shared" si="770"/>
        <v>54</v>
      </c>
      <c r="Q356" s="37">
        <f t="shared" si="771"/>
        <v>1202.79125</v>
      </c>
      <c r="R356" s="34">
        <f t="shared" si="772"/>
        <v>0</v>
      </c>
      <c r="S356" s="34">
        <f t="shared" si="773"/>
        <v>259.64</v>
      </c>
      <c r="T356" s="37">
        <f t="shared" si="774"/>
        <v>113.3</v>
      </c>
      <c r="U356" s="34">
        <f t="shared" si="775"/>
        <v>10.42</v>
      </c>
      <c r="V356" s="34">
        <v>0</v>
      </c>
      <c r="W356" s="37">
        <f t="shared" si="776"/>
        <v>89.5</v>
      </c>
      <c r="X356" s="37">
        <f t="shared" si="777"/>
        <v>54</v>
      </c>
      <c r="Y356" s="34">
        <f t="shared" si="778"/>
        <v>526.86</v>
      </c>
      <c r="Z356" s="34">
        <f t="shared" si="779"/>
        <v>1729.65125</v>
      </c>
      <c r="AA356" s="58"/>
      <c r="AB356" s="12" t="s">
        <v>33</v>
      </c>
      <c r="AC356" s="11">
        <f t="shared" ref="AC356:AE356" si="823">K356+R356</f>
        <v>62.5185</v>
      </c>
      <c r="AD356" s="11">
        <f t="shared" si="823"/>
        <v>778.92</v>
      </c>
      <c r="AE356" s="11">
        <f t="shared" si="823"/>
        <v>566.48</v>
      </c>
      <c r="AF356" s="11">
        <f t="shared" si="781"/>
        <v>34.73275</v>
      </c>
      <c r="AG356" s="11">
        <f t="shared" ref="AG356:AI356" si="824">O356+W356</f>
        <v>179</v>
      </c>
      <c r="AH356" s="11">
        <f t="shared" si="824"/>
        <v>108</v>
      </c>
      <c r="AI356" s="11">
        <f t="shared" si="824"/>
        <v>1729.65125</v>
      </c>
      <c r="AJ356" s="12" t="s">
        <v>14</v>
      </c>
    </row>
    <row r="357" s="9" customFormat="1" ht="16" customHeight="1" spans="1:36">
      <c r="A357" s="33">
        <f t="shared" si="764"/>
        <v>354</v>
      </c>
      <c r="B357" s="34" t="s">
        <v>472</v>
      </c>
      <c r="C357" s="42" t="s">
        <v>835</v>
      </c>
      <c r="D357" s="180" t="s">
        <v>836</v>
      </c>
      <c r="E357" s="87">
        <v>3473.25</v>
      </c>
      <c r="F357" s="87">
        <v>3245.5</v>
      </c>
      <c r="G357" s="87">
        <v>5664.75</v>
      </c>
      <c r="H357" s="87">
        <v>3473.25</v>
      </c>
      <c r="I357" s="100">
        <v>3180</v>
      </c>
      <c r="J357" s="37">
        <v>108</v>
      </c>
      <c r="K357" s="47">
        <f t="shared" si="765"/>
        <v>62.5185</v>
      </c>
      <c r="L357" s="48">
        <f t="shared" si="766"/>
        <v>519.28</v>
      </c>
      <c r="M357" s="37">
        <f t="shared" si="767"/>
        <v>453.18</v>
      </c>
      <c r="N357" s="34">
        <f t="shared" si="768"/>
        <v>24.31275</v>
      </c>
      <c r="O357" s="37">
        <f t="shared" si="769"/>
        <v>159</v>
      </c>
      <c r="P357" s="37">
        <f t="shared" si="770"/>
        <v>54</v>
      </c>
      <c r="Q357" s="37">
        <f t="shared" si="771"/>
        <v>1272.29125</v>
      </c>
      <c r="R357" s="34">
        <f t="shared" si="772"/>
        <v>0</v>
      </c>
      <c r="S357" s="34">
        <f t="shared" si="773"/>
        <v>259.64</v>
      </c>
      <c r="T357" s="37">
        <f t="shared" si="774"/>
        <v>113.3</v>
      </c>
      <c r="U357" s="34">
        <f t="shared" si="775"/>
        <v>10.42</v>
      </c>
      <c r="V357" s="34">
        <v>0</v>
      </c>
      <c r="W357" s="37">
        <f t="shared" si="776"/>
        <v>159</v>
      </c>
      <c r="X357" s="37">
        <f t="shared" si="777"/>
        <v>54</v>
      </c>
      <c r="Y357" s="34">
        <f t="shared" si="778"/>
        <v>596.36</v>
      </c>
      <c r="Z357" s="34">
        <f t="shared" si="779"/>
        <v>1868.65125</v>
      </c>
      <c r="AA357" s="58"/>
      <c r="AB357" s="12" t="s">
        <v>38</v>
      </c>
      <c r="AC357" s="11">
        <f t="shared" ref="AC357:AE357" si="825">K357+R357</f>
        <v>62.5185</v>
      </c>
      <c r="AD357" s="11">
        <f t="shared" si="825"/>
        <v>778.92</v>
      </c>
      <c r="AE357" s="11">
        <f t="shared" si="825"/>
        <v>566.48</v>
      </c>
      <c r="AF357" s="11">
        <f t="shared" si="781"/>
        <v>34.73275</v>
      </c>
      <c r="AG357" s="11">
        <f t="shared" ref="AG357:AI357" si="826">O357+W357</f>
        <v>318</v>
      </c>
      <c r="AH357" s="11">
        <f t="shared" si="826"/>
        <v>108</v>
      </c>
      <c r="AI357" s="11">
        <f t="shared" si="826"/>
        <v>1868.65125</v>
      </c>
      <c r="AJ357" s="12" t="s">
        <v>14</v>
      </c>
    </row>
    <row r="358" s="9" customFormat="1" ht="16" customHeight="1" spans="1:36">
      <c r="A358" s="33">
        <f t="shared" si="764"/>
        <v>355</v>
      </c>
      <c r="B358" s="34" t="s">
        <v>251</v>
      </c>
      <c r="C358" s="42" t="s">
        <v>837</v>
      </c>
      <c r="D358" s="188" t="s">
        <v>838</v>
      </c>
      <c r="E358" s="87">
        <v>3473.25</v>
      </c>
      <c r="F358" s="87">
        <v>3245.5</v>
      </c>
      <c r="G358" s="87">
        <v>5664.75</v>
      </c>
      <c r="H358" s="87">
        <v>3473.25</v>
      </c>
      <c r="I358" s="100">
        <v>1790</v>
      </c>
      <c r="J358" s="37">
        <v>108</v>
      </c>
      <c r="K358" s="47">
        <f t="shared" si="765"/>
        <v>62.5185</v>
      </c>
      <c r="L358" s="48">
        <f t="shared" si="766"/>
        <v>519.28</v>
      </c>
      <c r="M358" s="37">
        <f t="shared" si="767"/>
        <v>453.18</v>
      </c>
      <c r="N358" s="34">
        <f t="shared" si="768"/>
        <v>24.31275</v>
      </c>
      <c r="O358" s="37">
        <f t="shared" si="769"/>
        <v>89.5</v>
      </c>
      <c r="P358" s="37">
        <f t="shared" si="770"/>
        <v>54</v>
      </c>
      <c r="Q358" s="37">
        <f t="shared" si="771"/>
        <v>1202.79125</v>
      </c>
      <c r="R358" s="34">
        <f t="shared" si="772"/>
        <v>0</v>
      </c>
      <c r="S358" s="34">
        <f t="shared" si="773"/>
        <v>259.64</v>
      </c>
      <c r="T358" s="37">
        <f t="shared" si="774"/>
        <v>113.3</v>
      </c>
      <c r="U358" s="34">
        <f t="shared" si="775"/>
        <v>10.42</v>
      </c>
      <c r="V358" s="34">
        <v>0</v>
      </c>
      <c r="W358" s="37">
        <f t="shared" si="776"/>
        <v>89.5</v>
      </c>
      <c r="X358" s="37">
        <f t="shared" si="777"/>
        <v>54</v>
      </c>
      <c r="Y358" s="34">
        <f t="shared" si="778"/>
        <v>526.86</v>
      </c>
      <c r="Z358" s="34">
        <f t="shared" si="779"/>
        <v>1729.65125</v>
      </c>
      <c r="AA358" s="58"/>
      <c r="AB358" s="12" t="s">
        <v>30</v>
      </c>
      <c r="AC358" s="11">
        <f t="shared" ref="AC358:AE358" si="827">K358+R358</f>
        <v>62.5185</v>
      </c>
      <c r="AD358" s="11">
        <f t="shared" si="827"/>
        <v>778.92</v>
      </c>
      <c r="AE358" s="11">
        <f t="shared" si="827"/>
        <v>566.48</v>
      </c>
      <c r="AF358" s="11">
        <f t="shared" si="781"/>
        <v>34.73275</v>
      </c>
      <c r="AG358" s="11">
        <f t="shared" ref="AG358:AI358" si="828">O358+W358</f>
        <v>179</v>
      </c>
      <c r="AH358" s="11">
        <f t="shared" si="828"/>
        <v>108</v>
      </c>
      <c r="AI358" s="11">
        <f t="shared" si="828"/>
        <v>1729.65125</v>
      </c>
      <c r="AJ358" s="12" t="s">
        <v>14</v>
      </c>
    </row>
    <row r="359" s="9" customFormat="1" ht="16" customHeight="1" spans="1:36">
      <c r="A359" s="33">
        <f t="shared" si="764"/>
        <v>356</v>
      </c>
      <c r="B359" s="34" t="s">
        <v>86</v>
      </c>
      <c r="C359" s="42" t="s">
        <v>839</v>
      </c>
      <c r="D359" s="180" t="s">
        <v>840</v>
      </c>
      <c r="E359" s="87">
        <v>3820</v>
      </c>
      <c r="F359" s="87">
        <v>3820</v>
      </c>
      <c r="G359" s="87">
        <v>5664.75</v>
      </c>
      <c r="H359" s="87">
        <v>3820</v>
      </c>
      <c r="I359" s="100">
        <v>4180</v>
      </c>
      <c r="J359" s="37">
        <v>108</v>
      </c>
      <c r="K359" s="47">
        <f t="shared" si="765"/>
        <v>68.76</v>
      </c>
      <c r="L359" s="48">
        <f t="shared" si="766"/>
        <v>611.2</v>
      </c>
      <c r="M359" s="37">
        <f t="shared" si="767"/>
        <v>453.18</v>
      </c>
      <c r="N359" s="34">
        <f t="shared" si="768"/>
        <v>26.74</v>
      </c>
      <c r="O359" s="37">
        <f t="shared" si="769"/>
        <v>209</v>
      </c>
      <c r="P359" s="37">
        <f t="shared" si="770"/>
        <v>54</v>
      </c>
      <c r="Q359" s="37">
        <f t="shared" si="771"/>
        <v>1422.88</v>
      </c>
      <c r="R359" s="34">
        <f t="shared" si="772"/>
        <v>0</v>
      </c>
      <c r="S359" s="34">
        <f t="shared" si="773"/>
        <v>305.6</v>
      </c>
      <c r="T359" s="37">
        <f t="shared" si="774"/>
        <v>113.3</v>
      </c>
      <c r="U359" s="34">
        <f t="shared" si="775"/>
        <v>11.46</v>
      </c>
      <c r="V359" s="34">
        <v>0</v>
      </c>
      <c r="W359" s="37">
        <f t="shared" si="776"/>
        <v>209</v>
      </c>
      <c r="X359" s="37">
        <f t="shared" si="777"/>
        <v>54</v>
      </c>
      <c r="Y359" s="34">
        <f t="shared" si="778"/>
        <v>693.36</v>
      </c>
      <c r="Z359" s="34">
        <f t="shared" si="779"/>
        <v>2116.24</v>
      </c>
      <c r="AA359" s="58"/>
      <c r="AB359" s="12" t="s">
        <v>40</v>
      </c>
      <c r="AC359" s="11">
        <f t="shared" ref="AC359:AE359" si="829">K359+R359</f>
        <v>68.76</v>
      </c>
      <c r="AD359" s="11">
        <f t="shared" si="829"/>
        <v>916.8</v>
      </c>
      <c r="AE359" s="11">
        <f t="shared" si="829"/>
        <v>566.48</v>
      </c>
      <c r="AF359" s="11">
        <f t="shared" si="781"/>
        <v>38.2</v>
      </c>
      <c r="AG359" s="11">
        <f t="shared" ref="AG359:AI359" si="830">O359+W359</f>
        <v>418</v>
      </c>
      <c r="AH359" s="11">
        <f t="shared" si="830"/>
        <v>108</v>
      </c>
      <c r="AI359" s="11">
        <f t="shared" si="830"/>
        <v>2116.24</v>
      </c>
      <c r="AJ359" s="12" t="s">
        <v>16</v>
      </c>
    </row>
    <row r="360" s="9" customFormat="1" ht="16" customHeight="1" spans="1:36">
      <c r="A360" s="33">
        <f t="shared" si="764"/>
        <v>357</v>
      </c>
      <c r="B360" s="34" t="s">
        <v>203</v>
      </c>
      <c r="C360" s="92" t="s">
        <v>841</v>
      </c>
      <c r="D360" s="189" t="s">
        <v>842</v>
      </c>
      <c r="E360" s="87">
        <v>3473.25</v>
      </c>
      <c r="F360" s="87">
        <v>3245.5</v>
      </c>
      <c r="G360" s="87">
        <v>5664.75</v>
      </c>
      <c r="H360" s="87">
        <v>3473.25</v>
      </c>
      <c r="I360" s="100">
        <v>1790</v>
      </c>
      <c r="J360" s="37">
        <v>108</v>
      </c>
      <c r="K360" s="47">
        <f t="shared" si="765"/>
        <v>62.5185</v>
      </c>
      <c r="L360" s="48">
        <f t="shared" si="766"/>
        <v>519.28</v>
      </c>
      <c r="M360" s="37">
        <f t="shared" si="767"/>
        <v>453.18</v>
      </c>
      <c r="N360" s="34">
        <f t="shared" si="768"/>
        <v>24.31275</v>
      </c>
      <c r="O360" s="37">
        <f t="shared" si="769"/>
        <v>89.5</v>
      </c>
      <c r="P360" s="37">
        <f t="shared" si="770"/>
        <v>54</v>
      </c>
      <c r="Q360" s="37">
        <f t="shared" si="771"/>
        <v>1202.79125</v>
      </c>
      <c r="R360" s="34">
        <f t="shared" si="772"/>
        <v>0</v>
      </c>
      <c r="S360" s="34">
        <f t="shared" si="773"/>
        <v>259.64</v>
      </c>
      <c r="T360" s="37">
        <f t="shared" si="774"/>
        <v>113.3</v>
      </c>
      <c r="U360" s="34">
        <f t="shared" si="775"/>
        <v>10.42</v>
      </c>
      <c r="V360" s="34">
        <v>0</v>
      </c>
      <c r="W360" s="37">
        <f t="shared" si="776"/>
        <v>89.5</v>
      </c>
      <c r="X360" s="37">
        <f t="shared" si="777"/>
        <v>54</v>
      </c>
      <c r="Y360" s="34">
        <f t="shared" si="778"/>
        <v>526.86</v>
      </c>
      <c r="Z360" s="34">
        <f t="shared" si="779"/>
        <v>1729.65125</v>
      </c>
      <c r="AA360" s="58"/>
      <c r="AB360" s="12" t="s">
        <v>32</v>
      </c>
      <c r="AC360" s="11">
        <f t="shared" ref="AC360:AE360" si="831">K360+R360</f>
        <v>62.5185</v>
      </c>
      <c r="AD360" s="11">
        <f t="shared" si="831"/>
        <v>778.92</v>
      </c>
      <c r="AE360" s="11">
        <f t="shared" si="831"/>
        <v>566.48</v>
      </c>
      <c r="AF360" s="11">
        <f t="shared" si="781"/>
        <v>34.73275</v>
      </c>
      <c r="AG360" s="11">
        <f t="shared" ref="AG360:AI360" si="832">O360+W360</f>
        <v>179</v>
      </c>
      <c r="AH360" s="11">
        <f t="shared" si="832"/>
        <v>108</v>
      </c>
      <c r="AI360" s="11">
        <f t="shared" si="832"/>
        <v>1729.65125</v>
      </c>
      <c r="AJ360" s="12" t="s">
        <v>14</v>
      </c>
    </row>
    <row r="361" s="9" customFormat="1" ht="16" customHeight="1" spans="1:36">
      <c r="A361" s="33">
        <f t="shared" si="764"/>
        <v>358</v>
      </c>
      <c r="B361" s="34" t="s">
        <v>599</v>
      </c>
      <c r="C361" s="92" t="s">
        <v>843</v>
      </c>
      <c r="D361" s="189" t="s">
        <v>844</v>
      </c>
      <c r="E361" s="87">
        <v>3473.25</v>
      </c>
      <c r="F361" s="87">
        <v>3245.5</v>
      </c>
      <c r="G361" s="87">
        <v>5664.75</v>
      </c>
      <c r="H361" s="87">
        <v>3473.25</v>
      </c>
      <c r="I361" s="100">
        <v>1790</v>
      </c>
      <c r="J361" s="37">
        <v>108</v>
      </c>
      <c r="K361" s="47">
        <f t="shared" si="765"/>
        <v>62.5185</v>
      </c>
      <c r="L361" s="48">
        <f t="shared" si="766"/>
        <v>519.28</v>
      </c>
      <c r="M361" s="37">
        <f t="shared" si="767"/>
        <v>453.18</v>
      </c>
      <c r="N361" s="34">
        <f t="shared" si="768"/>
        <v>24.31275</v>
      </c>
      <c r="O361" s="37">
        <f t="shared" si="769"/>
        <v>89.5</v>
      </c>
      <c r="P361" s="37">
        <f t="shared" si="770"/>
        <v>54</v>
      </c>
      <c r="Q361" s="37">
        <f t="shared" si="771"/>
        <v>1202.79125</v>
      </c>
      <c r="R361" s="34">
        <f t="shared" si="772"/>
        <v>0</v>
      </c>
      <c r="S361" s="34">
        <f t="shared" si="773"/>
        <v>259.64</v>
      </c>
      <c r="T361" s="37">
        <f t="shared" si="774"/>
        <v>113.3</v>
      </c>
      <c r="U361" s="34">
        <f t="shared" si="775"/>
        <v>10.42</v>
      </c>
      <c r="V361" s="34">
        <v>0</v>
      </c>
      <c r="W361" s="37">
        <f t="shared" si="776"/>
        <v>89.5</v>
      </c>
      <c r="X361" s="37">
        <f t="shared" si="777"/>
        <v>54</v>
      </c>
      <c r="Y361" s="34">
        <f t="shared" si="778"/>
        <v>526.86</v>
      </c>
      <c r="Z361" s="34">
        <f t="shared" si="779"/>
        <v>1729.65125</v>
      </c>
      <c r="AA361" s="58"/>
      <c r="AB361" s="12" t="s">
        <v>35</v>
      </c>
      <c r="AC361" s="11">
        <f t="shared" ref="AC361:AE361" si="833">K361+R361</f>
        <v>62.5185</v>
      </c>
      <c r="AD361" s="11">
        <f t="shared" si="833"/>
        <v>778.92</v>
      </c>
      <c r="AE361" s="11">
        <f t="shared" si="833"/>
        <v>566.48</v>
      </c>
      <c r="AF361" s="11">
        <f t="shared" si="781"/>
        <v>34.73275</v>
      </c>
      <c r="AG361" s="11">
        <f t="shared" ref="AG361:AI361" si="834">O361+W361</f>
        <v>179</v>
      </c>
      <c r="AH361" s="11">
        <f t="shared" si="834"/>
        <v>108</v>
      </c>
      <c r="AI361" s="11">
        <f t="shared" si="834"/>
        <v>1729.65125</v>
      </c>
      <c r="AJ361" s="12" t="s">
        <v>14</v>
      </c>
    </row>
    <row r="362" s="9" customFormat="1" ht="16" customHeight="1" spans="1:36">
      <c r="A362" s="33">
        <f t="shared" si="764"/>
        <v>359</v>
      </c>
      <c r="B362" s="34" t="s">
        <v>584</v>
      </c>
      <c r="C362" s="92" t="s">
        <v>845</v>
      </c>
      <c r="D362" s="98" t="s">
        <v>846</v>
      </c>
      <c r="E362" s="87">
        <v>3473.25</v>
      </c>
      <c r="F362" s="87">
        <v>3245.5</v>
      </c>
      <c r="G362" s="87">
        <v>5664.75</v>
      </c>
      <c r="H362" s="87">
        <v>3473.25</v>
      </c>
      <c r="I362" s="100">
        <v>1790</v>
      </c>
      <c r="J362" s="37">
        <v>108</v>
      </c>
      <c r="K362" s="47">
        <f t="shared" si="765"/>
        <v>62.5185</v>
      </c>
      <c r="L362" s="48">
        <f t="shared" si="766"/>
        <v>519.28</v>
      </c>
      <c r="M362" s="37">
        <f t="shared" si="767"/>
        <v>453.18</v>
      </c>
      <c r="N362" s="34">
        <f t="shared" si="768"/>
        <v>24.31275</v>
      </c>
      <c r="O362" s="37">
        <f t="shared" si="769"/>
        <v>89.5</v>
      </c>
      <c r="P362" s="37">
        <f t="shared" si="770"/>
        <v>54</v>
      </c>
      <c r="Q362" s="37">
        <f t="shared" si="771"/>
        <v>1202.79125</v>
      </c>
      <c r="R362" s="34">
        <f t="shared" si="772"/>
        <v>0</v>
      </c>
      <c r="S362" s="34">
        <f t="shared" si="773"/>
        <v>259.64</v>
      </c>
      <c r="T362" s="37">
        <f t="shared" si="774"/>
        <v>113.3</v>
      </c>
      <c r="U362" s="34">
        <f t="shared" si="775"/>
        <v>10.42</v>
      </c>
      <c r="V362" s="34">
        <v>0</v>
      </c>
      <c r="W362" s="37">
        <f t="shared" si="776"/>
        <v>89.5</v>
      </c>
      <c r="X362" s="37">
        <f t="shared" si="777"/>
        <v>54</v>
      </c>
      <c r="Y362" s="34">
        <f t="shared" si="778"/>
        <v>526.86</v>
      </c>
      <c r="Z362" s="34">
        <f t="shared" si="779"/>
        <v>1729.65125</v>
      </c>
      <c r="AA362" s="58"/>
      <c r="AB362" s="12" t="s">
        <v>36</v>
      </c>
      <c r="AC362" s="11">
        <f t="shared" ref="AC362:AE362" si="835">K362+R362</f>
        <v>62.5185</v>
      </c>
      <c r="AD362" s="11">
        <f t="shared" si="835"/>
        <v>778.92</v>
      </c>
      <c r="AE362" s="11">
        <f t="shared" si="835"/>
        <v>566.48</v>
      </c>
      <c r="AF362" s="11">
        <f t="shared" si="781"/>
        <v>34.73275</v>
      </c>
      <c r="AG362" s="11">
        <f t="shared" ref="AG362:AI362" si="836">O362+W362</f>
        <v>179</v>
      </c>
      <c r="AH362" s="11">
        <f t="shared" si="836"/>
        <v>108</v>
      </c>
      <c r="AI362" s="11">
        <f t="shared" si="836"/>
        <v>1729.65125</v>
      </c>
      <c r="AJ362" s="12" t="s">
        <v>14</v>
      </c>
    </row>
    <row r="363" s="9" customFormat="1" ht="16" customHeight="1" spans="1:36">
      <c r="A363" s="33">
        <f t="shared" si="764"/>
        <v>360</v>
      </c>
      <c r="B363" s="34" t="s">
        <v>277</v>
      </c>
      <c r="C363" s="92" t="s">
        <v>847</v>
      </c>
      <c r="D363" s="189" t="s">
        <v>848</v>
      </c>
      <c r="E363" s="87">
        <v>3473.25</v>
      </c>
      <c r="F363" s="87">
        <v>3245.5</v>
      </c>
      <c r="G363" s="87">
        <v>5664.75</v>
      </c>
      <c r="H363" s="87">
        <v>3473.25</v>
      </c>
      <c r="I363" s="100">
        <v>0</v>
      </c>
      <c r="J363" s="37">
        <v>108</v>
      </c>
      <c r="K363" s="47">
        <f t="shared" si="765"/>
        <v>62.5185</v>
      </c>
      <c r="L363" s="48">
        <f t="shared" si="766"/>
        <v>519.28</v>
      </c>
      <c r="M363" s="37">
        <f t="shared" si="767"/>
        <v>453.18</v>
      </c>
      <c r="N363" s="34">
        <f t="shared" si="768"/>
        <v>24.31275</v>
      </c>
      <c r="O363" s="37">
        <f t="shared" si="769"/>
        <v>0</v>
      </c>
      <c r="P363" s="37">
        <f t="shared" si="770"/>
        <v>54</v>
      </c>
      <c r="Q363" s="37">
        <f t="shared" si="771"/>
        <v>1113.29125</v>
      </c>
      <c r="R363" s="34">
        <f t="shared" si="772"/>
        <v>0</v>
      </c>
      <c r="S363" s="34">
        <f t="shared" si="773"/>
        <v>259.64</v>
      </c>
      <c r="T363" s="37">
        <f t="shared" si="774"/>
        <v>113.3</v>
      </c>
      <c r="U363" s="34">
        <f t="shared" si="775"/>
        <v>10.42</v>
      </c>
      <c r="V363" s="34">
        <v>0</v>
      </c>
      <c r="W363" s="37">
        <f t="shared" si="776"/>
        <v>0</v>
      </c>
      <c r="X363" s="37">
        <f t="shared" si="777"/>
        <v>54</v>
      </c>
      <c r="Y363" s="34">
        <f t="shared" si="778"/>
        <v>437.36</v>
      </c>
      <c r="Z363" s="34">
        <f t="shared" si="779"/>
        <v>1550.65125</v>
      </c>
      <c r="AA363" s="58"/>
      <c r="AB363" s="12" t="s">
        <v>29</v>
      </c>
      <c r="AC363" s="11">
        <f t="shared" ref="AC363:AE363" si="837">K363+R363</f>
        <v>62.5185</v>
      </c>
      <c r="AD363" s="11">
        <f t="shared" si="837"/>
        <v>778.92</v>
      </c>
      <c r="AE363" s="11">
        <f t="shared" si="837"/>
        <v>566.48</v>
      </c>
      <c r="AF363" s="11">
        <f t="shared" si="781"/>
        <v>34.73275</v>
      </c>
      <c r="AG363" s="11">
        <f t="shared" ref="AG363:AI363" si="838">O363+W363</f>
        <v>0</v>
      </c>
      <c r="AH363" s="11">
        <f t="shared" si="838"/>
        <v>108</v>
      </c>
      <c r="AI363" s="11">
        <f t="shared" si="838"/>
        <v>1550.65125</v>
      </c>
      <c r="AJ363" s="12" t="s">
        <v>14</v>
      </c>
    </row>
    <row r="364" s="9" customFormat="1" ht="16" customHeight="1" spans="1:36">
      <c r="A364" s="33">
        <f t="shared" si="764"/>
        <v>361</v>
      </c>
      <c r="B364" s="34" t="s">
        <v>251</v>
      </c>
      <c r="C364" s="42" t="s">
        <v>849</v>
      </c>
      <c r="D364" s="42" t="s">
        <v>850</v>
      </c>
      <c r="E364" s="87">
        <v>3473.25</v>
      </c>
      <c r="F364" s="87">
        <v>3245.5</v>
      </c>
      <c r="G364" s="87">
        <v>5664.75</v>
      </c>
      <c r="H364" s="87">
        <v>3473.25</v>
      </c>
      <c r="I364" s="100">
        <v>1790</v>
      </c>
      <c r="J364" s="37">
        <v>108</v>
      </c>
      <c r="K364" s="47">
        <f t="shared" si="765"/>
        <v>62.5185</v>
      </c>
      <c r="L364" s="48">
        <f t="shared" si="766"/>
        <v>519.28</v>
      </c>
      <c r="M364" s="37">
        <f t="shared" si="767"/>
        <v>453.18</v>
      </c>
      <c r="N364" s="34">
        <f t="shared" si="768"/>
        <v>24.31275</v>
      </c>
      <c r="O364" s="37">
        <f t="shared" si="769"/>
        <v>89.5</v>
      </c>
      <c r="P364" s="37">
        <f t="shared" si="770"/>
        <v>54</v>
      </c>
      <c r="Q364" s="37">
        <f t="shared" si="771"/>
        <v>1202.79125</v>
      </c>
      <c r="R364" s="34">
        <f t="shared" si="772"/>
        <v>0</v>
      </c>
      <c r="S364" s="34">
        <f t="shared" si="773"/>
        <v>259.64</v>
      </c>
      <c r="T364" s="37">
        <f t="shared" si="774"/>
        <v>113.3</v>
      </c>
      <c r="U364" s="34">
        <f t="shared" si="775"/>
        <v>10.42</v>
      </c>
      <c r="V364" s="34">
        <v>0</v>
      </c>
      <c r="W364" s="37">
        <f t="shared" si="776"/>
        <v>89.5</v>
      </c>
      <c r="X364" s="37">
        <f t="shared" si="777"/>
        <v>54</v>
      </c>
      <c r="Y364" s="34">
        <f t="shared" si="778"/>
        <v>526.86</v>
      </c>
      <c r="Z364" s="34">
        <f t="shared" si="779"/>
        <v>1729.65125</v>
      </c>
      <c r="AA364" s="58"/>
      <c r="AB364" s="12" t="s">
        <v>30</v>
      </c>
      <c r="AC364" s="11">
        <f t="shared" ref="AC364:AE364" si="839">K364+R364</f>
        <v>62.5185</v>
      </c>
      <c r="AD364" s="11">
        <f t="shared" si="839"/>
        <v>778.92</v>
      </c>
      <c r="AE364" s="11">
        <f t="shared" si="839"/>
        <v>566.48</v>
      </c>
      <c r="AF364" s="11">
        <f t="shared" si="781"/>
        <v>34.73275</v>
      </c>
      <c r="AG364" s="11">
        <f t="shared" ref="AG364:AI364" si="840">O364+W364</f>
        <v>179</v>
      </c>
      <c r="AH364" s="11">
        <f t="shared" si="840"/>
        <v>108</v>
      </c>
      <c r="AI364" s="11">
        <f t="shared" si="840"/>
        <v>1729.65125</v>
      </c>
      <c r="AJ364" s="12" t="s">
        <v>14</v>
      </c>
    </row>
    <row r="365" s="9" customFormat="1" ht="16" customHeight="1" spans="1:36">
      <c r="A365" s="33">
        <f t="shared" si="764"/>
        <v>362</v>
      </c>
      <c r="B365" s="34" t="s">
        <v>242</v>
      </c>
      <c r="C365" s="92" t="s">
        <v>851</v>
      </c>
      <c r="D365" s="189" t="s">
        <v>852</v>
      </c>
      <c r="E365" s="87">
        <v>3820</v>
      </c>
      <c r="F365" s="87">
        <v>3820</v>
      </c>
      <c r="G365" s="87">
        <v>5664.75</v>
      </c>
      <c r="H365" s="87">
        <v>3820</v>
      </c>
      <c r="I365" s="100">
        <v>4180</v>
      </c>
      <c r="J365" s="37">
        <v>108</v>
      </c>
      <c r="K365" s="47">
        <f t="shared" si="765"/>
        <v>68.76</v>
      </c>
      <c r="L365" s="48">
        <f t="shared" si="766"/>
        <v>611.2</v>
      </c>
      <c r="M365" s="37">
        <f t="shared" si="767"/>
        <v>453.18</v>
      </c>
      <c r="N365" s="34">
        <f t="shared" si="768"/>
        <v>26.74</v>
      </c>
      <c r="O365" s="37">
        <f t="shared" si="769"/>
        <v>209</v>
      </c>
      <c r="P365" s="37">
        <f t="shared" si="770"/>
        <v>54</v>
      </c>
      <c r="Q365" s="37">
        <f t="shared" si="771"/>
        <v>1422.88</v>
      </c>
      <c r="R365" s="34">
        <f t="shared" si="772"/>
        <v>0</v>
      </c>
      <c r="S365" s="34">
        <f t="shared" si="773"/>
        <v>305.6</v>
      </c>
      <c r="T365" s="37">
        <f t="shared" si="774"/>
        <v>113.3</v>
      </c>
      <c r="U365" s="34">
        <f t="shared" si="775"/>
        <v>11.46</v>
      </c>
      <c r="V365" s="34">
        <v>0</v>
      </c>
      <c r="W365" s="37">
        <f t="shared" si="776"/>
        <v>209</v>
      </c>
      <c r="X365" s="37">
        <f t="shared" si="777"/>
        <v>54</v>
      </c>
      <c r="Y365" s="34">
        <f t="shared" si="778"/>
        <v>693.36</v>
      </c>
      <c r="Z365" s="34">
        <f t="shared" si="779"/>
        <v>2116.24</v>
      </c>
      <c r="AA365" s="58"/>
      <c r="AB365" s="12" t="s">
        <v>40</v>
      </c>
      <c r="AC365" s="11">
        <f t="shared" ref="AC365:AE365" si="841">K365+R365</f>
        <v>68.76</v>
      </c>
      <c r="AD365" s="11">
        <f t="shared" si="841"/>
        <v>916.8</v>
      </c>
      <c r="AE365" s="11">
        <f t="shared" si="841"/>
        <v>566.48</v>
      </c>
      <c r="AF365" s="11">
        <f t="shared" si="781"/>
        <v>38.2</v>
      </c>
      <c r="AG365" s="11">
        <f t="shared" ref="AG365:AI365" si="842">O365+W365</f>
        <v>418</v>
      </c>
      <c r="AH365" s="11">
        <f t="shared" si="842"/>
        <v>108</v>
      </c>
      <c r="AI365" s="11">
        <f t="shared" si="842"/>
        <v>2116.24</v>
      </c>
      <c r="AJ365" s="12" t="s">
        <v>16</v>
      </c>
    </row>
    <row r="366" s="9" customFormat="1" ht="16" customHeight="1" spans="1:36">
      <c r="A366" s="33">
        <f t="shared" si="764"/>
        <v>363</v>
      </c>
      <c r="B366" s="34" t="s">
        <v>203</v>
      </c>
      <c r="C366" s="92" t="s">
        <v>853</v>
      </c>
      <c r="D366" s="189" t="s">
        <v>854</v>
      </c>
      <c r="E366" s="87">
        <v>3473.25</v>
      </c>
      <c r="F366" s="87">
        <v>3245.5</v>
      </c>
      <c r="G366" s="87">
        <v>5664.75</v>
      </c>
      <c r="H366" s="87">
        <v>3473.25</v>
      </c>
      <c r="I366" s="100">
        <v>1790</v>
      </c>
      <c r="J366" s="37">
        <v>108</v>
      </c>
      <c r="K366" s="47">
        <f t="shared" si="765"/>
        <v>62.5185</v>
      </c>
      <c r="L366" s="48">
        <f t="shared" si="766"/>
        <v>519.28</v>
      </c>
      <c r="M366" s="37">
        <f t="shared" si="767"/>
        <v>453.18</v>
      </c>
      <c r="N366" s="34">
        <f t="shared" si="768"/>
        <v>24.31275</v>
      </c>
      <c r="O366" s="37">
        <f t="shared" si="769"/>
        <v>89.5</v>
      </c>
      <c r="P366" s="37">
        <f t="shared" si="770"/>
        <v>54</v>
      </c>
      <c r="Q366" s="37">
        <f t="shared" si="771"/>
        <v>1202.79125</v>
      </c>
      <c r="R366" s="34">
        <f t="shared" si="772"/>
        <v>0</v>
      </c>
      <c r="S366" s="34">
        <f t="shared" si="773"/>
        <v>259.64</v>
      </c>
      <c r="T366" s="37">
        <f t="shared" si="774"/>
        <v>113.3</v>
      </c>
      <c r="U366" s="34">
        <f t="shared" si="775"/>
        <v>10.42</v>
      </c>
      <c r="V366" s="34">
        <v>0</v>
      </c>
      <c r="W366" s="37">
        <f t="shared" si="776"/>
        <v>89.5</v>
      </c>
      <c r="X366" s="37">
        <f t="shared" si="777"/>
        <v>54</v>
      </c>
      <c r="Y366" s="34">
        <f t="shared" si="778"/>
        <v>526.86</v>
      </c>
      <c r="Z366" s="34">
        <f t="shared" si="779"/>
        <v>1729.65125</v>
      </c>
      <c r="AA366" s="58"/>
      <c r="AB366" s="12" t="s">
        <v>32</v>
      </c>
      <c r="AC366" s="11">
        <f t="shared" ref="AC366:AE366" si="843">K366+R366</f>
        <v>62.5185</v>
      </c>
      <c r="AD366" s="11">
        <f t="shared" si="843"/>
        <v>778.92</v>
      </c>
      <c r="AE366" s="11">
        <f t="shared" si="843"/>
        <v>566.48</v>
      </c>
      <c r="AF366" s="11">
        <f t="shared" si="781"/>
        <v>34.73275</v>
      </c>
      <c r="AG366" s="11">
        <f t="shared" ref="AG366:AI366" si="844">O366+W366</f>
        <v>179</v>
      </c>
      <c r="AH366" s="11">
        <f t="shared" si="844"/>
        <v>108</v>
      </c>
      <c r="AI366" s="11">
        <f t="shared" si="844"/>
        <v>1729.65125</v>
      </c>
      <c r="AJ366" s="12" t="s">
        <v>14</v>
      </c>
    </row>
    <row r="367" s="9" customFormat="1" ht="16" customHeight="1" spans="1:36">
      <c r="A367" s="33">
        <f t="shared" si="764"/>
        <v>364</v>
      </c>
      <c r="B367" s="34" t="s">
        <v>584</v>
      </c>
      <c r="C367" s="92" t="s">
        <v>855</v>
      </c>
      <c r="D367" s="189" t="s">
        <v>856</v>
      </c>
      <c r="E367" s="87">
        <v>3473.25</v>
      </c>
      <c r="F367" s="87">
        <v>3245.5</v>
      </c>
      <c r="G367" s="87">
        <v>5664.75</v>
      </c>
      <c r="H367" s="87">
        <v>3473.25</v>
      </c>
      <c r="I367" s="100">
        <v>1790</v>
      </c>
      <c r="J367" s="37">
        <v>108</v>
      </c>
      <c r="K367" s="47">
        <f t="shared" si="765"/>
        <v>62.5185</v>
      </c>
      <c r="L367" s="48">
        <f t="shared" si="766"/>
        <v>519.28</v>
      </c>
      <c r="M367" s="37">
        <f t="shared" si="767"/>
        <v>453.18</v>
      </c>
      <c r="N367" s="34">
        <f t="shared" si="768"/>
        <v>24.31275</v>
      </c>
      <c r="O367" s="37">
        <f t="shared" si="769"/>
        <v>89.5</v>
      </c>
      <c r="P367" s="37">
        <f t="shared" si="770"/>
        <v>54</v>
      </c>
      <c r="Q367" s="37">
        <f t="shared" si="771"/>
        <v>1202.79125</v>
      </c>
      <c r="R367" s="34">
        <f t="shared" si="772"/>
        <v>0</v>
      </c>
      <c r="S367" s="34">
        <f t="shared" si="773"/>
        <v>259.64</v>
      </c>
      <c r="T367" s="37">
        <f t="shared" si="774"/>
        <v>113.3</v>
      </c>
      <c r="U367" s="34">
        <f t="shared" si="775"/>
        <v>10.42</v>
      </c>
      <c r="V367" s="34">
        <v>0</v>
      </c>
      <c r="W367" s="37">
        <f t="shared" si="776"/>
        <v>89.5</v>
      </c>
      <c r="X367" s="37">
        <f t="shared" si="777"/>
        <v>54</v>
      </c>
      <c r="Y367" s="34">
        <f t="shared" si="778"/>
        <v>526.86</v>
      </c>
      <c r="Z367" s="34">
        <f t="shared" si="779"/>
        <v>1729.65125</v>
      </c>
      <c r="AA367" s="58"/>
      <c r="AB367" s="12" t="s">
        <v>36</v>
      </c>
      <c r="AC367" s="11">
        <f t="shared" ref="AC367:AE367" si="845">K367+R367</f>
        <v>62.5185</v>
      </c>
      <c r="AD367" s="11">
        <f t="shared" si="845"/>
        <v>778.92</v>
      </c>
      <c r="AE367" s="11">
        <f t="shared" si="845"/>
        <v>566.48</v>
      </c>
      <c r="AF367" s="11">
        <f t="shared" si="781"/>
        <v>34.73275</v>
      </c>
      <c r="AG367" s="11">
        <f t="shared" ref="AG367:AI367" si="846">O367+W367</f>
        <v>179</v>
      </c>
      <c r="AH367" s="11">
        <f t="shared" si="846"/>
        <v>108</v>
      </c>
      <c r="AI367" s="11">
        <f t="shared" si="846"/>
        <v>1729.65125</v>
      </c>
      <c r="AJ367" s="12" t="s">
        <v>14</v>
      </c>
    </row>
    <row r="368" s="9" customFormat="1" ht="16" customHeight="1" spans="1:36">
      <c r="A368" s="33">
        <f t="shared" si="764"/>
        <v>365</v>
      </c>
      <c r="B368" s="34" t="s">
        <v>143</v>
      </c>
      <c r="C368" s="92" t="s">
        <v>857</v>
      </c>
      <c r="D368" s="189" t="s">
        <v>858</v>
      </c>
      <c r="E368" s="87">
        <v>3473.25</v>
      </c>
      <c r="F368" s="87">
        <v>3245.5</v>
      </c>
      <c r="G368" s="87">
        <v>5664.75</v>
      </c>
      <c r="H368" s="87">
        <v>3473.25</v>
      </c>
      <c r="I368" s="100">
        <v>3180</v>
      </c>
      <c r="J368" s="37">
        <v>108</v>
      </c>
      <c r="K368" s="47">
        <f t="shared" si="765"/>
        <v>62.5185</v>
      </c>
      <c r="L368" s="48">
        <f t="shared" si="766"/>
        <v>519.28</v>
      </c>
      <c r="M368" s="37">
        <f t="shared" si="767"/>
        <v>453.18</v>
      </c>
      <c r="N368" s="34">
        <f t="shared" si="768"/>
        <v>24.31275</v>
      </c>
      <c r="O368" s="37">
        <f t="shared" si="769"/>
        <v>159</v>
      </c>
      <c r="P368" s="37">
        <f t="shared" si="770"/>
        <v>54</v>
      </c>
      <c r="Q368" s="37">
        <f t="shared" si="771"/>
        <v>1272.29125</v>
      </c>
      <c r="R368" s="34">
        <f t="shared" si="772"/>
        <v>0</v>
      </c>
      <c r="S368" s="34">
        <f t="shared" si="773"/>
        <v>259.64</v>
      </c>
      <c r="T368" s="37">
        <f t="shared" si="774"/>
        <v>113.3</v>
      </c>
      <c r="U368" s="34">
        <f t="shared" si="775"/>
        <v>10.42</v>
      </c>
      <c r="V368" s="34">
        <v>0</v>
      </c>
      <c r="W368" s="37">
        <f t="shared" si="776"/>
        <v>159</v>
      </c>
      <c r="X368" s="37">
        <f t="shared" si="777"/>
        <v>54</v>
      </c>
      <c r="Y368" s="34">
        <f t="shared" si="778"/>
        <v>596.36</v>
      </c>
      <c r="Z368" s="34">
        <f t="shared" si="779"/>
        <v>1868.65125</v>
      </c>
      <c r="AA368" s="58"/>
      <c r="AB368" s="12" t="s">
        <v>24</v>
      </c>
      <c r="AC368" s="11">
        <f t="shared" ref="AC368:AE368" si="847">K368+R368</f>
        <v>62.5185</v>
      </c>
      <c r="AD368" s="11">
        <f t="shared" si="847"/>
        <v>778.92</v>
      </c>
      <c r="AE368" s="11">
        <f t="shared" si="847"/>
        <v>566.48</v>
      </c>
      <c r="AF368" s="11">
        <f t="shared" si="781"/>
        <v>34.73275</v>
      </c>
      <c r="AG368" s="11">
        <f t="shared" ref="AG368:AI368" si="848">O368+W368</f>
        <v>318</v>
      </c>
      <c r="AH368" s="11">
        <f t="shared" si="848"/>
        <v>108</v>
      </c>
      <c r="AI368" s="11">
        <f t="shared" si="848"/>
        <v>1868.65125</v>
      </c>
      <c r="AJ368" s="12" t="s">
        <v>13</v>
      </c>
    </row>
    <row r="369" s="9" customFormat="1" ht="16" customHeight="1" spans="1:36">
      <c r="A369" s="33">
        <f t="shared" si="764"/>
        <v>366</v>
      </c>
      <c r="B369" s="34" t="s">
        <v>143</v>
      </c>
      <c r="C369" s="92" t="s">
        <v>859</v>
      </c>
      <c r="D369" s="189" t="s">
        <v>860</v>
      </c>
      <c r="E369" s="87">
        <v>3473.25</v>
      </c>
      <c r="F369" s="87">
        <v>3245.5</v>
      </c>
      <c r="G369" s="87">
        <v>5664.75</v>
      </c>
      <c r="H369" s="87">
        <v>3473.25</v>
      </c>
      <c r="I369" s="100">
        <v>4180</v>
      </c>
      <c r="J369" s="37">
        <v>108</v>
      </c>
      <c r="K369" s="47">
        <f t="shared" si="765"/>
        <v>62.5185</v>
      </c>
      <c r="L369" s="48">
        <f t="shared" si="766"/>
        <v>519.28</v>
      </c>
      <c r="M369" s="37">
        <f t="shared" si="767"/>
        <v>453.18</v>
      </c>
      <c r="N369" s="34">
        <f t="shared" si="768"/>
        <v>24.31275</v>
      </c>
      <c r="O369" s="37">
        <f t="shared" si="769"/>
        <v>209</v>
      </c>
      <c r="P369" s="37">
        <f t="shared" si="770"/>
        <v>54</v>
      </c>
      <c r="Q369" s="37">
        <f t="shared" si="771"/>
        <v>1322.29125</v>
      </c>
      <c r="R369" s="34">
        <f t="shared" si="772"/>
        <v>0</v>
      </c>
      <c r="S369" s="34">
        <f t="shared" si="773"/>
        <v>259.64</v>
      </c>
      <c r="T369" s="37">
        <f t="shared" si="774"/>
        <v>113.3</v>
      </c>
      <c r="U369" s="34">
        <f t="shared" si="775"/>
        <v>10.42</v>
      </c>
      <c r="V369" s="34">
        <v>0</v>
      </c>
      <c r="W369" s="37">
        <f t="shared" si="776"/>
        <v>209</v>
      </c>
      <c r="X369" s="37">
        <f t="shared" si="777"/>
        <v>54</v>
      </c>
      <c r="Y369" s="34">
        <f t="shared" si="778"/>
        <v>646.36</v>
      </c>
      <c r="Z369" s="34">
        <f t="shared" si="779"/>
        <v>1968.65125</v>
      </c>
      <c r="AA369" s="58"/>
      <c r="AB369" s="12" t="s">
        <v>24</v>
      </c>
      <c r="AC369" s="11">
        <f t="shared" ref="AC369:AE369" si="849">K369+R369</f>
        <v>62.5185</v>
      </c>
      <c r="AD369" s="11">
        <f t="shared" si="849"/>
        <v>778.92</v>
      </c>
      <c r="AE369" s="11">
        <f t="shared" si="849"/>
        <v>566.48</v>
      </c>
      <c r="AF369" s="11">
        <f t="shared" si="781"/>
        <v>34.73275</v>
      </c>
      <c r="AG369" s="11">
        <f t="shared" ref="AG369:AI369" si="850">O369+W369</f>
        <v>418</v>
      </c>
      <c r="AH369" s="11">
        <f t="shared" si="850"/>
        <v>108</v>
      </c>
      <c r="AI369" s="11">
        <f t="shared" si="850"/>
        <v>1968.65125</v>
      </c>
      <c r="AJ369" s="12" t="s">
        <v>13</v>
      </c>
    </row>
    <row r="370" s="9" customFormat="1" ht="16" customHeight="1" spans="1:36">
      <c r="A370" s="33">
        <f t="shared" si="764"/>
        <v>367</v>
      </c>
      <c r="B370" s="34" t="s">
        <v>277</v>
      </c>
      <c r="C370" s="92" t="s">
        <v>861</v>
      </c>
      <c r="D370" s="189" t="s">
        <v>862</v>
      </c>
      <c r="E370" s="87">
        <v>3473.25</v>
      </c>
      <c r="F370" s="87">
        <v>3245.5</v>
      </c>
      <c r="G370" s="87">
        <v>5664.75</v>
      </c>
      <c r="H370" s="87">
        <v>3473.25</v>
      </c>
      <c r="I370" s="100">
        <v>3180</v>
      </c>
      <c r="J370" s="37">
        <v>108</v>
      </c>
      <c r="K370" s="47">
        <f t="shared" si="765"/>
        <v>62.5185</v>
      </c>
      <c r="L370" s="48">
        <f t="shared" si="766"/>
        <v>519.28</v>
      </c>
      <c r="M370" s="37">
        <f t="shared" si="767"/>
        <v>453.18</v>
      </c>
      <c r="N370" s="34">
        <f t="shared" si="768"/>
        <v>24.31275</v>
      </c>
      <c r="O370" s="37">
        <f t="shared" si="769"/>
        <v>159</v>
      </c>
      <c r="P370" s="37">
        <f t="shared" si="770"/>
        <v>54</v>
      </c>
      <c r="Q370" s="37">
        <f t="shared" si="771"/>
        <v>1272.29125</v>
      </c>
      <c r="R370" s="34">
        <f t="shared" si="772"/>
        <v>0</v>
      </c>
      <c r="S370" s="34">
        <f t="shared" si="773"/>
        <v>259.64</v>
      </c>
      <c r="T370" s="37">
        <f t="shared" si="774"/>
        <v>113.3</v>
      </c>
      <c r="U370" s="34">
        <f t="shared" si="775"/>
        <v>10.42</v>
      </c>
      <c r="V370" s="34">
        <v>0</v>
      </c>
      <c r="W370" s="37">
        <f t="shared" si="776"/>
        <v>159</v>
      </c>
      <c r="X370" s="37">
        <f t="shared" si="777"/>
        <v>54</v>
      </c>
      <c r="Y370" s="34">
        <f t="shared" si="778"/>
        <v>596.36</v>
      </c>
      <c r="Z370" s="34">
        <f t="shared" si="779"/>
        <v>1868.65125</v>
      </c>
      <c r="AA370" s="58"/>
      <c r="AB370" s="12" t="s">
        <v>29</v>
      </c>
      <c r="AC370" s="11">
        <f t="shared" ref="AC370:AE370" si="851">K370+R370</f>
        <v>62.5185</v>
      </c>
      <c r="AD370" s="11">
        <f t="shared" si="851"/>
        <v>778.92</v>
      </c>
      <c r="AE370" s="11">
        <f t="shared" si="851"/>
        <v>566.48</v>
      </c>
      <c r="AF370" s="11">
        <f t="shared" si="781"/>
        <v>34.73275</v>
      </c>
      <c r="AG370" s="11">
        <f t="shared" ref="AG370:AI370" si="852">O370+W370</f>
        <v>318</v>
      </c>
      <c r="AH370" s="11">
        <f t="shared" si="852"/>
        <v>108</v>
      </c>
      <c r="AI370" s="11">
        <f t="shared" si="852"/>
        <v>1868.65125</v>
      </c>
      <c r="AJ370" s="12" t="s">
        <v>14</v>
      </c>
    </row>
    <row r="371" s="9" customFormat="1" ht="16" customHeight="1" spans="1:36">
      <c r="A371" s="33">
        <f t="shared" si="764"/>
        <v>368</v>
      </c>
      <c r="B371" s="34" t="s">
        <v>554</v>
      </c>
      <c r="C371" s="92" t="s">
        <v>863</v>
      </c>
      <c r="D371" s="189" t="s">
        <v>864</v>
      </c>
      <c r="E371" s="87">
        <v>3473.25</v>
      </c>
      <c r="F371" s="87">
        <v>3245.5</v>
      </c>
      <c r="G371" s="87">
        <v>5664.75</v>
      </c>
      <c r="H371" s="87">
        <v>3473.25</v>
      </c>
      <c r="I371" s="100">
        <v>1790</v>
      </c>
      <c r="J371" s="37">
        <v>108</v>
      </c>
      <c r="K371" s="47">
        <f t="shared" si="765"/>
        <v>62.5185</v>
      </c>
      <c r="L371" s="48">
        <f t="shared" si="766"/>
        <v>519.28</v>
      </c>
      <c r="M371" s="37">
        <f t="shared" si="767"/>
        <v>453.18</v>
      </c>
      <c r="N371" s="34">
        <f t="shared" si="768"/>
        <v>24.31275</v>
      </c>
      <c r="O371" s="37">
        <f t="shared" si="769"/>
        <v>89.5</v>
      </c>
      <c r="P371" s="37">
        <f t="shared" si="770"/>
        <v>54</v>
      </c>
      <c r="Q371" s="37">
        <f t="shared" si="771"/>
        <v>1202.79125</v>
      </c>
      <c r="R371" s="34">
        <f t="shared" si="772"/>
        <v>0</v>
      </c>
      <c r="S371" s="34">
        <f t="shared" si="773"/>
        <v>259.64</v>
      </c>
      <c r="T371" s="37">
        <f t="shared" si="774"/>
        <v>113.3</v>
      </c>
      <c r="U371" s="34">
        <f t="shared" si="775"/>
        <v>10.42</v>
      </c>
      <c r="V371" s="34">
        <v>0</v>
      </c>
      <c r="W371" s="37">
        <f t="shared" si="776"/>
        <v>89.5</v>
      </c>
      <c r="X371" s="37">
        <f t="shared" si="777"/>
        <v>54</v>
      </c>
      <c r="Y371" s="34">
        <f t="shared" si="778"/>
        <v>526.86</v>
      </c>
      <c r="Z371" s="34">
        <f t="shared" si="779"/>
        <v>1729.65125</v>
      </c>
      <c r="AA371" s="58"/>
      <c r="AB371" s="12" t="s">
        <v>37</v>
      </c>
      <c r="AC371" s="11">
        <f t="shared" ref="AC371:AE371" si="853">K371+R371</f>
        <v>62.5185</v>
      </c>
      <c r="AD371" s="11">
        <f t="shared" si="853"/>
        <v>778.92</v>
      </c>
      <c r="AE371" s="11">
        <f t="shared" si="853"/>
        <v>566.48</v>
      </c>
      <c r="AF371" s="11">
        <f t="shared" si="781"/>
        <v>34.73275</v>
      </c>
      <c r="AG371" s="11">
        <f t="shared" ref="AG371:AI371" si="854">O371+W371</f>
        <v>179</v>
      </c>
      <c r="AH371" s="11">
        <f t="shared" si="854"/>
        <v>108</v>
      </c>
      <c r="AI371" s="11">
        <f t="shared" si="854"/>
        <v>1729.65125</v>
      </c>
      <c r="AJ371" s="12" t="s">
        <v>14</v>
      </c>
    </row>
    <row r="372" s="9" customFormat="1" ht="16" customHeight="1" spans="1:36">
      <c r="A372" s="33">
        <f t="shared" si="764"/>
        <v>369</v>
      </c>
      <c r="B372" s="34" t="s">
        <v>472</v>
      </c>
      <c r="C372" s="92" t="s">
        <v>867</v>
      </c>
      <c r="D372" s="189" t="s">
        <v>868</v>
      </c>
      <c r="E372" s="87">
        <v>3473.25</v>
      </c>
      <c r="F372" s="87">
        <v>3245.5</v>
      </c>
      <c r="G372" s="87">
        <v>5664.75</v>
      </c>
      <c r="H372" s="87">
        <v>3473.25</v>
      </c>
      <c r="I372" s="100">
        <v>1790</v>
      </c>
      <c r="J372" s="37">
        <v>108</v>
      </c>
      <c r="K372" s="47">
        <f t="shared" si="765"/>
        <v>62.5185</v>
      </c>
      <c r="L372" s="48">
        <f t="shared" si="766"/>
        <v>519.28</v>
      </c>
      <c r="M372" s="37">
        <f t="shared" si="767"/>
        <v>453.18</v>
      </c>
      <c r="N372" s="34">
        <f t="shared" si="768"/>
        <v>24.31275</v>
      </c>
      <c r="O372" s="37">
        <f t="shared" si="769"/>
        <v>89.5</v>
      </c>
      <c r="P372" s="37">
        <f t="shared" si="770"/>
        <v>54</v>
      </c>
      <c r="Q372" s="37">
        <f t="shared" si="771"/>
        <v>1202.79125</v>
      </c>
      <c r="R372" s="34">
        <f t="shared" si="772"/>
        <v>0</v>
      </c>
      <c r="S372" s="34">
        <f t="shared" si="773"/>
        <v>259.64</v>
      </c>
      <c r="T372" s="37">
        <f t="shared" si="774"/>
        <v>113.3</v>
      </c>
      <c r="U372" s="34">
        <f t="shared" si="775"/>
        <v>10.42</v>
      </c>
      <c r="V372" s="34">
        <v>0</v>
      </c>
      <c r="W372" s="37">
        <f t="shared" si="776"/>
        <v>89.5</v>
      </c>
      <c r="X372" s="37">
        <f t="shared" si="777"/>
        <v>54</v>
      </c>
      <c r="Y372" s="34">
        <f t="shared" si="778"/>
        <v>526.86</v>
      </c>
      <c r="Z372" s="34">
        <f t="shared" si="779"/>
        <v>1729.65125</v>
      </c>
      <c r="AA372" s="58"/>
      <c r="AB372" s="12" t="s">
        <v>38</v>
      </c>
      <c r="AC372" s="11">
        <f t="shared" ref="AC372:AE372" si="855">K372+R372</f>
        <v>62.5185</v>
      </c>
      <c r="AD372" s="11">
        <f t="shared" si="855"/>
        <v>778.92</v>
      </c>
      <c r="AE372" s="11">
        <f t="shared" si="855"/>
        <v>566.48</v>
      </c>
      <c r="AF372" s="11">
        <f t="shared" si="781"/>
        <v>34.73275</v>
      </c>
      <c r="AG372" s="11">
        <f t="shared" ref="AG372:AI372" si="856">O372+W372</f>
        <v>179</v>
      </c>
      <c r="AH372" s="11">
        <f t="shared" si="856"/>
        <v>108</v>
      </c>
      <c r="AI372" s="11">
        <f t="shared" si="856"/>
        <v>1729.65125</v>
      </c>
      <c r="AJ372" s="12" t="s">
        <v>14</v>
      </c>
    </row>
    <row r="373" s="9" customFormat="1" ht="16" customHeight="1" spans="1:36">
      <c r="A373" s="33">
        <f t="shared" si="764"/>
        <v>370</v>
      </c>
      <c r="B373" s="34" t="s">
        <v>472</v>
      </c>
      <c r="C373" s="92" t="s">
        <v>869</v>
      </c>
      <c r="D373" s="189" t="s">
        <v>870</v>
      </c>
      <c r="E373" s="87">
        <v>3473.25</v>
      </c>
      <c r="F373" s="87">
        <v>3245.5</v>
      </c>
      <c r="G373" s="87">
        <v>5664.75</v>
      </c>
      <c r="H373" s="87">
        <v>3473.25</v>
      </c>
      <c r="I373" s="100">
        <v>1790</v>
      </c>
      <c r="J373" s="37">
        <v>108</v>
      </c>
      <c r="K373" s="47">
        <f t="shared" si="765"/>
        <v>62.5185</v>
      </c>
      <c r="L373" s="48">
        <f t="shared" si="766"/>
        <v>519.28</v>
      </c>
      <c r="M373" s="37">
        <f t="shared" si="767"/>
        <v>453.18</v>
      </c>
      <c r="N373" s="34">
        <f t="shared" si="768"/>
        <v>24.31275</v>
      </c>
      <c r="O373" s="37">
        <f t="shared" si="769"/>
        <v>89.5</v>
      </c>
      <c r="P373" s="37">
        <f t="shared" si="770"/>
        <v>54</v>
      </c>
      <c r="Q373" s="37">
        <f t="shared" si="771"/>
        <v>1202.79125</v>
      </c>
      <c r="R373" s="34">
        <f t="shared" si="772"/>
        <v>0</v>
      </c>
      <c r="S373" s="34">
        <f t="shared" si="773"/>
        <v>259.64</v>
      </c>
      <c r="T373" s="37">
        <f t="shared" si="774"/>
        <v>113.3</v>
      </c>
      <c r="U373" s="34">
        <f t="shared" si="775"/>
        <v>10.42</v>
      </c>
      <c r="V373" s="34">
        <v>0</v>
      </c>
      <c r="W373" s="37">
        <f t="shared" si="776"/>
        <v>89.5</v>
      </c>
      <c r="X373" s="37">
        <f t="shared" si="777"/>
        <v>54</v>
      </c>
      <c r="Y373" s="34">
        <f t="shared" si="778"/>
        <v>526.86</v>
      </c>
      <c r="Z373" s="34">
        <f t="shared" si="779"/>
        <v>1729.65125</v>
      </c>
      <c r="AA373" s="58"/>
      <c r="AB373" s="12" t="s">
        <v>38</v>
      </c>
      <c r="AC373" s="11">
        <f t="shared" ref="AC373:AE373" si="857">K373+R373</f>
        <v>62.5185</v>
      </c>
      <c r="AD373" s="11">
        <f t="shared" si="857"/>
        <v>778.92</v>
      </c>
      <c r="AE373" s="11">
        <f t="shared" si="857"/>
        <v>566.48</v>
      </c>
      <c r="AF373" s="11">
        <f t="shared" si="781"/>
        <v>34.73275</v>
      </c>
      <c r="AG373" s="11">
        <f t="shared" ref="AG373:AI373" si="858">O373+W373</f>
        <v>179</v>
      </c>
      <c r="AH373" s="11">
        <f t="shared" si="858"/>
        <v>108</v>
      </c>
      <c r="AI373" s="11">
        <f t="shared" si="858"/>
        <v>1729.65125</v>
      </c>
      <c r="AJ373" s="12" t="s">
        <v>14</v>
      </c>
    </row>
    <row r="374" s="9" customFormat="1" ht="16" customHeight="1" spans="1:36">
      <c r="A374" s="33">
        <f t="shared" si="764"/>
        <v>371</v>
      </c>
      <c r="B374" s="34" t="s">
        <v>157</v>
      </c>
      <c r="C374" s="92" t="s">
        <v>871</v>
      </c>
      <c r="D374" s="189" t="s">
        <v>872</v>
      </c>
      <c r="E374" s="87">
        <v>3473.25</v>
      </c>
      <c r="F374" s="87">
        <v>3245.5</v>
      </c>
      <c r="G374" s="87">
        <v>5664.75</v>
      </c>
      <c r="H374" s="87">
        <v>3473.25</v>
      </c>
      <c r="I374" s="100">
        <v>3180</v>
      </c>
      <c r="J374" s="37">
        <v>108</v>
      </c>
      <c r="K374" s="47">
        <f t="shared" si="765"/>
        <v>62.5185</v>
      </c>
      <c r="L374" s="48">
        <f t="shared" si="766"/>
        <v>519.28</v>
      </c>
      <c r="M374" s="37">
        <f t="shared" si="767"/>
        <v>453.18</v>
      </c>
      <c r="N374" s="34">
        <f t="shared" si="768"/>
        <v>24.31275</v>
      </c>
      <c r="O374" s="37">
        <f t="shared" si="769"/>
        <v>159</v>
      </c>
      <c r="P374" s="37">
        <f t="shared" si="770"/>
        <v>54</v>
      </c>
      <c r="Q374" s="37">
        <f t="shared" si="771"/>
        <v>1272.29125</v>
      </c>
      <c r="R374" s="34">
        <f t="shared" si="772"/>
        <v>0</v>
      </c>
      <c r="S374" s="34">
        <f t="shared" si="773"/>
        <v>259.64</v>
      </c>
      <c r="T374" s="37">
        <f t="shared" si="774"/>
        <v>113.3</v>
      </c>
      <c r="U374" s="34">
        <f t="shared" si="775"/>
        <v>10.42</v>
      </c>
      <c r="V374" s="34">
        <v>0</v>
      </c>
      <c r="W374" s="37">
        <f t="shared" si="776"/>
        <v>159</v>
      </c>
      <c r="X374" s="37">
        <f t="shared" si="777"/>
        <v>54</v>
      </c>
      <c r="Y374" s="34">
        <f t="shared" si="778"/>
        <v>596.36</v>
      </c>
      <c r="Z374" s="34">
        <f t="shared" si="779"/>
        <v>1868.65125</v>
      </c>
      <c r="AA374" s="58"/>
      <c r="AB374" s="12" t="s">
        <v>23</v>
      </c>
      <c r="AC374" s="11">
        <f t="shared" ref="AC374:AE374" si="859">K374+R374</f>
        <v>62.5185</v>
      </c>
      <c r="AD374" s="11">
        <f t="shared" si="859"/>
        <v>778.92</v>
      </c>
      <c r="AE374" s="11">
        <f t="shared" si="859"/>
        <v>566.48</v>
      </c>
      <c r="AF374" s="11">
        <f t="shared" si="781"/>
        <v>34.73275</v>
      </c>
      <c r="AG374" s="11">
        <f t="shared" ref="AG374:AI374" si="860">O374+W374</f>
        <v>318</v>
      </c>
      <c r="AH374" s="11">
        <f t="shared" si="860"/>
        <v>108</v>
      </c>
      <c r="AI374" s="11">
        <f t="shared" si="860"/>
        <v>1868.65125</v>
      </c>
      <c r="AJ374" s="12" t="s">
        <v>13</v>
      </c>
    </row>
    <row r="375" s="9" customFormat="1" ht="16" customHeight="1" spans="1:36">
      <c r="A375" s="33">
        <f t="shared" si="764"/>
        <v>372</v>
      </c>
      <c r="B375" s="34" t="s">
        <v>143</v>
      </c>
      <c r="C375" s="41" t="s">
        <v>873</v>
      </c>
      <c r="D375" s="42" t="s">
        <v>874</v>
      </c>
      <c r="E375" s="34">
        <v>3473.25</v>
      </c>
      <c r="F375" s="34">
        <f>VLOOKUP(C375,'[1]9月'!$B:$Q,16,0)</f>
        <v>3245.4</v>
      </c>
      <c r="G375" s="37">
        <v>5664.75</v>
      </c>
      <c r="H375" s="34">
        <v>3473.25</v>
      </c>
      <c r="I375" s="37">
        <v>1790</v>
      </c>
      <c r="J375" s="37">
        <v>108</v>
      </c>
      <c r="K375" s="47">
        <f t="shared" si="765"/>
        <v>62.5185</v>
      </c>
      <c r="L375" s="48">
        <f t="shared" si="766"/>
        <v>519.264</v>
      </c>
      <c r="M375" s="37">
        <f t="shared" si="767"/>
        <v>453.18</v>
      </c>
      <c r="N375" s="34">
        <f t="shared" si="768"/>
        <v>24.31275</v>
      </c>
      <c r="O375" s="37">
        <f t="shared" si="769"/>
        <v>89.5</v>
      </c>
      <c r="P375" s="37">
        <f t="shared" si="770"/>
        <v>54</v>
      </c>
      <c r="Q375" s="37">
        <f t="shared" si="771"/>
        <v>1202.77525</v>
      </c>
      <c r="R375" s="34">
        <f t="shared" si="772"/>
        <v>0</v>
      </c>
      <c r="S375" s="34">
        <f t="shared" si="773"/>
        <v>259.63</v>
      </c>
      <c r="T375" s="37">
        <f t="shared" si="774"/>
        <v>113.3</v>
      </c>
      <c r="U375" s="34">
        <f t="shared" si="775"/>
        <v>10.42</v>
      </c>
      <c r="V375" s="34">
        <v>0</v>
      </c>
      <c r="W375" s="37">
        <f t="shared" si="776"/>
        <v>89.5</v>
      </c>
      <c r="X375" s="37">
        <f t="shared" si="777"/>
        <v>54</v>
      </c>
      <c r="Y375" s="34">
        <f t="shared" si="778"/>
        <v>526.85</v>
      </c>
      <c r="Z375" s="34">
        <f t="shared" si="779"/>
        <v>1729.62525</v>
      </c>
      <c r="AA375" s="34"/>
      <c r="AB375" s="12" t="s">
        <v>28</v>
      </c>
      <c r="AC375" s="11">
        <f t="shared" ref="AC375:AE375" si="861">K375+R375</f>
        <v>62.5185</v>
      </c>
      <c r="AD375" s="11">
        <f t="shared" si="861"/>
        <v>778.894</v>
      </c>
      <c r="AE375" s="11">
        <f t="shared" si="861"/>
        <v>566.48</v>
      </c>
      <c r="AF375" s="11">
        <f t="shared" si="781"/>
        <v>34.73275</v>
      </c>
      <c r="AG375" s="11">
        <f t="shared" ref="AG375:AI375" si="862">O375+W375</f>
        <v>179</v>
      </c>
      <c r="AH375" s="11">
        <f t="shared" si="862"/>
        <v>108</v>
      </c>
      <c r="AI375" s="11">
        <f t="shared" si="862"/>
        <v>1729.62525</v>
      </c>
      <c r="AJ375" s="12" t="s">
        <v>13</v>
      </c>
    </row>
    <row r="376" s="9" customFormat="1" ht="16" customHeight="1" spans="1:36">
      <c r="A376" s="33">
        <f t="shared" si="764"/>
        <v>373</v>
      </c>
      <c r="B376" s="34" t="s">
        <v>277</v>
      </c>
      <c r="C376" s="42" t="s">
        <v>877</v>
      </c>
      <c r="D376" s="40" t="s">
        <v>878</v>
      </c>
      <c r="E376" s="87">
        <v>3473.25</v>
      </c>
      <c r="F376" s="87">
        <v>3245.5</v>
      </c>
      <c r="G376" s="87">
        <v>5664.75</v>
      </c>
      <c r="H376" s="87">
        <v>3473.25</v>
      </c>
      <c r="I376" s="100">
        <v>1790</v>
      </c>
      <c r="J376" s="37">
        <v>108</v>
      </c>
      <c r="K376" s="47">
        <f t="shared" si="765"/>
        <v>62.5185</v>
      </c>
      <c r="L376" s="48">
        <f t="shared" si="766"/>
        <v>519.28</v>
      </c>
      <c r="M376" s="37">
        <f t="shared" si="767"/>
        <v>453.18</v>
      </c>
      <c r="N376" s="34">
        <f t="shared" si="768"/>
        <v>24.31275</v>
      </c>
      <c r="O376" s="37">
        <f t="shared" si="769"/>
        <v>89.5</v>
      </c>
      <c r="P376" s="37">
        <f t="shared" si="770"/>
        <v>54</v>
      </c>
      <c r="Q376" s="37">
        <f t="shared" si="771"/>
        <v>1202.79125</v>
      </c>
      <c r="R376" s="34">
        <f t="shared" ref="R376:R388" si="863">E376*0</f>
        <v>0</v>
      </c>
      <c r="S376" s="34">
        <f t="shared" si="773"/>
        <v>259.64</v>
      </c>
      <c r="T376" s="37">
        <f t="shared" si="774"/>
        <v>113.3</v>
      </c>
      <c r="U376" s="34">
        <f t="shared" si="775"/>
        <v>10.42</v>
      </c>
      <c r="V376" s="34">
        <v>0</v>
      </c>
      <c r="W376" s="37">
        <f t="shared" si="776"/>
        <v>89.5</v>
      </c>
      <c r="X376" s="37">
        <f t="shared" si="777"/>
        <v>54</v>
      </c>
      <c r="Y376" s="34">
        <f t="shared" si="778"/>
        <v>526.86</v>
      </c>
      <c r="Z376" s="34">
        <f t="shared" si="779"/>
        <v>1729.65125</v>
      </c>
      <c r="AA376" s="58"/>
      <c r="AB376" s="12" t="s">
        <v>29</v>
      </c>
      <c r="AC376" s="11">
        <f t="shared" ref="AC376:AE376" si="864">K376+R376</f>
        <v>62.5185</v>
      </c>
      <c r="AD376" s="11">
        <f t="shared" si="864"/>
        <v>778.92</v>
      </c>
      <c r="AE376" s="11">
        <f t="shared" si="864"/>
        <v>566.48</v>
      </c>
      <c r="AF376" s="11">
        <f t="shared" si="781"/>
        <v>34.73275</v>
      </c>
      <c r="AG376" s="11">
        <f t="shared" ref="AG376:AI376" si="865">O376+W376</f>
        <v>179</v>
      </c>
      <c r="AH376" s="11">
        <f t="shared" si="865"/>
        <v>108</v>
      </c>
      <c r="AI376" s="11">
        <f t="shared" si="865"/>
        <v>1729.65125</v>
      </c>
      <c r="AJ376" s="12" t="s">
        <v>14</v>
      </c>
    </row>
    <row r="377" s="9" customFormat="1" ht="16" customHeight="1" spans="1:36">
      <c r="A377" s="33">
        <f t="shared" si="764"/>
        <v>374</v>
      </c>
      <c r="B377" s="34" t="s">
        <v>277</v>
      </c>
      <c r="C377" s="42" t="s">
        <v>879</v>
      </c>
      <c r="D377" s="40" t="s">
        <v>880</v>
      </c>
      <c r="E377" s="87">
        <v>3473.25</v>
      </c>
      <c r="F377" s="87">
        <v>3245.5</v>
      </c>
      <c r="G377" s="87">
        <v>5664.75</v>
      </c>
      <c r="H377" s="87">
        <v>3473.25</v>
      </c>
      <c r="I377" s="100">
        <v>0</v>
      </c>
      <c r="J377" s="37">
        <v>108</v>
      </c>
      <c r="K377" s="47">
        <f t="shared" si="765"/>
        <v>62.5185</v>
      </c>
      <c r="L377" s="48">
        <f t="shared" si="766"/>
        <v>519.28</v>
      </c>
      <c r="M377" s="37">
        <f t="shared" si="767"/>
        <v>453.18</v>
      </c>
      <c r="N377" s="34">
        <f t="shared" si="768"/>
        <v>24.31275</v>
      </c>
      <c r="O377" s="37">
        <f t="shared" si="769"/>
        <v>0</v>
      </c>
      <c r="P377" s="37">
        <f t="shared" si="770"/>
        <v>54</v>
      </c>
      <c r="Q377" s="37">
        <f t="shared" si="771"/>
        <v>1113.29125</v>
      </c>
      <c r="R377" s="34">
        <f t="shared" si="863"/>
        <v>0</v>
      </c>
      <c r="S377" s="34">
        <f t="shared" si="773"/>
        <v>259.64</v>
      </c>
      <c r="T377" s="37">
        <f t="shared" si="774"/>
        <v>113.3</v>
      </c>
      <c r="U377" s="34">
        <f t="shared" si="775"/>
        <v>10.42</v>
      </c>
      <c r="V377" s="34">
        <v>0</v>
      </c>
      <c r="W377" s="37">
        <f t="shared" si="776"/>
        <v>0</v>
      </c>
      <c r="X377" s="37">
        <f t="shared" si="777"/>
        <v>54</v>
      </c>
      <c r="Y377" s="34">
        <f t="shared" si="778"/>
        <v>437.36</v>
      </c>
      <c r="Z377" s="34">
        <f t="shared" si="779"/>
        <v>1550.65125</v>
      </c>
      <c r="AA377" s="58"/>
      <c r="AB377" s="12" t="s">
        <v>29</v>
      </c>
      <c r="AC377" s="11">
        <f t="shared" ref="AC377:AE377" si="866">K377+R377</f>
        <v>62.5185</v>
      </c>
      <c r="AD377" s="11">
        <f t="shared" si="866"/>
        <v>778.92</v>
      </c>
      <c r="AE377" s="11">
        <f t="shared" si="866"/>
        <v>566.48</v>
      </c>
      <c r="AF377" s="11">
        <f t="shared" si="781"/>
        <v>34.73275</v>
      </c>
      <c r="AG377" s="11">
        <f t="shared" ref="AG377:AI377" si="867">O377+W377</f>
        <v>0</v>
      </c>
      <c r="AH377" s="11">
        <f t="shared" si="867"/>
        <v>108</v>
      </c>
      <c r="AI377" s="11">
        <f t="shared" si="867"/>
        <v>1550.65125</v>
      </c>
      <c r="AJ377" s="12" t="s">
        <v>14</v>
      </c>
    </row>
    <row r="378" s="9" customFormat="1" ht="16" customHeight="1" spans="1:36">
      <c r="A378" s="33">
        <f t="shared" ref="A378:A399" si="868">ROW()-3</f>
        <v>375</v>
      </c>
      <c r="B378" s="34" t="s">
        <v>277</v>
      </c>
      <c r="C378" s="92" t="s">
        <v>881</v>
      </c>
      <c r="D378" s="189" t="s">
        <v>882</v>
      </c>
      <c r="E378" s="87">
        <v>3473.25</v>
      </c>
      <c r="F378" s="87">
        <v>3245.5</v>
      </c>
      <c r="G378" s="87">
        <v>5664.75</v>
      </c>
      <c r="H378" s="87">
        <v>3473.25</v>
      </c>
      <c r="I378" s="100">
        <v>1790</v>
      </c>
      <c r="J378" s="37">
        <v>108</v>
      </c>
      <c r="K378" s="47">
        <f t="shared" ref="K378:K399" si="869">E378*0.018</f>
        <v>62.5185</v>
      </c>
      <c r="L378" s="48">
        <f t="shared" ref="L378:L399" si="870">F378*0.16</f>
        <v>519.28</v>
      </c>
      <c r="M378" s="37">
        <f t="shared" ref="M378:M399" si="871">ROUND(G378*0.08,2)</f>
        <v>453.18</v>
      </c>
      <c r="N378" s="34">
        <f t="shared" ref="N378:N399" si="872">H378*0.007</f>
        <v>24.31275</v>
      </c>
      <c r="O378" s="37">
        <f t="shared" ref="O378:O399" si="873">I378*5%</f>
        <v>89.5</v>
      </c>
      <c r="P378" s="37">
        <f t="shared" ref="P378:P399" si="874">J378*50%</f>
        <v>54</v>
      </c>
      <c r="Q378" s="37">
        <f t="shared" ref="Q378:Q399" si="875">SUM(K378:P378)</f>
        <v>1202.79125</v>
      </c>
      <c r="R378" s="34">
        <f t="shared" si="863"/>
        <v>0</v>
      </c>
      <c r="S378" s="34">
        <f t="shared" ref="S378:S399" si="876">ROUND(F378*0.08,2)</f>
        <v>259.64</v>
      </c>
      <c r="T378" s="37">
        <f t="shared" ref="T378:T399" si="877">ROUND(G378*0.02,2)</f>
        <v>113.3</v>
      </c>
      <c r="U378" s="34">
        <f t="shared" ref="U378:U399" si="878">ROUND(H378*0.003,2)</f>
        <v>10.42</v>
      </c>
      <c r="V378" s="34">
        <v>0</v>
      </c>
      <c r="W378" s="37">
        <f t="shared" ref="W378:W399" si="879">I378*5%</f>
        <v>89.5</v>
      </c>
      <c r="X378" s="37">
        <f t="shared" ref="X378:X399" si="880">J378*50%</f>
        <v>54</v>
      </c>
      <c r="Y378" s="34">
        <f t="shared" ref="Y378:Y399" si="881">SUM(R378:X378)</f>
        <v>526.86</v>
      </c>
      <c r="Z378" s="34">
        <f t="shared" ref="Z378:Z399" si="882">Q378+Y378</f>
        <v>1729.65125</v>
      </c>
      <c r="AA378" s="58"/>
      <c r="AB378" s="12" t="s">
        <v>29</v>
      </c>
      <c r="AC378" s="11">
        <f t="shared" ref="AC378:AE378" si="883">K378+R378</f>
        <v>62.5185</v>
      </c>
      <c r="AD378" s="11">
        <f t="shared" si="883"/>
        <v>778.92</v>
      </c>
      <c r="AE378" s="11">
        <f t="shared" si="883"/>
        <v>566.48</v>
      </c>
      <c r="AF378" s="11">
        <f t="shared" ref="AF378:AF399" si="884">N378+U378+V378</f>
        <v>34.73275</v>
      </c>
      <c r="AG378" s="11">
        <f t="shared" ref="AG378:AI378" si="885">O378+W378</f>
        <v>179</v>
      </c>
      <c r="AH378" s="11">
        <f t="shared" si="885"/>
        <v>108</v>
      </c>
      <c r="AI378" s="11">
        <f t="shared" si="885"/>
        <v>1729.65125</v>
      </c>
      <c r="AJ378" s="12" t="s">
        <v>14</v>
      </c>
    </row>
    <row r="379" s="9" customFormat="1" ht="16" customHeight="1" spans="1:36">
      <c r="A379" s="33">
        <f t="shared" si="868"/>
        <v>376</v>
      </c>
      <c r="B379" s="34" t="s">
        <v>242</v>
      </c>
      <c r="C379" s="42" t="s">
        <v>883</v>
      </c>
      <c r="D379" s="40" t="s">
        <v>884</v>
      </c>
      <c r="E379" s="87">
        <v>3820</v>
      </c>
      <c r="F379" s="87">
        <v>3820</v>
      </c>
      <c r="G379" s="87">
        <v>5664.75</v>
      </c>
      <c r="H379" s="87">
        <v>3820</v>
      </c>
      <c r="I379" s="100">
        <v>4180</v>
      </c>
      <c r="J379" s="37">
        <v>108</v>
      </c>
      <c r="K379" s="47">
        <f t="shared" si="869"/>
        <v>68.76</v>
      </c>
      <c r="L379" s="48">
        <f t="shared" si="870"/>
        <v>611.2</v>
      </c>
      <c r="M379" s="37">
        <f t="shared" si="871"/>
        <v>453.18</v>
      </c>
      <c r="N379" s="34">
        <f t="shared" si="872"/>
        <v>26.74</v>
      </c>
      <c r="O379" s="37">
        <f t="shared" si="873"/>
        <v>209</v>
      </c>
      <c r="P379" s="37">
        <f t="shared" si="874"/>
        <v>54</v>
      </c>
      <c r="Q379" s="37">
        <f t="shared" si="875"/>
        <v>1422.88</v>
      </c>
      <c r="R379" s="34">
        <f t="shared" si="863"/>
        <v>0</v>
      </c>
      <c r="S379" s="34">
        <f t="shared" si="876"/>
        <v>305.6</v>
      </c>
      <c r="T379" s="37">
        <f t="shared" si="877"/>
        <v>113.3</v>
      </c>
      <c r="U379" s="34">
        <f t="shared" si="878"/>
        <v>11.46</v>
      </c>
      <c r="V379" s="34">
        <v>0</v>
      </c>
      <c r="W379" s="37">
        <f t="shared" si="879"/>
        <v>209</v>
      </c>
      <c r="X379" s="37">
        <f t="shared" si="880"/>
        <v>54</v>
      </c>
      <c r="Y379" s="34">
        <f t="shared" si="881"/>
        <v>693.36</v>
      </c>
      <c r="Z379" s="34">
        <f t="shared" si="882"/>
        <v>2116.24</v>
      </c>
      <c r="AA379" s="58"/>
      <c r="AB379" s="12" t="s">
        <v>40</v>
      </c>
      <c r="AC379" s="11">
        <f t="shared" ref="AC379:AE379" si="886">K379+R379</f>
        <v>68.76</v>
      </c>
      <c r="AD379" s="11">
        <f t="shared" si="886"/>
        <v>916.8</v>
      </c>
      <c r="AE379" s="11">
        <f t="shared" si="886"/>
        <v>566.48</v>
      </c>
      <c r="AF379" s="11">
        <f t="shared" si="884"/>
        <v>38.2</v>
      </c>
      <c r="AG379" s="11">
        <f t="shared" ref="AG379:AI379" si="887">O379+W379</f>
        <v>418</v>
      </c>
      <c r="AH379" s="11">
        <f t="shared" si="887"/>
        <v>108</v>
      </c>
      <c r="AI379" s="11">
        <f t="shared" si="887"/>
        <v>2116.24</v>
      </c>
      <c r="AJ379" s="12" t="s">
        <v>16</v>
      </c>
    </row>
    <row r="380" s="9" customFormat="1" ht="16" customHeight="1" spans="1:36">
      <c r="A380" s="33">
        <f t="shared" si="868"/>
        <v>377</v>
      </c>
      <c r="B380" s="34" t="s">
        <v>472</v>
      </c>
      <c r="C380" s="42" t="s">
        <v>885</v>
      </c>
      <c r="D380" s="40" t="s">
        <v>886</v>
      </c>
      <c r="E380" s="87">
        <v>3473.25</v>
      </c>
      <c r="F380" s="87">
        <v>3245.5</v>
      </c>
      <c r="G380" s="87">
        <v>5664.75</v>
      </c>
      <c r="H380" s="87">
        <v>3473.25</v>
      </c>
      <c r="I380" s="100">
        <v>1790</v>
      </c>
      <c r="J380" s="37">
        <v>108</v>
      </c>
      <c r="K380" s="47">
        <f t="shared" si="869"/>
        <v>62.5185</v>
      </c>
      <c r="L380" s="48">
        <f t="shared" si="870"/>
        <v>519.28</v>
      </c>
      <c r="M380" s="37">
        <f t="shared" si="871"/>
        <v>453.18</v>
      </c>
      <c r="N380" s="34">
        <f t="shared" si="872"/>
        <v>24.31275</v>
      </c>
      <c r="O380" s="37">
        <f t="shared" si="873"/>
        <v>89.5</v>
      </c>
      <c r="P380" s="37">
        <f t="shared" si="874"/>
        <v>54</v>
      </c>
      <c r="Q380" s="37">
        <f t="shared" si="875"/>
        <v>1202.79125</v>
      </c>
      <c r="R380" s="34">
        <f t="shared" si="863"/>
        <v>0</v>
      </c>
      <c r="S380" s="34">
        <f t="shared" si="876"/>
        <v>259.64</v>
      </c>
      <c r="T380" s="37">
        <f t="shared" si="877"/>
        <v>113.3</v>
      </c>
      <c r="U380" s="34">
        <f t="shared" si="878"/>
        <v>10.42</v>
      </c>
      <c r="V380" s="34">
        <v>0</v>
      </c>
      <c r="W380" s="37">
        <f t="shared" si="879"/>
        <v>89.5</v>
      </c>
      <c r="X380" s="37">
        <f t="shared" si="880"/>
        <v>54</v>
      </c>
      <c r="Y380" s="34">
        <f t="shared" si="881"/>
        <v>526.86</v>
      </c>
      <c r="Z380" s="34">
        <f t="shared" si="882"/>
        <v>1729.65125</v>
      </c>
      <c r="AA380" s="58"/>
      <c r="AB380" s="12" t="s">
        <v>38</v>
      </c>
      <c r="AC380" s="11">
        <f t="shared" ref="AC380:AE380" si="888">K380+R380</f>
        <v>62.5185</v>
      </c>
      <c r="AD380" s="11">
        <f t="shared" si="888"/>
        <v>778.92</v>
      </c>
      <c r="AE380" s="11">
        <f t="shared" si="888"/>
        <v>566.48</v>
      </c>
      <c r="AF380" s="11">
        <f t="shared" si="884"/>
        <v>34.73275</v>
      </c>
      <c r="AG380" s="11">
        <f t="shared" ref="AG380:AI380" si="889">O380+W380</f>
        <v>179</v>
      </c>
      <c r="AH380" s="11">
        <f t="shared" si="889"/>
        <v>108</v>
      </c>
      <c r="AI380" s="11">
        <f t="shared" si="889"/>
        <v>1729.65125</v>
      </c>
      <c r="AJ380" s="12" t="s">
        <v>14</v>
      </c>
    </row>
    <row r="381" s="9" customFormat="1" ht="16" customHeight="1" spans="1:36">
      <c r="A381" s="33">
        <f t="shared" si="868"/>
        <v>378</v>
      </c>
      <c r="B381" s="34" t="s">
        <v>472</v>
      </c>
      <c r="C381" s="42" t="s">
        <v>887</v>
      </c>
      <c r="D381" s="178" t="s">
        <v>888</v>
      </c>
      <c r="E381" s="87">
        <v>3473.25</v>
      </c>
      <c r="F381" s="87">
        <v>3245.5</v>
      </c>
      <c r="G381" s="87">
        <v>5664.75</v>
      </c>
      <c r="H381" s="87">
        <v>3473.25</v>
      </c>
      <c r="I381" s="100">
        <v>1790</v>
      </c>
      <c r="J381" s="37">
        <v>108</v>
      </c>
      <c r="K381" s="47">
        <f t="shared" si="869"/>
        <v>62.5185</v>
      </c>
      <c r="L381" s="48">
        <f t="shared" si="870"/>
        <v>519.28</v>
      </c>
      <c r="M381" s="37">
        <f t="shared" si="871"/>
        <v>453.18</v>
      </c>
      <c r="N381" s="34">
        <f t="shared" si="872"/>
        <v>24.31275</v>
      </c>
      <c r="O381" s="37">
        <f t="shared" si="873"/>
        <v>89.5</v>
      </c>
      <c r="P381" s="37">
        <f t="shared" si="874"/>
        <v>54</v>
      </c>
      <c r="Q381" s="37">
        <f t="shared" si="875"/>
        <v>1202.79125</v>
      </c>
      <c r="R381" s="34">
        <f t="shared" si="863"/>
        <v>0</v>
      </c>
      <c r="S381" s="34">
        <f t="shared" si="876"/>
        <v>259.64</v>
      </c>
      <c r="T381" s="37">
        <f t="shared" si="877"/>
        <v>113.3</v>
      </c>
      <c r="U381" s="34">
        <f t="shared" si="878"/>
        <v>10.42</v>
      </c>
      <c r="V381" s="34">
        <v>0</v>
      </c>
      <c r="W381" s="37">
        <f t="shared" si="879"/>
        <v>89.5</v>
      </c>
      <c r="X381" s="37">
        <f t="shared" si="880"/>
        <v>54</v>
      </c>
      <c r="Y381" s="34">
        <f t="shared" si="881"/>
        <v>526.86</v>
      </c>
      <c r="Z381" s="34">
        <f t="shared" si="882"/>
        <v>1729.65125</v>
      </c>
      <c r="AA381" s="58"/>
      <c r="AB381" s="12" t="s">
        <v>38</v>
      </c>
      <c r="AC381" s="11">
        <f t="shared" ref="AC381:AE381" si="890">K381+R381</f>
        <v>62.5185</v>
      </c>
      <c r="AD381" s="11">
        <f t="shared" si="890"/>
        <v>778.92</v>
      </c>
      <c r="AE381" s="11">
        <f t="shared" si="890"/>
        <v>566.48</v>
      </c>
      <c r="AF381" s="11">
        <f t="shared" si="884"/>
        <v>34.73275</v>
      </c>
      <c r="AG381" s="11">
        <f t="shared" ref="AG381:AI381" si="891">O381+W381</f>
        <v>179</v>
      </c>
      <c r="AH381" s="11">
        <f t="shared" si="891"/>
        <v>108</v>
      </c>
      <c r="AI381" s="11">
        <f t="shared" si="891"/>
        <v>1729.65125</v>
      </c>
      <c r="AJ381" s="12" t="s">
        <v>14</v>
      </c>
    </row>
    <row r="382" s="9" customFormat="1" ht="16" customHeight="1" spans="1:36">
      <c r="A382" s="33">
        <f t="shared" si="868"/>
        <v>379</v>
      </c>
      <c r="B382" s="34" t="s">
        <v>472</v>
      </c>
      <c r="C382" s="42" t="s">
        <v>889</v>
      </c>
      <c r="D382" s="178" t="s">
        <v>890</v>
      </c>
      <c r="E382" s="87">
        <v>3473.25</v>
      </c>
      <c r="F382" s="99">
        <v>3473.25</v>
      </c>
      <c r="G382" s="87">
        <v>5664.75</v>
      </c>
      <c r="H382" s="87">
        <v>3473.25</v>
      </c>
      <c r="I382" s="100">
        <v>1790</v>
      </c>
      <c r="J382" s="37">
        <v>108</v>
      </c>
      <c r="K382" s="47">
        <f t="shared" si="869"/>
        <v>62.5185</v>
      </c>
      <c r="L382" s="48">
        <f t="shared" si="870"/>
        <v>555.72</v>
      </c>
      <c r="M382" s="37">
        <f t="shared" si="871"/>
        <v>453.18</v>
      </c>
      <c r="N382" s="34">
        <f t="shared" si="872"/>
        <v>24.31275</v>
      </c>
      <c r="O382" s="37">
        <f t="shared" si="873"/>
        <v>89.5</v>
      </c>
      <c r="P382" s="37">
        <f t="shared" si="874"/>
        <v>54</v>
      </c>
      <c r="Q382" s="37">
        <f t="shared" si="875"/>
        <v>1239.23125</v>
      </c>
      <c r="R382" s="34">
        <f t="shared" si="863"/>
        <v>0</v>
      </c>
      <c r="S382" s="34">
        <f t="shared" si="876"/>
        <v>277.86</v>
      </c>
      <c r="T382" s="37">
        <f t="shared" si="877"/>
        <v>113.3</v>
      </c>
      <c r="U382" s="34">
        <f t="shared" si="878"/>
        <v>10.42</v>
      </c>
      <c r="V382" s="34">
        <v>0</v>
      </c>
      <c r="W382" s="37">
        <f t="shared" si="879"/>
        <v>89.5</v>
      </c>
      <c r="X382" s="37">
        <f t="shared" si="880"/>
        <v>54</v>
      </c>
      <c r="Y382" s="34">
        <f t="shared" si="881"/>
        <v>545.08</v>
      </c>
      <c r="Z382" s="34">
        <f t="shared" si="882"/>
        <v>1784.31125</v>
      </c>
      <c r="AA382" s="58"/>
      <c r="AB382" s="12" t="s">
        <v>38</v>
      </c>
      <c r="AC382" s="11">
        <f t="shared" ref="AC382:AE382" si="892">K382+R382</f>
        <v>62.5185</v>
      </c>
      <c r="AD382" s="11">
        <f t="shared" si="892"/>
        <v>833.58</v>
      </c>
      <c r="AE382" s="11">
        <f t="shared" si="892"/>
        <v>566.48</v>
      </c>
      <c r="AF382" s="11">
        <f t="shared" si="884"/>
        <v>34.73275</v>
      </c>
      <c r="AG382" s="11">
        <f t="shared" ref="AG382:AI382" si="893">O382+W382</f>
        <v>179</v>
      </c>
      <c r="AH382" s="11">
        <f t="shared" si="893"/>
        <v>108</v>
      </c>
      <c r="AI382" s="11">
        <f t="shared" si="893"/>
        <v>1784.31125</v>
      </c>
      <c r="AJ382" s="12" t="s">
        <v>14</v>
      </c>
    </row>
    <row r="383" s="9" customFormat="1" ht="16" customHeight="1" spans="1:36">
      <c r="A383" s="33">
        <f t="shared" si="868"/>
        <v>380</v>
      </c>
      <c r="B383" s="34" t="s">
        <v>472</v>
      </c>
      <c r="C383" s="42" t="s">
        <v>891</v>
      </c>
      <c r="D383" s="178" t="s">
        <v>892</v>
      </c>
      <c r="E383" s="87">
        <v>3473.25</v>
      </c>
      <c r="F383" s="87">
        <v>3245.5</v>
      </c>
      <c r="G383" s="87">
        <v>5664.75</v>
      </c>
      <c r="H383" s="87">
        <v>3473.25</v>
      </c>
      <c r="I383" s="100">
        <v>1790</v>
      </c>
      <c r="J383" s="37">
        <v>108</v>
      </c>
      <c r="K383" s="47">
        <f t="shared" si="869"/>
        <v>62.5185</v>
      </c>
      <c r="L383" s="48">
        <f t="shared" si="870"/>
        <v>519.28</v>
      </c>
      <c r="M383" s="37">
        <f t="shared" si="871"/>
        <v>453.18</v>
      </c>
      <c r="N383" s="34">
        <f t="shared" si="872"/>
        <v>24.31275</v>
      </c>
      <c r="O383" s="37">
        <f t="shared" si="873"/>
        <v>89.5</v>
      </c>
      <c r="P383" s="37">
        <f t="shared" si="874"/>
        <v>54</v>
      </c>
      <c r="Q383" s="37">
        <f t="shared" si="875"/>
        <v>1202.79125</v>
      </c>
      <c r="R383" s="34">
        <f t="shared" si="863"/>
        <v>0</v>
      </c>
      <c r="S383" s="34">
        <f t="shared" si="876"/>
        <v>259.64</v>
      </c>
      <c r="T383" s="37">
        <f t="shared" si="877"/>
        <v>113.3</v>
      </c>
      <c r="U383" s="34">
        <f t="shared" si="878"/>
        <v>10.42</v>
      </c>
      <c r="V383" s="34">
        <v>0</v>
      </c>
      <c r="W383" s="37">
        <f t="shared" si="879"/>
        <v>89.5</v>
      </c>
      <c r="X383" s="37">
        <f t="shared" si="880"/>
        <v>54</v>
      </c>
      <c r="Y383" s="34">
        <f t="shared" si="881"/>
        <v>526.86</v>
      </c>
      <c r="Z383" s="34">
        <f t="shared" si="882"/>
        <v>1729.65125</v>
      </c>
      <c r="AA383" s="58"/>
      <c r="AB383" s="12" t="s">
        <v>38</v>
      </c>
      <c r="AC383" s="11">
        <f t="shared" ref="AC383:AE383" si="894">K383+R383</f>
        <v>62.5185</v>
      </c>
      <c r="AD383" s="11">
        <f t="shared" si="894"/>
        <v>778.92</v>
      </c>
      <c r="AE383" s="11">
        <f t="shared" si="894"/>
        <v>566.48</v>
      </c>
      <c r="AF383" s="11">
        <f t="shared" si="884"/>
        <v>34.73275</v>
      </c>
      <c r="AG383" s="11">
        <f t="shared" ref="AG383:AI383" si="895">O383+W383</f>
        <v>179</v>
      </c>
      <c r="AH383" s="11">
        <f t="shared" si="895"/>
        <v>108</v>
      </c>
      <c r="AI383" s="11">
        <f t="shared" si="895"/>
        <v>1729.65125</v>
      </c>
      <c r="AJ383" s="12" t="s">
        <v>14</v>
      </c>
    </row>
    <row r="384" s="9" customFormat="1" ht="16" customHeight="1" spans="1:36">
      <c r="A384" s="33">
        <f t="shared" si="868"/>
        <v>381</v>
      </c>
      <c r="B384" s="34" t="s">
        <v>472</v>
      </c>
      <c r="C384" s="42" t="s">
        <v>893</v>
      </c>
      <c r="D384" s="178" t="s">
        <v>894</v>
      </c>
      <c r="E384" s="87">
        <v>3473.25</v>
      </c>
      <c r="F384" s="87">
        <v>3245.5</v>
      </c>
      <c r="G384" s="87">
        <v>5664.75</v>
      </c>
      <c r="H384" s="87">
        <v>3473.25</v>
      </c>
      <c r="I384" s="100">
        <v>1790</v>
      </c>
      <c r="J384" s="37">
        <v>108</v>
      </c>
      <c r="K384" s="47">
        <f t="shared" si="869"/>
        <v>62.5185</v>
      </c>
      <c r="L384" s="48">
        <f t="shared" si="870"/>
        <v>519.28</v>
      </c>
      <c r="M384" s="37">
        <f t="shared" si="871"/>
        <v>453.18</v>
      </c>
      <c r="N384" s="34">
        <f t="shared" si="872"/>
        <v>24.31275</v>
      </c>
      <c r="O384" s="37">
        <f t="shared" si="873"/>
        <v>89.5</v>
      </c>
      <c r="P384" s="37">
        <f t="shared" si="874"/>
        <v>54</v>
      </c>
      <c r="Q384" s="37">
        <f t="shared" si="875"/>
        <v>1202.79125</v>
      </c>
      <c r="R384" s="34">
        <f t="shared" si="863"/>
        <v>0</v>
      </c>
      <c r="S384" s="34">
        <f t="shared" si="876"/>
        <v>259.64</v>
      </c>
      <c r="T384" s="37">
        <f t="shared" si="877"/>
        <v>113.3</v>
      </c>
      <c r="U384" s="34">
        <f t="shared" si="878"/>
        <v>10.42</v>
      </c>
      <c r="V384" s="34">
        <v>0</v>
      </c>
      <c r="W384" s="37">
        <f t="shared" si="879"/>
        <v>89.5</v>
      </c>
      <c r="X384" s="37">
        <f t="shared" si="880"/>
        <v>54</v>
      </c>
      <c r="Y384" s="34">
        <f t="shared" si="881"/>
        <v>526.86</v>
      </c>
      <c r="Z384" s="34">
        <f t="shared" si="882"/>
        <v>1729.65125</v>
      </c>
      <c r="AA384" s="58"/>
      <c r="AB384" s="12" t="s">
        <v>38</v>
      </c>
      <c r="AC384" s="11">
        <f t="shared" ref="AC384:AE384" si="896">K384+R384</f>
        <v>62.5185</v>
      </c>
      <c r="AD384" s="11">
        <f t="shared" si="896"/>
        <v>778.92</v>
      </c>
      <c r="AE384" s="11">
        <f t="shared" si="896"/>
        <v>566.48</v>
      </c>
      <c r="AF384" s="11">
        <f t="shared" si="884"/>
        <v>34.73275</v>
      </c>
      <c r="AG384" s="11">
        <f t="shared" ref="AG384:AI384" si="897">O384+W384</f>
        <v>179</v>
      </c>
      <c r="AH384" s="11">
        <f t="shared" si="897"/>
        <v>108</v>
      </c>
      <c r="AI384" s="11">
        <f t="shared" si="897"/>
        <v>1729.65125</v>
      </c>
      <c r="AJ384" s="12" t="s">
        <v>14</v>
      </c>
    </row>
    <row r="385" s="9" customFormat="1" ht="16" customHeight="1" spans="1:36">
      <c r="A385" s="33">
        <f t="shared" si="868"/>
        <v>382</v>
      </c>
      <c r="B385" s="34" t="s">
        <v>472</v>
      </c>
      <c r="C385" s="92" t="s">
        <v>895</v>
      </c>
      <c r="D385" s="189" t="s">
        <v>896</v>
      </c>
      <c r="E385" s="87">
        <v>3473.25</v>
      </c>
      <c r="F385" s="99">
        <v>3473.25</v>
      </c>
      <c r="G385" s="87">
        <v>5664.75</v>
      </c>
      <c r="H385" s="87">
        <v>3473.25</v>
      </c>
      <c r="I385" s="100">
        <v>1790</v>
      </c>
      <c r="J385" s="37">
        <v>108</v>
      </c>
      <c r="K385" s="47">
        <f t="shared" si="869"/>
        <v>62.5185</v>
      </c>
      <c r="L385" s="48">
        <f t="shared" si="870"/>
        <v>555.72</v>
      </c>
      <c r="M385" s="37">
        <f t="shared" si="871"/>
        <v>453.18</v>
      </c>
      <c r="N385" s="34">
        <f t="shared" si="872"/>
        <v>24.31275</v>
      </c>
      <c r="O385" s="37">
        <f t="shared" si="873"/>
        <v>89.5</v>
      </c>
      <c r="P385" s="37">
        <f t="shared" si="874"/>
        <v>54</v>
      </c>
      <c r="Q385" s="37">
        <f t="shared" si="875"/>
        <v>1239.23125</v>
      </c>
      <c r="R385" s="34">
        <f t="shared" si="863"/>
        <v>0</v>
      </c>
      <c r="S385" s="34">
        <f t="shared" si="876"/>
        <v>277.86</v>
      </c>
      <c r="T385" s="37">
        <f t="shared" si="877"/>
        <v>113.3</v>
      </c>
      <c r="U385" s="34">
        <f t="shared" si="878"/>
        <v>10.42</v>
      </c>
      <c r="V385" s="34">
        <v>0</v>
      </c>
      <c r="W385" s="37">
        <f t="shared" si="879"/>
        <v>89.5</v>
      </c>
      <c r="X385" s="37">
        <f t="shared" si="880"/>
        <v>54</v>
      </c>
      <c r="Y385" s="34">
        <f t="shared" si="881"/>
        <v>545.08</v>
      </c>
      <c r="Z385" s="34">
        <f t="shared" si="882"/>
        <v>1784.31125</v>
      </c>
      <c r="AA385" s="58"/>
      <c r="AB385" s="12" t="s">
        <v>38</v>
      </c>
      <c r="AC385" s="11">
        <f t="shared" ref="AC385:AE385" si="898">K385+R385</f>
        <v>62.5185</v>
      </c>
      <c r="AD385" s="11">
        <f t="shared" si="898"/>
        <v>833.58</v>
      </c>
      <c r="AE385" s="11">
        <f t="shared" si="898"/>
        <v>566.48</v>
      </c>
      <c r="AF385" s="11">
        <f t="shared" si="884"/>
        <v>34.73275</v>
      </c>
      <c r="AG385" s="11">
        <f t="shared" ref="AG385:AI385" si="899">O385+W385</f>
        <v>179</v>
      </c>
      <c r="AH385" s="11">
        <f t="shared" si="899"/>
        <v>108</v>
      </c>
      <c r="AI385" s="11">
        <f t="shared" si="899"/>
        <v>1784.31125</v>
      </c>
      <c r="AJ385" s="12" t="s">
        <v>14</v>
      </c>
    </row>
    <row r="386" s="9" customFormat="1" ht="16" customHeight="1" spans="1:36">
      <c r="A386" s="33">
        <f t="shared" si="868"/>
        <v>383</v>
      </c>
      <c r="B386" s="34" t="s">
        <v>251</v>
      </c>
      <c r="C386" s="92" t="s">
        <v>897</v>
      </c>
      <c r="D386" s="180" t="s">
        <v>898</v>
      </c>
      <c r="E386" s="87">
        <v>3473.25</v>
      </c>
      <c r="F386" s="87">
        <v>3473.25</v>
      </c>
      <c r="G386" s="87">
        <v>5664.75</v>
      </c>
      <c r="H386" s="87">
        <v>3473.25</v>
      </c>
      <c r="I386" s="100">
        <v>1790</v>
      </c>
      <c r="J386" s="37">
        <v>108</v>
      </c>
      <c r="K386" s="47">
        <f t="shared" si="869"/>
        <v>62.5185</v>
      </c>
      <c r="L386" s="48">
        <f t="shared" si="870"/>
        <v>555.72</v>
      </c>
      <c r="M386" s="37">
        <f t="shared" si="871"/>
        <v>453.18</v>
      </c>
      <c r="N386" s="34">
        <f t="shared" si="872"/>
        <v>24.31275</v>
      </c>
      <c r="O386" s="37">
        <f t="shared" si="873"/>
        <v>89.5</v>
      </c>
      <c r="P386" s="37">
        <f t="shared" si="874"/>
        <v>54</v>
      </c>
      <c r="Q386" s="37">
        <f t="shared" si="875"/>
        <v>1239.23125</v>
      </c>
      <c r="R386" s="34">
        <f t="shared" si="863"/>
        <v>0</v>
      </c>
      <c r="S386" s="34">
        <f t="shared" si="876"/>
        <v>277.86</v>
      </c>
      <c r="T386" s="37">
        <f t="shared" si="877"/>
        <v>113.3</v>
      </c>
      <c r="U386" s="34">
        <f t="shared" si="878"/>
        <v>10.42</v>
      </c>
      <c r="V386" s="34">
        <v>0</v>
      </c>
      <c r="W386" s="37">
        <f t="shared" si="879"/>
        <v>89.5</v>
      </c>
      <c r="X386" s="37">
        <f t="shared" si="880"/>
        <v>54</v>
      </c>
      <c r="Y386" s="34">
        <f t="shared" si="881"/>
        <v>545.08</v>
      </c>
      <c r="Z386" s="34">
        <f t="shared" si="882"/>
        <v>1784.31125</v>
      </c>
      <c r="AA386" s="58"/>
      <c r="AB386" s="12" t="s">
        <v>30</v>
      </c>
      <c r="AC386" s="11">
        <f t="shared" ref="AC386:AE386" si="900">K386+R386</f>
        <v>62.5185</v>
      </c>
      <c r="AD386" s="11">
        <f t="shared" si="900"/>
        <v>833.58</v>
      </c>
      <c r="AE386" s="11">
        <f t="shared" si="900"/>
        <v>566.48</v>
      </c>
      <c r="AF386" s="11">
        <f t="shared" si="884"/>
        <v>34.73275</v>
      </c>
      <c r="AG386" s="11">
        <f t="shared" ref="AG386:AI386" si="901">O386+W386</f>
        <v>179</v>
      </c>
      <c r="AH386" s="11">
        <f t="shared" si="901"/>
        <v>108</v>
      </c>
      <c r="AI386" s="11">
        <f t="shared" si="901"/>
        <v>1784.31125</v>
      </c>
      <c r="AJ386" s="12" t="s">
        <v>14</v>
      </c>
    </row>
    <row r="387" s="9" customFormat="1" ht="16" customHeight="1" spans="1:36">
      <c r="A387" s="33">
        <f t="shared" si="868"/>
        <v>384</v>
      </c>
      <c r="B387" s="34" t="s">
        <v>251</v>
      </c>
      <c r="C387" s="92" t="s">
        <v>899</v>
      </c>
      <c r="D387" s="180" t="s">
        <v>900</v>
      </c>
      <c r="E387" s="87">
        <v>3473.25</v>
      </c>
      <c r="F387" s="87">
        <v>3473.25</v>
      </c>
      <c r="G387" s="87">
        <v>5664.75</v>
      </c>
      <c r="H387" s="87">
        <v>3473.25</v>
      </c>
      <c r="I387" s="100">
        <v>1790</v>
      </c>
      <c r="J387" s="37">
        <v>108</v>
      </c>
      <c r="K387" s="47">
        <f t="shared" si="869"/>
        <v>62.5185</v>
      </c>
      <c r="L387" s="48">
        <f t="shared" si="870"/>
        <v>555.72</v>
      </c>
      <c r="M387" s="37">
        <f t="shared" si="871"/>
        <v>453.18</v>
      </c>
      <c r="N387" s="34">
        <f t="shared" si="872"/>
        <v>24.31275</v>
      </c>
      <c r="O387" s="37">
        <f t="shared" si="873"/>
        <v>89.5</v>
      </c>
      <c r="P387" s="37">
        <f t="shared" si="874"/>
        <v>54</v>
      </c>
      <c r="Q387" s="37">
        <f t="shared" si="875"/>
        <v>1239.23125</v>
      </c>
      <c r="R387" s="34">
        <f t="shared" si="863"/>
        <v>0</v>
      </c>
      <c r="S387" s="34">
        <f t="shared" si="876"/>
        <v>277.86</v>
      </c>
      <c r="T387" s="37">
        <f t="shared" si="877"/>
        <v>113.3</v>
      </c>
      <c r="U387" s="34">
        <f t="shared" si="878"/>
        <v>10.42</v>
      </c>
      <c r="V387" s="34">
        <v>0</v>
      </c>
      <c r="W387" s="37">
        <f t="shared" si="879"/>
        <v>89.5</v>
      </c>
      <c r="X387" s="37">
        <f t="shared" si="880"/>
        <v>54</v>
      </c>
      <c r="Y387" s="34">
        <f t="shared" si="881"/>
        <v>545.08</v>
      </c>
      <c r="Z387" s="34">
        <f t="shared" si="882"/>
        <v>1784.31125</v>
      </c>
      <c r="AA387" s="58"/>
      <c r="AB387" s="12" t="s">
        <v>30</v>
      </c>
      <c r="AC387" s="11">
        <f t="shared" ref="AC387:AE387" si="902">K387+R387</f>
        <v>62.5185</v>
      </c>
      <c r="AD387" s="11">
        <f t="shared" si="902"/>
        <v>833.58</v>
      </c>
      <c r="AE387" s="11">
        <f t="shared" si="902"/>
        <v>566.48</v>
      </c>
      <c r="AF387" s="11">
        <f t="shared" si="884"/>
        <v>34.73275</v>
      </c>
      <c r="AG387" s="11">
        <f t="shared" ref="AG387:AI387" si="903">O387+W387</f>
        <v>179</v>
      </c>
      <c r="AH387" s="11">
        <f t="shared" si="903"/>
        <v>108</v>
      </c>
      <c r="AI387" s="11">
        <f t="shared" si="903"/>
        <v>1784.31125</v>
      </c>
      <c r="AJ387" s="12" t="s">
        <v>14</v>
      </c>
    </row>
    <row r="388" s="9" customFormat="1" ht="16" customHeight="1" spans="1:36">
      <c r="A388" s="33">
        <f t="shared" si="868"/>
        <v>385</v>
      </c>
      <c r="B388" s="34" t="s">
        <v>472</v>
      </c>
      <c r="C388" s="92" t="s">
        <v>901</v>
      </c>
      <c r="D388" s="40" t="s">
        <v>902</v>
      </c>
      <c r="E388" s="87">
        <v>3473.25</v>
      </c>
      <c r="F388" s="87">
        <v>3473.25</v>
      </c>
      <c r="G388" s="87">
        <v>5664.75</v>
      </c>
      <c r="H388" s="87">
        <v>3473.25</v>
      </c>
      <c r="I388" s="100">
        <v>1790</v>
      </c>
      <c r="J388" s="37">
        <v>108</v>
      </c>
      <c r="K388" s="47">
        <f t="shared" si="869"/>
        <v>62.5185</v>
      </c>
      <c r="L388" s="48">
        <f t="shared" si="870"/>
        <v>555.72</v>
      </c>
      <c r="M388" s="37">
        <f t="shared" si="871"/>
        <v>453.18</v>
      </c>
      <c r="N388" s="34">
        <f t="shared" si="872"/>
        <v>24.31275</v>
      </c>
      <c r="O388" s="37">
        <f t="shared" si="873"/>
        <v>89.5</v>
      </c>
      <c r="P388" s="37">
        <f t="shared" si="874"/>
        <v>54</v>
      </c>
      <c r="Q388" s="37">
        <f t="shared" si="875"/>
        <v>1239.23125</v>
      </c>
      <c r="R388" s="34">
        <f t="shared" si="863"/>
        <v>0</v>
      </c>
      <c r="S388" s="34">
        <f t="shared" si="876"/>
        <v>277.86</v>
      </c>
      <c r="T388" s="37">
        <f t="shared" si="877"/>
        <v>113.3</v>
      </c>
      <c r="U388" s="34">
        <f t="shared" si="878"/>
        <v>10.42</v>
      </c>
      <c r="V388" s="34">
        <v>0</v>
      </c>
      <c r="W388" s="37">
        <f t="shared" si="879"/>
        <v>89.5</v>
      </c>
      <c r="X388" s="37">
        <f t="shared" si="880"/>
        <v>54</v>
      </c>
      <c r="Y388" s="34">
        <f t="shared" si="881"/>
        <v>545.08</v>
      </c>
      <c r="Z388" s="34">
        <f t="shared" si="882"/>
        <v>1784.31125</v>
      </c>
      <c r="AA388" s="58"/>
      <c r="AB388" s="12" t="s">
        <v>38</v>
      </c>
      <c r="AC388" s="11">
        <f t="shared" ref="AC388:AE388" si="904">K388+R388</f>
        <v>62.5185</v>
      </c>
      <c r="AD388" s="11">
        <f t="shared" si="904"/>
        <v>833.58</v>
      </c>
      <c r="AE388" s="11">
        <f t="shared" si="904"/>
        <v>566.48</v>
      </c>
      <c r="AF388" s="11">
        <f t="shared" si="884"/>
        <v>34.73275</v>
      </c>
      <c r="AG388" s="11">
        <f t="shared" ref="AG388:AI388" si="905">O388+W388</f>
        <v>179</v>
      </c>
      <c r="AH388" s="11">
        <f t="shared" si="905"/>
        <v>108</v>
      </c>
      <c r="AI388" s="11">
        <f t="shared" si="905"/>
        <v>1784.31125</v>
      </c>
      <c r="AJ388" s="12" t="s">
        <v>14</v>
      </c>
    </row>
    <row r="389" s="9" customFormat="1" ht="16" customHeight="1" spans="1:36">
      <c r="A389" s="33">
        <f t="shared" si="868"/>
        <v>386</v>
      </c>
      <c r="B389" s="34" t="s">
        <v>472</v>
      </c>
      <c r="C389" s="92" t="s">
        <v>903</v>
      </c>
      <c r="D389" s="180" t="s">
        <v>904</v>
      </c>
      <c r="E389" s="87">
        <v>3473.25</v>
      </c>
      <c r="F389" s="87">
        <v>3473.25</v>
      </c>
      <c r="G389" s="87">
        <v>5664.75</v>
      </c>
      <c r="H389" s="87">
        <v>3473.25</v>
      </c>
      <c r="I389" s="100">
        <v>1790</v>
      </c>
      <c r="J389" s="37">
        <v>108</v>
      </c>
      <c r="K389" s="47">
        <f t="shared" si="869"/>
        <v>62.5185</v>
      </c>
      <c r="L389" s="48">
        <f t="shared" si="870"/>
        <v>555.72</v>
      </c>
      <c r="M389" s="37">
        <f t="shared" si="871"/>
        <v>453.18</v>
      </c>
      <c r="N389" s="34">
        <f t="shared" si="872"/>
        <v>24.31275</v>
      </c>
      <c r="O389" s="37">
        <f t="shared" si="873"/>
        <v>89.5</v>
      </c>
      <c r="P389" s="37">
        <f t="shared" si="874"/>
        <v>54</v>
      </c>
      <c r="Q389" s="37">
        <f t="shared" si="875"/>
        <v>1239.23125</v>
      </c>
      <c r="R389" s="34">
        <f>F389*0</f>
        <v>0</v>
      </c>
      <c r="S389" s="34">
        <f t="shared" si="876"/>
        <v>277.86</v>
      </c>
      <c r="T389" s="37">
        <f t="shared" si="877"/>
        <v>113.3</v>
      </c>
      <c r="U389" s="34">
        <f t="shared" si="878"/>
        <v>10.42</v>
      </c>
      <c r="V389" s="34">
        <v>0</v>
      </c>
      <c r="W389" s="37">
        <f t="shared" si="879"/>
        <v>89.5</v>
      </c>
      <c r="X389" s="37">
        <f t="shared" si="880"/>
        <v>54</v>
      </c>
      <c r="Y389" s="34">
        <f t="shared" si="881"/>
        <v>545.08</v>
      </c>
      <c r="Z389" s="34">
        <f t="shared" si="882"/>
        <v>1784.31125</v>
      </c>
      <c r="AA389" s="58"/>
      <c r="AB389" s="12" t="s">
        <v>38</v>
      </c>
      <c r="AC389" s="11">
        <f t="shared" ref="AC389:AE389" si="906">K389+R389</f>
        <v>62.5185</v>
      </c>
      <c r="AD389" s="11">
        <f t="shared" si="906"/>
        <v>833.58</v>
      </c>
      <c r="AE389" s="11">
        <f t="shared" si="906"/>
        <v>566.48</v>
      </c>
      <c r="AF389" s="11">
        <f t="shared" si="884"/>
        <v>34.73275</v>
      </c>
      <c r="AG389" s="11">
        <f t="shared" ref="AG389:AI389" si="907">O389+W389</f>
        <v>179</v>
      </c>
      <c r="AH389" s="11">
        <f t="shared" si="907"/>
        <v>108</v>
      </c>
      <c r="AI389" s="11">
        <f t="shared" si="907"/>
        <v>1784.31125</v>
      </c>
      <c r="AJ389" s="12" t="s">
        <v>14</v>
      </c>
    </row>
    <row r="390" s="9" customFormat="1" ht="16" customHeight="1" spans="1:36">
      <c r="A390" s="33">
        <f t="shared" si="868"/>
        <v>387</v>
      </c>
      <c r="B390" s="34" t="s">
        <v>472</v>
      </c>
      <c r="C390" s="92" t="s">
        <v>905</v>
      </c>
      <c r="D390" s="180" t="s">
        <v>906</v>
      </c>
      <c r="E390" s="87">
        <v>3473.25</v>
      </c>
      <c r="F390" s="87">
        <v>3473.25</v>
      </c>
      <c r="G390" s="87">
        <v>5664.75</v>
      </c>
      <c r="H390" s="87">
        <v>3473.25</v>
      </c>
      <c r="I390" s="100">
        <v>1790</v>
      </c>
      <c r="J390" s="37">
        <v>108</v>
      </c>
      <c r="K390" s="47">
        <f t="shared" si="869"/>
        <v>62.5185</v>
      </c>
      <c r="L390" s="48">
        <f t="shared" si="870"/>
        <v>555.72</v>
      </c>
      <c r="M390" s="37">
        <f t="shared" si="871"/>
        <v>453.18</v>
      </c>
      <c r="N390" s="34">
        <f t="shared" si="872"/>
        <v>24.31275</v>
      </c>
      <c r="O390" s="37">
        <f t="shared" si="873"/>
        <v>89.5</v>
      </c>
      <c r="P390" s="37">
        <f t="shared" si="874"/>
        <v>54</v>
      </c>
      <c r="Q390" s="37">
        <f t="shared" si="875"/>
        <v>1239.23125</v>
      </c>
      <c r="R390" s="34">
        <f t="shared" ref="R390:R415" si="908">E390*0</f>
        <v>0</v>
      </c>
      <c r="S390" s="34">
        <f t="shared" si="876"/>
        <v>277.86</v>
      </c>
      <c r="T390" s="37">
        <f t="shared" si="877"/>
        <v>113.3</v>
      </c>
      <c r="U390" s="34">
        <f t="shared" si="878"/>
        <v>10.42</v>
      </c>
      <c r="V390" s="34">
        <v>0</v>
      </c>
      <c r="W390" s="37">
        <f t="shared" si="879"/>
        <v>89.5</v>
      </c>
      <c r="X390" s="37">
        <f t="shared" si="880"/>
        <v>54</v>
      </c>
      <c r="Y390" s="34">
        <f t="shared" si="881"/>
        <v>545.08</v>
      </c>
      <c r="Z390" s="34">
        <f t="shared" si="882"/>
        <v>1784.31125</v>
      </c>
      <c r="AA390" s="58"/>
      <c r="AB390" t="s">
        <v>38</v>
      </c>
      <c r="AC390" s="11">
        <f t="shared" ref="AC390:AE390" si="909">K390+R390</f>
        <v>62.5185</v>
      </c>
      <c r="AD390" s="11">
        <f t="shared" si="909"/>
        <v>833.58</v>
      </c>
      <c r="AE390" s="11">
        <f t="shared" si="909"/>
        <v>566.48</v>
      </c>
      <c r="AF390" s="11">
        <f t="shared" si="884"/>
        <v>34.73275</v>
      </c>
      <c r="AG390" s="11">
        <f t="shared" ref="AG390:AI390" si="910">O390+W390</f>
        <v>179</v>
      </c>
      <c r="AH390" s="11">
        <f t="shared" si="910"/>
        <v>108</v>
      </c>
      <c r="AI390" s="11">
        <f t="shared" si="910"/>
        <v>1784.31125</v>
      </c>
      <c r="AJ390" s="12" t="s">
        <v>14</v>
      </c>
    </row>
    <row r="391" s="9" customFormat="1" ht="16" customHeight="1" spans="1:36">
      <c r="A391" s="33">
        <f t="shared" si="868"/>
        <v>388</v>
      </c>
      <c r="B391" s="34" t="s">
        <v>472</v>
      </c>
      <c r="C391" s="92" t="s">
        <v>907</v>
      </c>
      <c r="D391" s="40" t="s">
        <v>908</v>
      </c>
      <c r="E391" s="87">
        <v>3473.25</v>
      </c>
      <c r="F391" s="87">
        <v>3473.25</v>
      </c>
      <c r="G391" s="87">
        <v>5664.75</v>
      </c>
      <c r="H391" s="87">
        <v>3473.25</v>
      </c>
      <c r="I391" s="100">
        <v>1790</v>
      </c>
      <c r="J391" s="37">
        <v>108</v>
      </c>
      <c r="K391" s="47">
        <f t="shared" si="869"/>
        <v>62.5185</v>
      </c>
      <c r="L391" s="48">
        <f t="shared" si="870"/>
        <v>555.72</v>
      </c>
      <c r="M391" s="37">
        <f t="shared" si="871"/>
        <v>453.18</v>
      </c>
      <c r="N391" s="34">
        <f t="shared" si="872"/>
        <v>24.31275</v>
      </c>
      <c r="O391" s="37">
        <f t="shared" si="873"/>
        <v>89.5</v>
      </c>
      <c r="P391" s="37">
        <f t="shared" si="874"/>
        <v>54</v>
      </c>
      <c r="Q391" s="37">
        <f t="shared" si="875"/>
        <v>1239.23125</v>
      </c>
      <c r="R391" s="34">
        <f t="shared" si="908"/>
        <v>0</v>
      </c>
      <c r="S391" s="34">
        <f t="shared" si="876"/>
        <v>277.86</v>
      </c>
      <c r="T391" s="37">
        <f t="shared" si="877"/>
        <v>113.3</v>
      </c>
      <c r="U391" s="34">
        <f t="shared" si="878"/>
        <v>10.42</v>
      </c>
      <c r="V391" s="34">
        <v>0</v>
      </c>
      <c r="W391" s="37">
        <f t="shared" si="879"/>
        <v>89.5</v>
      </c>
      <c r="X391" s="37">
        <f t="shared" si="880"/>
        <v>54</v>
      </c>
      <c r="Y391" s="34">
        <f t="shared" si="881"/>
        <v>545.08</v>
      </c>
      <c r="Z391" s="34">
        <f t="shared" si="882"/>
        <v>1784.31125</v>
      </c>
      <c r="AA391" s="58"/>
      <c r="AB391" s="12" t="s">
        <v>38</v>
      </c>
      <c r="AC391" s="11">
        <f t="shared" ref="AC391:AE391" si="911">K391+R391</f>
        <v>62.5185</v>
      </c>
      <c r="AD391" s="11">
        <f t="shared" si="911"/>
        <v>833.58</v>
      </c>
      <c r="AE391" s="11">
        <f t="shared" si="911"/>
        <v>566.48</v>
      </c>
      <c r="AF391" s="11">
        <f t="shared" si="884"/>
        <v>34.73275</v>
      </c>
      <c r="AG391" s="11">
        <f t="shared" ref="AG391:AI391" si="912">O391+W391</f>
        <v>179</v>
      </c>
      <c r="AH391" s="11">
        <f t="shared" si="912"/>
        <v>108</v>
      </c>
      <c r="AI391" s="11">
        <f t="shared" si="912"/>
        <v>1784.31125</v>
      </c>
      <c r="AJ391" s="12" t="s">
        <v>14</v>
      </c>
    </row>
    <row r="392" s="9" customFormat="1" ht="16" customHeight="1" spans="1:36">
      <c r="A392" s="33">
        <f t="shared" si="868"/>
        <v>389</v>
      </c>
      <c r="B392" s="34" t="s">
        <v>203</v>
      </c>
      <c r="C392" s="92" t="s">
        <v>909</v>
      </c>
      <c r="D392" s="42" t="s">
        <v>910</v>
      </c>
      <c r="E392" s="87">
        <v>3473.25</v>
      </c>
      <c r="F392" s="87">
        <v>3473.25</v>
      </c>
      <c r="G392" s="87">
        <v>5664.75</v>
      </c>
      <c r="H392" s="87">
        <v>3473.25</v>
      </c>
      <c r="I392" s="100">
        <v>3180</v>
      </c>
      <c r="J392" s="37">
        <v>108</v>
      </c>
      <c r="K392" s="47">
        <f t="shared" si="869"/>
        <v>62.5185</v>
      </c>
      <c r="L392" s="48">
        <f t="shared" si="870"/>
        <v>555.72</v>
      </c>
      <c r="M392" s="37">
        <f t="shared" si="871"/>
        <v>453.18</v>
      </c>
      <c r="N392" s="34">
        <f t="shared" si="872"/>
        <v>24.31275</v>
      </c>
      <c r="O392" s="37">
        <f t="shared" si="873"/>
        <v>159</v>
      </c>
      <c r="P392" s="37">
        <f t="shared" si="874"/>
        <v>54</v>
      </c>
      <c r="Q392" s="37">
        <f t="shared" si="875"/>
        <v>1308.73125</v>
      </c>
      <c r="R392" s="34">
        <f t="shared" si="908"/>
        <v>0</v>
      </c>
      <c r="S392" s="34">
        <f t="shared" si="876"/>
        <v>277.86</v>
      </c>
      <c r="T392" s="37">
        <f t="shared" si="877"/>
        <v>113.3</v>
      </c>
      <c r="U392" s="34">
        <f t="shared" si="878"/>
        <v>10.42</v>
      </c>
      <c r="V392" s="34">
        <v>0</v>
      </c>
      <c r="W392" s="37">
        <f t="shared" si="879"/>
        <v>159</v>
      </c>
      <c r="X392" s="37">
        <f t="shared" si="880"/>
        <v>54</v>
      </c>
      <c r="Y392" s="34">
        <f t="shared" si="881"/>
        <v>614.58</v>
      </c>
      <c r="Z392" s="34">
        <f t="shared" si="882"/>
        <v>1923.31125</v>
      </c>
      <c r="AA392" s="58"/>
      <c r="AB392" s="12" t="s">
        <v>32</v>
      </c>
      <c r="AC392" s="11">
        <f t="shared" ref="AC392:AE392" si="913">K392+R392</f>
        <v>62.5185</v>
      </c>
      <c r="AD392" s="11">
        <f t="shared" si="913"/>
        <v>833.58</v>
      </c>
      <c r="AE392" s="11">
        <f t="shared" si="913"/>
        <v>566.48</v>
      </c>
      <c r="AF392" s="11">
        <f t="shared" si="884"/>
        <v>34.73275</v>
      </c>
      <c r="AG392" s="11">
        <f t="shared" ref="AG392:AI392" si="914">O392+W392</f>
        <v>318</v>
      </c>
      <c r="AH392" s="11">
        <f t="shared" si="914"/>
        <v>108</v>
      </c>
      <c r="AI392" s="11">
        <f t="shared" si="914"/>
        <v>1923.31125</v>
      </c>
      <c r="AJ392" s="12" t="s">
        <v>14</v>
      </c>
    </row>
    <row r="393" s="9" customFormat="1" ht="16" customHeight="1" spans="1:36">
      <c r="A393" s="33">
        <f t="shared" si="868"/>
        <v>390</v>
      </c>
      <c r="B393" s="34" t="s">
        <v>599</v>
      </c>
      <c r="C393" s="92" t="s">
        <v>911</v>
      </c>
      <c r="D393" s="180" t="s">
        <v>912</v>
      </c>
      <c r="E393" s="87">
        <v>3473.25</v>
      </c>
      <c r="F393" s="87">
        <v>3473.25</v>
      </c>
      <c r="G393" s="87">
        <v>5664.75</v>
      </c>
      <c r="H393" s="87">
        <v>3473.25</v>
      </c>
      <c r="I393" s="100">
        <v>1790</v>
      </c>
      <c r="J393" s="37">
        <v>108</v>
      </c>
      <c r="K393" s="47">
        <f t="shared" si="869"/>
        <v>62.5185</v>
      </c>
      <c r="L393" s="48">
        <f t="shared" si="870"/>
        <v>555.72</v>
      </c>
      <c r="M393" s="37">
        <f t="shared" si="871"/>
        <v>453.18</v>
      </c>
      <c r="N393" s="34">
        <f t="shared" si="872"/>
        <v>24.31275</v>
      </c>
      <c r="O393" s="37">
        <f t="shared" si="873"/>
        <v>89.5</v>
      </c>
      <c r="P393" s="37">
        <f t="shared" si="874"/>
        <v>54</v>
      </c>
      <c r="Q393" s="37">
        <f t="shared" si="875"/>
        <v>1239.23125</v>
      </c>
      <c r="R393" s="34">
        <f t="shared" si="908"/>
        <v>0</v>
      </c>
      <c r="S393" s="34">
        <f t="shared" si="876"/>
        <v>277.86</v>
      </c>
      <c r="T393" s="37">
        <f t="shared" si="877"/>
        <v>113.3</v>
      </c>
      <c r="U393" s="34">
        <f t="shared" si="878"/>
        <v>10.42</v>
      </c>
      <c r="V393" s="34">
        <v>0</v>
      </c>
      <c r="W393" s="37">
        <f t="shared" si="879"/>
        <v>89.5</v>
      </c>
      <c r="X393" s="37">
        <f t="shared" si="880"/>
        <v>54</v>
      </c>
      <c r="Y393" s="34">
        <f t="shared" si="881"/>
        <v>545.08</v>
      </c>
      <c r="Z393" s="34">
        <f t="shared" si="882"/>
        <v>1784.31125</v>
      </c>
      <c r="AA393" s="58"/>
      <c r="AB393" s="12" t="s">
        <v>35</v>
      </c>
      <c r="AC393" s="11">
        <f t="shared" ref="AC393:AE393" si="915">K393+R393</f>
        <v>62.5185</v>
      </c>
      <c r="AD393" s="11">
        <f t="shared" si="915"/>
        <v>833.58</v>
      </c>
      <c r="AE393" s="11">
        <f t="shared" si="915"/>
        <v>566.48</v>
      </c>
      <c r="AF393" s="11">
        <f t="shared" si="884"/>
        <v>34.73275</v>
      </c>
      <c r="AG393" s="11">
        <f t="shared" ref="AG393:AI393" si="916">O393+W393</f>
        <v>179</v>
      </c>
      <c r="AH393" s="11">
        <f t="shared" si="916"/>
        <v>108</v>
      </c>
      <c r="AI393" s="11">
        <f t="shared" si="916"/>
        <v>1784.31125</v>
      </c>
      <c r="AJ393" s="12" t="s">
        <v>14</v>
      </c>
    </row>
    <row r="394" s="9" customFormat="1" ht="16" customHeight="1" spans="1:36">
      <c r="A394" s="33">
        <f t="shared" si="868"/>
        <v>391</v>
      </c>
      <c r="B394" s="34" t="s">
        <v>599</v>
      </c>
      <c r="C394" s="92" t="s">
        <v>913</v>
      </c>
      <c r="D394" s="180" t="s">
        <v>914</v>
      </c>
      <c r="E394" s="87">
        <v>3473.25</v>
      </c>
      <c r="F394" s="87">
        <v>3473.25</v>
      </c>
      <c r="G394" s="87">
        <v>5664.75</v>
      </c>
      <c r="H394" s="87">
        <v>3473.25</v>
      </c>
      <c r="I394" s="100">
        <v>1790</v>
      </c>
      <c r="J394" s="37">
        <v>108</v>
      </c>
      <c r="K394" s="47">
        <f t="shared" si="869"/>
        <v>62.5185</v>
      </c>
      <c r="L394" s="48">
        <f t="shared" si="870"/>
        <v>555.72</v>
      </c>
      <c r="M394" s="37">
        <f t="shared" si="871"/>
        <v>453.18</v>
      </c>
      <c r="N394" s="34">
        <f t="shared" si="872"/>
        <v>24.31275</v>
      </c>
      <c r="O394" s="37">
        <f t="shared" si="873"/>
        <v>89.5</v>
      </c>
      <c r="P394" s="37">
        <f t="shared" si="874"/>
        <v>54</v>
      </c>
      <c r="Q394" s="37">
        <f t="shared" si="875"/>
        <v>1239.23125</v>
      </c>
      <c r="R394" s="34">
        <f t="shared" si="908"/>
        <v>0</v>
      </c>
      <c r="S394" s="34">
        <f t="shared" si="876"/>
        <v>277.86</v>
      </c>
      <c r="T394" s="37">
        <f t="shared" si="877"/>
        <v>113.3</v>
      </c>
      <c r="U394" s="34">
        <f t="shared" si="878"/>
        <v>10.42</v>
      </c>
      <c r="V394" s="34">
        <v>0</v>
      </c>
      <c r="W394" s="37">
        <f t="shared" si="879"/>
        <v>89.5</v>
      </c>
      <c r="X394" s="37">
        <f t="shared" si="880"/>
        <v>54</v>
      </c>
      <c r="Y394" s="34">
        <f t="shared" si="881"/>
        <v>545.08</v>
      </c>
      <c r="Z394" s="34">
        <f t="shared" si="882"/>
        <v>1784.31125</v>
      </c>
      <c r="AA394" s="58"/>
      <c r="AB394" s="12" t="s">
        <v>35</v>
      </c>
      <c r="AC394" s="11">
        <f t="shared" ref="AC394:AE394" si="917">K394+R394</f>
        <v>62.5185</v>
      </c>
      <c r="AD394" s="11">
        <f t="shared" si="917"/>
        <v>833.58</v>
      </c>
      <c r="AE394" s="11">
        <f t="shared" si="917"/>
        <v>566.48</v>
      </c>
      <c r="AF394" s="11">
        <f t="shared" si="884"/>
        <v>34.73275</v>
      </c>
      <c r="AG394" s="11">
        <f t="shared" ref="AG394:AI394" si="918">O394+W394</f>
        <v>179</v>
      </c>
      <c r="AH394" s="11">
        <f t="shared" si="918"/>
        <v>108</v>
      </c>
      <c r="AI394" s="11">
        <f t="shared" si="918"/>
        <v>1784.31125</v>
      </c>
      <c r="AJ394" s="12" t="s">
        <v>14</v>
      </c>
    </row>
    <row r="395" s="9" customFormat="1" ht="16" customHeight="1" spans="1:36">
      <c r="A395" s="33">
        <f t="shared" si="868"/>
        <v>392</v>
      </c>
      <c r="B395" s="34" t="s">
        <v>599</v>
      </c>
      <c r="C395" s="92" t="s">
        <v>915</v>
      </c>
      <c r="D395" s="180" t="s">
        <v>916</v>
      </c>
      <c r="E395" s="87">
        <v>3473.25</v>
      </c>
      <c r="F395" s="87">
        <v>3473.25</v>
      </c>
      <c r="G395" s="87">
        <v>5664.75</v>
      </c>
      <c r="H395" s="87">
        <v>3473.25</v>
      </c>
      <c r="I395" s="100">
        <v>1790</v>
      </c>
      <c r="J395" s="37">
        <v>108</v>
      </c>
      <c r="K395" s="47">
        <f t="shared" si="869"/>
        <v>62.5185</v>
      </c>
      <c r="L395" s="48">
        <f t="shared" si="870"/>
        <v>555.72</v>
      </c>
      <c r="M395" s="37">
        <f t="shared" si="871"/>
        <v>453.18</v>
      </c>
      <c r="N395" s="34">
        <f t="shared" si="872"/>
        <v>24.31275</v>
      </c>
      <c r="O395" s="37">
        <f t="shared" si="873"/>
        <v>89.5</v>
      </c>
      <c r="P395" s="37">
        <f t="shared" si="874"/>
        <v>54</v>
      </c>
      <c r="Q395" s="37">
        <f t="shared" si="875"/>
        <v>1239.23125</v>
      </c>
      <c r="R395" s="34">
        <f t="shared" si="908"/>
        <v>0</v>
      </c>
      <c r="S395" s="34">
        <f t="shared" si="876"/>
        <v>277.86</v>
      </c>
      <c r="T395" s="37">
        <f t="shared" si="877"/>
        <v>113.3</v>
      </c>
      <c r="U395" s="34">
        <f t="shared" si="878"/>
        <v>10.42</v>
      </c>
      <c r="V395" s="34">
        <v>0</v>
      </c>
      <c r="W395" s="37">
        <f t="shared" si="879"/>
        <v>89.5</v>
      </c>
      <c r="X395" s="37">
        <f t="shared" si="880"/>
        <v>54</v>
      </c>
      <c r="Y395" s="34">
        <f t="shared" si="881"/>
        <v>545.08</v>
      </c>
      <c r="Z395" s="34">
        <f t="shared" si="882"/>
        <v>1784.31125</v>
      </c>
      <c r="AA395" s="58"/>
      <c r="AB395" s="12" t="s">
        <v>35</v>
      </c>
      <c r="AC395" s="11">
        <f t="shared" ref="AC395:AE395" si="919">K395+R395</f>
        <v>62.5185</v>
      </c>
      <c r="AD395" s="11">
        <f t="shared" si="919"/>
        <v>833.58</v>
      </c>
      <c r="AE395" s="11">
        <f t="shared" si="919"/>
        <v>566.48</v>
      </c>
      <c r="AF395" s="11">
        <f t="shared" si="884"/>
        <v>34.73275</v>
      </c>
      <c r="AG395" s="11">
        <f t="shared" ref="AG395:AI395" si="920">O395+W395</f>
        <v>179</v>
      </c>
      <c r="AH395" s="11">
        <f t="shared" si="920"/>
        <v>108</v>
      </c>
      <c r="AI395" s="11">
        <f t="shared" si="920"/>
        <v>1784.31125</v>
      </c>
      <c r="AJ395" s="12" t="s">
        <v>14</v>
      </c>
    </row>
    <row r="396" s="9" customFormat="1" ht="16" customHeight="1" spans="1:36">
      <c r="A396" s="33">
        <f t="shared" si="868"/>
        <v>393</v>
      </c>
      <c r="B396" s="34" t="s">
        <v>277</v>
      </c>
      <c r="C396" s="92" t="s">
        <v>917</v>
      </c>
      <c r="D396" s="180" t="s">
        <v>918</v>
      </c>
      <c r="E396" s="87">
        <v>3473.25</v>
      </c>
      <c r="F396" s="87">
        <v>3473.25</v>
      </c>
      <c r="G396" s="87">
        <v>5664.75</v>
      </c>
      <c r="H396" s="87">
        <v>3473.25</v>
      </c>
      <c r="I396" s="100">
        <v>1790</v>
      </c>
      <c r="J396" s="37">
        <v>108</v>
      </c>
      <c r="K396" s="47">
        <f t="shared" si="869"/>
        <v>62.5185</v>
      </c>
      <c r="L396" s="48">
        <f t="shared" si="870"/>
        <v>555.72</v>
      </c>
      <c r="M396" s="37">
        <f t="shared" si="871"/>
        <v>453.18</v>
      </c>
      <c r="N396" s="34">
        <f t="shared" si="872"/>
        <v>24.31275</v>
      </c>
      <c r="O396" s="37">
        <f t="shared" si="873"/>
        <v>89.5</v>
      </c>
      <c r="P396" s="37">
        <f t="shared" si="874"/>
        <v>54</v>
      </c>
      <c r="Q396" s="37">
        <f t="shared" si="875"/>
        <v>1239.23125</v>
      </c>
      <c r="R396" s="34">
        <f t="shared" si="908"/>
        <v>0</v>
      </c>
      <c r="S396" s="34">
        <f t="shared" si="876"/>
        <v>277.86</v>
      </c>
      <c r="T396" s="37">
        <f t="shared" si="877"/>
        <v>113.3</v>
      </c>
      <c r="U396" s="34">
        <f t="shared" si="878"/>
        <v>10.42</v>
      </c>
      <c r="V396" s="34">
        <v>0</v>
      </c>
      <c r="W396" s="37">
        <f t="shared" si="879"/>
        <v>89.5</v>
      </c>
      <c r="X396" s="37">
        <f t="shared" si="880"/>
        <v>54</v>
      </c>
      <c r="Y396" s="34">
        <f t="shared" si="881"/>
        <v>545.08</v>
      </c>
      <c r="Z396" s="34">
        <f t="shared" si="882"/>
        <v>1784.31125</v>
      </c>
      <c r="AA396" s="58"/>
      <c r="AB396" s="12" t="s">
        <v>29</v>
      </c>
      <c r="AC396" s="11">
        <f t="shared" ref="AC396:AE396" si="921">K396+R396</f>
        <v>62.5185</v>
      </c>
      <c r="AD396" s="11">
        <f t="shared" si="921"/>
        <v>833.58</v>
      </c>
      <c r="AE396" s="11">
        <f t="shared" si="921"/>
        <v>566.48</v>
      </c>
      <c r="AF396" s="11">
        <f t="shared" si="884"/>
        <v>34.73275</v>
      </c>
      <c r="AG396" s="11">
        <f t="shared" ref="AG396:AI396" si="922">O396+W396</f>
        <v>179</v>
      </c>
      <c r="AH396" s="11">
        <f t="shared" si="922"/>
        <v>108</v>
      </c>
      <c r="AI396" s="11">
        <f t="shared" si="922"/>
        <v>1784.31125</v>
      </c>
      <c r="AJ396" s="12" t="s">
        <v>14</v>
      </c>
    </row>
    <row r="397" s="9" customFormat="1" ht="16" customHeight="1" spans="1:36">
      <c r="A397" s="33">
        <f t="shared" si="868"/>
        <v>394</v>
      </c>
      <c r="B397" s="34" t="s">
        <v>277</v>
      </c>
      <c r="C397" s="92" t="s">
        <v>919</v>
      </c>
      <c r="D397" s="180" t="s">
        <v>920</v>
      </c>
      <c r="E397" s="87">
        <v>3473.25</v>
      </c>
      <c r="F397" s="87">
        <v>3473.25</v>
      </c>
      <c r="G397" s="87">
        <v>5664.75</v>
      </c>
      <c r="H397" s="87">
        <v>3473.25</v>
      </c>
      <c r="I397" s="100">
        <v>0</v>
      </c>
      <c r="J397" s="37">
        <v>108</v>
      </c>
      <c r="K397" s="47">
        <f t="shared" si="869"/>
        <v>62.5185</v>
      </c>
      <c r="L397" s="48">
        <f t="shared" si="870"/>
        <v>555.72</v>
      </c>
      <c r="M397" s="37">
        <f t="shared" si="871"/>
        <v>453.18</v>
      </c>
      <c r="N397" s="34">
        <f t="shared" si="872"/>
        <v>24.31275</v>
      </c>
      <c r="O397" s="37">
        <f t="shared" si="873"/>
        <v>0</v>
      </c>
      <c r="P397" s="37">
        <f t="shared" si="874"/>
        <v>54</v>
      </c>
      <c r="Q397" s="37">
        <f t="shared" si="875"/>
        <v>1149.73125</v>
      </c>
      <c r="R397" s="34">
        <f t="shared" si="908"/>
        <v>0</v>
      </c>
      <c r="S397" s="34">
        <f t="shared" si="876"/>
        <v>277.86</v>
      </c>
      <c r="T397" s="37">
        <f t="shared" si="877"/>
        <v>113.3</v>
      </c>
      <c r="U397" s="34">
        <f t="shared" si="878"/>
        <v>10.42</v>
      </c>
      <c r="V397" s="34">
        <v>0</v>
      </c>
      <c r="W397" s="37">
        <f t="shared" si="879"/>
        <v>0</v>
      </c>
      <c r="X397" s="37">
        <f t="shared" si="880"/>
        <v>54</v>
      </c>
      <c r="Y397" s="34">
        <f t="shared" si="881"/>
        <v>455.58</v>
      </c>
      <c r="Z397" s="34">
        <f t="shared" si="882"/>
        <v>1605.31125</v>
      </c>
      <c r="AA397" s="58"/>
      <c r="AB397" s="12" t="s">
        <v>29</v>
      </c>
      <c r="AC397" s="11">
        <f t="shared" ref="AC397:AE397" si="923">K397+R397</f>
        <v>62.5185</v>
      </c>
      <c r="AD397" s="11">
        <f t="shared" si="923"/>
        <v>833.58</v>
      </c>
      <c r="AE397" s="11">
        <f t="shared" si="923"/>
        <v>566.48</v>
      </c>
      <c r="AF397" s="11">
        <f t="shared" si="884"/>
        <v>34.73275</v>
      </c>
      <c r="AG397" s="11">
        <f t="shared" ref="AG397:AI397" si="924">O397+W397</f>
        <v>0</v>
      </c>
      <c r="AH397" s="11">
        <f t="shared" si="924"/>
        <v>108</v>
      </c>
      <c r="AI397" s="11">
        <f t="shared" si="924"/>
        <v>1605.31125</v>
      </c>
      <c r="AJ397" s="12" t="s">
        <v>14</v>
      </c>
    </row>
    <row r="398" s="9" customFormat="1" ht="16" customHeight="1" spans="1:36">
      <c r="A398" s="33">
        <f t="shared" si="868"/>
        <v>395</v>
      </c>
      <c r="B398" s="34" t="s">
        <v>277</v>
      </c>
      <c r="C398" s="92" t="s">
        <v>921</v>
      </c>
      <c r="D398" s="180" t="s">
        <v>922</v>
      </c>
      <c r="E398" s="87">
        <v>3473.25</v>
      </c>
      <c r="F398" s="87">
        <v>3473.25</v>
      </c>
      <c r="G398" s="87">
        <v>5664.75</v>
      </c>
      <c r="H398" s="87">
        <v>3473.25</v>
      </c>
      <c r="I398" s="100">
        <v>1790</v>
      </c>
      <c r="J398" s="37">
        <v>108</v>
      </c>
      <c r="K398" s="47">
        <f t="shared" si="869"/>
        <v>62.5185</v>
      </c>
      <c r="L398" s="48">
        <f t="shared" si="870"/>
        <v>555.72</v>
      </c>
      <c r="M398" s="37">
        <f t="shared" si="871"/>
        <v>453.18</v>
      </c>
      <c r="N398" s="34">
        <f t="shared" si="872"/>
        <v>24.31275</v>
      </c>
      <c r="O398" s="37">
        <f t="shared" si="873"/>
        <v>89.5</v>
      </c>
      <c r="P398" s="37">
        <f t="shared" si="874"/>
        <v>54</v>
      </c>
      <c r="Q398" s="37">
        <f t="shared" si="875"/>
        <v>1239.23125</v>
      </c>
      <c r="R398" s="34">
        <f t="shared" si="908"/>
        <v>0</v>
      </c>
      <c r="S398" s="34">
        <f t="shared" si="876"/>
        <v>277.86</v>
      </c>
      <c r="T398" s="37">
        <f t="shared" si="877"/>
        <v>113.3</v>
      </c>
      <c r="U398" s="34">
        <f t="shared" si="878"/>
        <v>10.42</v>
      </c>
      <c r="V398" s="34">
        <v>0</v>
      </c>
      <c r="W398" s="37">
        <f t="shared" si="879"/>
        <v>89.5</v>
      </c>
      <c r="X398" s="37">
        <f t="shared" si="880"/>
        <v>54</v>
      </c>
      <c r="Y398" s="34">
        <f t="shared" si="881"/>
        <v>545.08</v>
      </c>
      <c r="Z398" s="34">
        <f t="shared" si="882"/>
        <v>1784.31125</v>
      </c>
      <c r="AA398" s="58"/>
      <c r="AB398" s="12" t="s">
        <v>29</v>
      </c>
      <c r="AC398" s="11">
        <f t="shared" ref="AC398:AE398" si="925">K398+R398</f>
        <v>62.5185</v>
      </c>
      <c r="AD398" s="11">
        <f t="shared" si="925"/>
        <v>833.58</v>
      </c>
      <c r="AE398" s="11">
        <f t="shared" si="925"/>
        <v>566.48</v>
      </c>
      <c r="AF398" s="11">
        <f t="shared" si="884"/>
        <v>34.73275</v>
      </c>
      <c r="AG398" s="11">
        <f t="shared" ref="AG398:AI398" si="926">O398+W398</f>
        <v>179</v>
      </c>
      <c r="AH398" s="11">
        <f t="shared" si="926"/>
        <v>108</v>
      </c>
      <c r="AI398" s="11">
        <f t="shared" si="926"/>
        <v>1784.31125</v>
      </c>
      <c r="AJ398" s="12" t="s">
        <v>14</v>
      </c>
    </row>
    <row r="399" s="9" customFormat="1" ht="16" customHeight="1" spans="1:36">
      <c r="A399" s="33">
        <f t="shared" si="868"/>
        <v>396</v>
      </c>
      <c r="B399" s="34" t="s">
        <v>277</v>
      </c>
      <c r="C399" s="92" t="s">
        <v>923</v>
      </c>
      <c r="D399" s="180" t="s">
        <v>924</v>
      </c>
      <c r="E399" s="87">
        <v>3473.25</v>
      </c>
      <c r="F399" s="87">
        <v>3473.25</v>
      </c>
      <c r="G399" s="87">
        <v>5664.75</v>
      </c>
      <c r="H399" s="87">
        <v>3473.25</v>
      </c>
      <c r="I399" s="100">
        <v>0</v>
      </c>
      <c r="J399" s="37">
        <v>108</v>
      </c>
      <c r="K399" s="47">
        <f t="shared" si="869"/>
        <v>62.5185</v>
      </c>
      <c r="L399" s="48">
        <f t="shared" si="870"/>
        <v>555.72</v>
      </c>
      <c r="M399" s="37">
        <f t="shared" si="871"/>
        <v>453.18</v>
      </c>
      <c r="N399" s="34">
        <f t="shared" si="872"/>
        <v>24.31275</v>
      </c>
      <c r="O399" s="37">
        <f t="shared" si="873"/>
        <v>0</v>
      </c>
      <c r="P399" s="37">
        <f t="shared" si="874"/>
        <v>54</v>
      </c>
      <c r="Q399" s="37">
        <f t="shared" si="875"/>
        <v>1149.73125</v>
      </c>
      <c r="R399" s="34">
        <f t="shared" si="908"/>
        <v>0</v>
      </c>
      <c r="S399" s="34">
        <f t="shared" si="876"/>
        <v>277.86</v>
      </c>
      <c r="T399" s="37">
        <f t="shared" si="877"/>
        <v>113.3</v>
      </c>
      <c r="U399" s="34">
        <f t="shared" si="878"/>
        <v>10.42</v>
      </c>
      <c r="V399" s="34">
        <v>0</v>
      </c>
      <c r="W399" s="37">
        <f t="shared" si="879"/>
        <v>0</v>
      </c>
      <c r="X399" s="37">
        <f t="shared" si="880"/>
        <v>54</v>
      </c>
      <c r="Y399" s="34">
        <f t="shared" si="881"/>
        <v>455.58</v>
      </c>
      <c r="Z399" s="34">
        <f t="shared" si="882"/>
        <v>1605.31125</v>
      </c>
      <c r="AA399" s="58"/>
      <c r="AB399" s="12" t="s">
        <v>29</v>
      </c>
      <c r="AC399" s="11">
        <f t="shared" ref="AC399:AE399" si="927">K399+R399</f>
        <v>62.5185</v>
      </c>
      <c r="AD399" s="11">
        <f t="shared" si="927"/>
        <v>833.58</v>
      </c>
      <c r="AE399" s="11">
        <f t="shared" si="927"/>
        <v>566.48</v>
      </c>
      <c r="AF399" s="11">
        <f t="shared" si="884"/>
        <v>34.73275</v>
      </c>
      <c r="AG399" s="11">
        <f t="shared" ref="AG399:AI399" si="928">O399+W399</f>
        <v>0</v>
      </c>
      <c r="AH399" s="11">
        <f t="shared" si="928"/>
        <v>108</v>
      </c>
      <c r="AI399" s="11">
        <f t="shared" si="928"/>
        <v>1605.31125</v>
      </c>
      <c r="AJ399" s="12" t="s">
        <v>14</v>
      </c>
    </row>
    <row r="400" s="9" customFormat="1" ht="16" customHeight="1" spans="1:36">
      <c r="A400" s="33">
        <f t="shared" ref="A400:A437" si="929">ROW()-3</f>
        <v>397</v>
      </c>
      <c r="B400" s="34" t="s">
        <v>242</v>
      </c>
      <c r="C400" s="92" t="s">
        <v>929</v>
      </c>
      <c r="D400" s="180" t="s">
        <v>930</v>
      </c>
      <c r="E400" s="87">
        <v>3820</v>
      </c>
      <c r="F400" s="87">
        <v>3820</v>
      </c>
      <c r="G400" s="87">
        <v>5664.75</v>
      </c>
      <c r="H400" s="87">
        <v>3820</v>
      </c>
      <c r="I400" s="100">
        <v>4180</v>
      </c>
      <c r="J400" s="37">
        <v>108</v>
      </c>
      <c r="K400" s="47">
        <f t="shared" ref="K400:K444" si="930">E400*0.018</f>
        <v>68.76</v>
      </c>
      <c r="L400" s="48">
        <f t="shared" ref="L400:L444" si="931">F400*0.16</f>
        <v>611.2</v>
      </c>
      <c r="M400" s="37">
        <f t="shared" ref="M400:M444" si="932">ROUND(G400*0.08,2)</f>
        <v>453.18</v>
      </c>
      <c r="N400" s="34">
        <f t="shared" ref="N400:N444" si="933">H400*0.007</f>
        <v>26.74</v>
      </c>
      <c r="O400" s="37">
        <f t="shared" ref="O400:O444" si="934">I400*5%</f>
        <v>209</v>
      </c>
      <c r="P400" s="37">
        <f t="shared" ref="P400:P444" si="935">J400*50%</f>
        <v>54</v>
      </c>
      <c r="Q400" s="37">
        <f t="shared" ref="Q400:Q444" si="936">SUM(K400:P400)</f>
        <v>1422.88</v>
      </c>
      <c r="R400" s="34">
        <f t="shared" si="908"/>
        <v>0</v>
      </c>
      <c r="S400" s="34">
        <f t="shared" ref="S400:S444" si="937">ROUND(F400*0.08,2)</f>
        <v>305.6</v>
      </c>
      <c r="T400" s="37">
        <f t="shared" ref="T400:T444" si="938">ROUND(G400*0.02,2)</f>
        <v>113.3</v>
      </c>
      <c r="U400" s="34">
        <f t="shared" ref="U400:U444" si="939">ROUND(H400*0.003,2)</f>
        <v>11.46</v>
      </c>
      <c r="V400" s="34">
        <v>0</v>
      </c>
      <c r="W400" s="37">
        <f t="shared" ref="W400:W444" si="940">I400*5%</f>
        <v>209</v>
      </c>
      <c r="X400" s="37">
        <f t="shared" ref="X400:X444" si="941">J400*50%</f>
        <v>54</v>
      </c>
      <c r="Y400" s="34">
        <f t="shared" ref="Y400:Y444" si="942">SUM(R400:X400)</f>
        <v>693.36</v>
      </c>
      <c r="Z400" s="34">
        <f t="shared" ref="Z400:Z444" si="943">Q400+Y400</f>
        <v>2116.24</v>
      </c>
      <c r="AA400" s="58"/>
      <c r="AB400" s="12" t="s">
        <v>40</v>
      </c>
      <c r="AC400" s="11">
        <f t="shared" ref="AC400:AE400" si="944">K400+R400</f>
        <v>68.76</v>
      </c>
      <c r="AD400" s="11">
        <f t="shared" si="944"/>
        <v>916.8</v>
      </c>
      <c r="AE400" s="11">
        <f t="shared" si="944"/>
        <v>566.48</v>
      </c>
      <c r="AF400" s="11">
        <f t="shared" ref="AF400:AF444" si="945">N400+U400+V400</f>
        <v>38.2</v>
      </c>
      <c r="AG400" s="11">
        <f t="shared" ref="AG400:AI400" si="946">O400+W400</f>
        <v>418</v>
      </c>
      <c r="AH400" s="11">
        <f t="shared" si="946"/>
        <v>108</v>
      </c>
      <c r="AI400" s="11">
        <f t="shared" si="946"/>
        <v>2116.24</v>
      </c>
      <c r="AJ400" s="12" t="s">
        <v>16</v>
      </c>
    </row>
    <row r="401" s="9" customFormat="1" ht="16" customHeight="1" spans="1:36">
      <c r="A401" s="33">
        <f t="shared" si="929"/>
        <v>398</v>
      </c>
      <c r="B401" s="34" t="s">
        <v>89</v>
      </c>
      <c r="C401" s="92" t="s">
        <v>931</v>
      </c>
      <c r="D401" s="180" t="s">
        <v>932</v>
      </c>
      <c r="E401" s="87">
        <v>3473.25</v>
      </c>
      <c r="F401" s="87">
        <v>3473.25</v>
      </c>
      <c r="G401" s="87">
        <v>5664.75</v>
      </c>
      <c r="H401" s="87">
        <v>3473.25</v>
      </c>
      <c r="I401" s="100">
        <v>3180</v>
      </c>
      <c r="J401" s="37">
        <v>108</v>
      </c>
      <c r="K401" s="47">
        <f t="shared" si="930"/>
        <v>62.5185</v>
      </c>
      <c r="L401" s="48">
        <f t="shared" si="931"/>
        <v>555.72</v>
      </c>
      <c r="M401" s="37">
        <f t="shared" si="932"/>
        <v>453.18</v>
      </c>
      <c r="N401" s="34">
        <f t="shared" si="933"/>
        <v>24.31275</v>
      </c>
      <c r="O401" s="37">
        <f t="shared" si="934"/>
        <v>159</v>
      </c>
      <c r="P401" s="37">
        <f t="shared" si="935"/>
        <v>54</v>
      </c>
      <c r="Q401" s="37">
        <f t="shared" si="936"/>
        <v>1308.73125</v>
      </c>
      <c r="R401" s="34">
        <f t="shared" si="908"/>
        <v>0</v>
      </c>
      <c r="S401" s="34">
        <f t="shared" si="937"/>
        <v>277.86</v>
      </c>
      <c r="T401" s="37">
        <f t="shared" si="938"/>
        <v>113.3</v>
      </c>
      <c r="U401" s="34">
        <f t="shared" si="939"/>
        <v>10.42</v>
      </c>
      <c r="V401" s="34">
        <v>0</v>
      </c>
      <c r="W401" s="37">
        <f t="shared" si="940"/>
        <v>159</v>
      </c>
      <c r="X401" s="37">
        <f t="shared" si="941"/>
        <v>54</v>
      </c>
      <c r="Y401" s="34">
        <f t="shared" si="942"/>
        <v>614.58</v>
      </c>
      <c r="Z401" s="34">
        <f t="shared" si="943"/>
        <v>1923.31125</v>
      </c>
      <c r="AA401" s="58"/>
      <c r="AB401" s="12" t="s">
        <v>40</v>
      </c>
      <c r="AC401" s="11">
        <f t="shared" ref="AC401:AE401" si="947">K401+R401</f>
        <v>62.5185</v>
      </c>
      <c r="AD401" s="11">
        <f t="shared" si="947"/>
        <v>833.58</v>
      </c>
      <c r="AE401" s="11">
        <f t="shared" si="947"/>
        <v>566.48</v>
      </c>
      <c r="AF401" s="11">
        <f t="shared" si="945"/>
        <v>34.73275</v>
      </c>
      <c r="AG401" s="11">
        <f t="shared" ref="AG401:AI401" si="948">O401+W401</f>
        <v>318</v>
      </c>
      <c r="AH401" s="11">
        <f t="shared" si="948"/>
        <v>108</v>
      </c>
      <c r="AI401" s="11">
        <f t="shared" si="948"/>
        <v>1923.31125</v>
      </c>
      <c r="AJ401" s="12" t="s">
        <v>16</v>
      </c>
    </row>
    <row r="402" s="9" customFormat="1" ht="16" customHeight="1" spans="1:36">
      <c r="A402" s="33">
        <f t="shared" si="929"/>
        <v>399</v>
      </c>
      <c r="B402" s="34" t="s">
        <v>472</v>
      </c>
      <c r="C402" s="101" t="s">
        <v>933</v>
      </c>
      <c r="D402" s="102" t="s">
        <v>934</v>
      </c>
      <c r="E402" s="87">
        <v>3473.25</v>
      </c>
      <c r="F402" s="87">
        <v>3473.25</v>
      </c>
      <c r="G402" s="87">
        <v>5664.75</v>
      </c>
      <c r="H402" s="87">
        <v>3473.25</v>
      </c>
      <c r="I402" s="100">
        <v>1790</v>
      </c>
      <c r="J402" s="37">
        <v>108</v>
      </c>
      <c r="K402" s="47">
        <f t="shared" si="930"/>
        <v>62.5185</v>
      </c>
      <c r="L402" s="48">
        <f t="shared" si="931"/>
        <v>555.72</v>
      </c>
      <c r="M402" s="37">
        <f t="shared" si="932"/>
        <v>453.18</v>
      </c>
      <c r="N402" s="34">
        <f t="shared" si="933"/>
        <v>24.31275</v>
      </c>
      <c r="O402" s="37">
        <f t="shared" si="934"/>
        <v>89.5</v>
      </c>
      <c r="P402" s="37">
        <f t="shared" si="935"/>
        <v>54</v>
      </c>
      <c r="Q402" s="37">
        <f t="shared" si="936"/>
        <v>1239.23125</v>
      </c>
      <c r="R402" s="34">
        <f t="shared" si="908"/>
        <v>0</v>
      </c>
      <c r="S402" s="34">
        <f t="shared" si="937"/>
        <v>277.86</v>
      </c>
      <c r="T402" s="37">
        <f t="shared" si="938"/>
        <v>113.3</v>
      </c>
      <c r="U402" s="34">
        <f t="shared" si="939"/>
        <v>10.42</v>
      </c>
      <c r="V402" s="34">
        <v>0</v>
      </c>
      <c r="W402" s="37">
        <f t="shared" si="940"/>
        <v>89.5</v>
      </c>
      <c r="X402" s="37">
        <f t="shared" si="941"/>
        <v>54</v>
      </c>
      <c r="Y402" s="34">
        <f t="shared" si="942"/>
        <v>545.08</v>
      </c>
      <c r="Z402" s="34">
        <f t="shared" si="943"/>
        <v>1784.31125</v>
      </c>
      <c r="AA402" s="58"/>
      <c r="AB402" s="12" t="s">
        <v>38</v>
      </c>
      <c r="AC402" s="11">
        <f t="shared" ref="AC402:AE402" si="949">K402+R402</f>
        <v>62.5185</v>
      </c>
      <c r="AD402" s="11">
        <f t="shared" si="949"/>
        <v>833.58</v>
      </c>
      <c r="AE402" s="11">
        <f t="shared" si="949"/>
        <v>566.48</v>
      </c>
      <c r="AF402" s="11">
        <f t="shared" si="945"/>
        <v>34.73275</v>
      </c>
      <c r="AG402" s="11">
        <f t="shared" ref="AG402:AI402" si="950">O402+W402</f>
        <v>179</v>
      </c>
      <c r="AH402" s="11">
        <f t="shared" si="950"/>
        <v>108</v>
      </c>
      <c r="AI402" s="11">
        <f t="shared" si="950"/>
        <v>1784.31125</v>
      </c>
      <c r="AJ402" s="12" t="s">
        <v>14</v>
      </c>
    </row>
    <row r="403" s="9" customFormat="1" ht="16" customHeight="1" spans="1:36">
      <c r="A403" s="33">
        <f t="shared" si="929"/>
        <v>400</v>
      </c>
      <c r="B403" s="34" t="s">
        <v>106</v>
      </c>
      <c r="C403" s="92" t="s">
        <v>935</v>
      </c>
      <c r="D403" s="180" t="s">
        <v>936</v>
      </c>
      <c r="E403" s="87">
        <v>3473.25</v>
      </c>
      <c r="F403" s="87">
        <v>3473.25</v>
      </c>
      <c r="G403" s="87">
        <v>5664.75</v>
      </c>
      <c r="H403" s="87">
        <v>3473.25</v>
      </c>
      <c r="I403" s="100">
        <v>1790</v>
      </c>
      <c r="J403" s="37">
        <v>108</v>
      </c>
      <c r="K403" s="47">
        <f t="shared" si="930"/>
        <v>62.5185</v>
      </c>
      <c r="L403" s="48">
        <f t="shared" si="931"/>
        <v>555.72</v>
      </c>
      <c r="M403" s="37">
        <f t="shared" si="932"/>
        <v>453.18</v>
      </c>
      <c r="N403" s="34">
        <f t="shared" si="933"/>
        <v>24.31275</v>
      </c>
      <c r="O403" s="37">
        <f t="shared" si="934"/>
        <v>89.5</v>
      </c>
      <c r="P403" s="37">
        <f t="shared" si="935"/>
        <v>54</v>
      </c>
      <c r="Q403" s="37">
        <f t="shared" si="936"/>
        <v>1239.23125</v>
      </c>
      <c r="R403" s="34">
        <f t="shared" si="908"/>
        <v>0</v>
      </c>
      <c r="S403" s="34">
        <f t="shared" si="937"/>
        <v>277.86</v>
      </c>
      <c r="T403" s="37">
        <f t="shared" si="938"/>
        <v>113.3</v>
      </c>
      <c r="U403" s="34">
        <f t="shared" si="939"/>
        <v>10.42</v>
      </c>
      <c r="V403" s="34">
        <v>0</v>
      </c>
      <c r="W403" s="37">
        <f t="shared" si="940"/>
        <v>89.5</v>
      </c>
      <c r="X403" s="37">
        <f t="shared" si="941"/>
        <v>54</v>
      </c>
      <c r="Y403" s="34">
        <f t="shared" si="942"/>
        <v>545.08</v>
      </c>
      <c r="Z403" s="34">
        <f t="shared" si="943"/>
        <v>1784.31125</v>
      </c>
      <c r="AA403" s="58"/>
      <c r="AB403" s="12" t="s">
        <v>40</v>
      </c>
      <c r="AC403" s="11">
        <f t="shared" ref="AC403:AE403" si="951">K403+R403</f>
        <v>62.5185</v>
      </c>
      <c r="AD403" s="11">
        <f t="shared" si="951"/>
        <v>833.58</v>
      </c>
      <c r="AE403" s="11">
        <f t="shared" si="951"/>
        <v>566.48</v>
      </c>
      <c r="AF403" s="11">
        <f t="shared" si="945"/>
        <v>34.73275</v>
      </c>
      <c r="AG403" s="11">
        <f t="shared" ref="AG403:AI403" si="952">O403+W403</f>
        <v>179</v>
      </c>
      <c r="AH403" s="11">
        <f t="shared" si="952"/>
        <v>108</v>
      </c>
      <c r="AI403" s="11">
        <f t="shared" si="952"/>
        <v>1784.31125</v>
      </c>
      <c r="AJ403" s="12" t="s">
        <v>16</v>
      </c>
    </row>
    <row r="404" s="9" customFormat="1" ht="16" customHeight="1" spans="1:36">
      <c r="A404" s="33">
        <f t="shared" si="929"/>
        <v>401</v>
      </c>
      <c r="B404" s="34" t="s">
        <v>89</v>
      </c>
      <c r="C404" s="92" t="s">
        <v>937</v>
      </c>
      <c r="D404" s="40" t="s">
        <v>938</v>
      </c>
      <c r="E404" s="87">
        <v>3473.25</v>
      </c>
      <c r="F404" s="87">
        <v>3473.25</v>
      </c>
      <c r="G404" s="87">
        <v>5664.75</v>
      </c>
      <c r="H404" s="87">
        <v>3473.25</v>
      </c>
      <c r="I404" s="100">
        <v>3180</v>
      </c>
      <c r="J404" s="37">
        <v>108</v>
      </c>
      <c r="K404" s="47">
        <f t="shared" si="930"/>
        <v>62.5185</v>
      </c>
      <c r="L404" s="48">
        <f t="shared" si="931"/>
        <v>555.72</v>
      </c>
      <c r="M404" s="37">
        <f t="shared" si="932"/>
        <v>453.18</v>
      </c>
      <c r="N404" s="34">
        <f t="shared" si="933"/>
        <v>24.31275</v>
      </c>
      <c r="O404" s="37">
        <f t="shared" si="934"/>
        <v>159</v>
      </c>
      <c r="P404" s="37">
        <f t="shared" si="935"/>
        <v>54</v>
      </c>
      <c r="Q404" s="37">
        <f t="shared" si="936"/>
        <v>1308.73125</v>
      </c>
      <c r="R404" s="34">
        <f t="shared" si="908"/>
        <v>0</v>
      </c>
      <c r="S404" s="34">
        <f t="shared" si="937"/>
        <v>277.86</v>
      </c>
      <c r="T404" s="37">
        <f t="shared" si="938"/>
        <v>113.3</v>
      </c>
      <c r="U404" s="34">
        <f t="shared" si="939"/>
        <v>10.42</v>
      </c>
      <c r="V404" s="34">
        <v>0</v>
      </c>
      <c r="W404" s="37">
        <f t="shared" si="940"/>
        <v>159</v>
      </c>
      <c r="X404" s="37">
        <f t="shared" si="941"/>
        <v>54</v>
      </c>
      <c r="Y404" s="34">
        <f t="shared" si="942"/>
        <v>614.58</v>
      </c>
      <c r="Z404" s="34">
        <f t="shared" si="943"/>
        <v>1923.31125</v>
      </c>
      <c r="AA404" s="58"/>
      <c r="AB404" s="12" t="s">
        <v>40</v>
      </c>
      <c r="AC404" s="11">
        <f t="shared" ref="AC404:AE404" si="953">K404+R404</f>
        <v>62.5185</v>
      </c>
      <c r="AD404" s="11">
        <f t="shared" si="953"/>
        <v>833.58</v>
      </c>
      <c r="AE404" s="11">
        <f t="shared" si="953"/>
        <v>566.48</v>
      </c>
      <c r="AF404" s="11">
        <f t="shared" si="945"/>
        <v>34.73275</v>
      </c>
      <c r="AG404" s="11">
        <f t="shared" ref="AG404:AI404" si="954">O404+W404</f>
        <v>318</v>
      </c>
      <c r="AH404" s="11">
        <f t="shared" si="954"/>
        <v>108</v>
      </c>
      <c r="AI404" s="11">
        <f t="shared" si="954"/>
        <v>1923.31125</v>
      </c>
      <c r="AJ404" s="12" t="s">
        <v>16</v>
      </c>
    </row>
    <row r="405" s="9" customFormat="1" ht="16" customHeight="1" spans="1:36">
      <c r="A405" s="33">
        <f t="shared" si="929"/>
        <v>402</v>
      </c>
      <c r="B405" s="42" t="s">
        <v>277</v>
      </c>
      <c r="C405" s="42" t="s">
        <v>939</v>
      </c>
      <c r="D405" s="40" t="s">
        <v>940</v>
      </c>
      <c r="E405" s="103">
        <v>3473.25</v>
      </c>
      <c r="F405" s="87">
        <v>3473.25</v>
      </c>
      <c r="G405" s="87">
        <v>5664.75</v>
      </c>
      <c r="H405" s="87">
        <v>3473.25</v>
      </c>
      <c r="I405" s="100">
        <v>1790</v>
      </c>
      <c r="J405" s="37">
        <v>108</v>
      </c>
      <c r="K405" s="47">
        <f t="shared" si="930"/>
        <v>62.5185</v>
      </c>
      <c r="L405" s="48">
        <f t="shared" si="931"/>
        <v>555.72</v>
      </c>
      <c r="M405" s="37">
        <f t="shared" si="932"/>
        <v>453.18</v>
      </c>
      <c r="N405" s="34">
        <f t="shared" si="933"/>
        <v>24.31275</v>
      </c>
      <c r="O405" s="37">
        <f t="shared" si="934"/>
        <v>89.5</v>
      </c>
      <c r="P405" s="37">
        <f t="shared" si="935"/>
        <v>54</v>
      </c>
      <c r="Q405" s="37">
        <f t="shared" si="936"/>
        <v>1239.23125</v>
      </c>
      <c r="R405" s="34">
        <f t="shared" si="908"/>
        <v>0</v>
      </c>
      <c r="S405" s="34">
        <f t="shared" si="937"/>
        <v>277.86</v>
      </c>
      <c r="T405" s="37">
        <f t="shared" si="938"/>
        <v>113.3</v>
      </c>
      <c r="U405" s="34">
        <f t="shared" si="939"/>
        <v>10.42</v>
      </c>
      <c r="V405" s="34">
        <v>0</v>
      </c>
      <c r="W405" s="37">
        <f t="shared" si="940"/>
        <v>89.5</v>
      </c>
      <c r="X405" s="37">
        <f t="shared" si="941"/>
        <v>54</v>
      </c>
      <c r="Y405" s="34">
        <f t="shared" si="942"/>
        <v>545.08</v>
      </c>
      <c r="Z405" s="34">
        <f t="shared" si="943"/>
        <v>1784.31125</v>
      </c>
      <c r="AA405" s="58"/>
      <c r="AB405" s="12" t="s">
        <v>29</v>
      </c>
      <c r="AC405" s="11">
        <f t="shared" ref="AC405:AE405" si="955">K405+R405</f>
        <v>62.5185</v>
      </c>
      <c r="AD405" s="11">
        <f t="shared" si="955"/>
        <v>833.58</v>
      </c>
      <c r="AE405" s="11">
        <f t="shared" si="955"/>
        <v>566.48</v>
      </c>
      <c r="AF405" s="11">
        <f t="shared" si="945"/>
        <v>34.73275</v>
      </c>
      <c r="AG405" s="11">
        <f t="shared" ref="AG405:AI405" si="956">O405+W405</f>
        <v>179</v>
      </c>
      <c r="AH405" s="11">
        <f t="shared" si="956"/>
        <v>108</v>
      </c>
      <c r="AI405" s="11">
        <f t="shared" si="956"/>
        <v>1784.31125</v>
      </c>
      <c r="AJ405" s="12" t="s">
        <v>14</v>
      </c>
    </row>
    <row r="406" s="9" customFormat="1" ht="16" customHeight="1" spans="1:36">
      <c r="A406" s="33">
        <f t="shared" si="929"/>
        <v>403</v>
      </c>
      <c r="B406" s="42" t="s">
        <v>277</v>
      </c>
      <c r="C406" s="42" t="s">
        <v>941</v>
      </c>
      <c r="D406" s="40" t="s">
        <v>942</v>
      </c>
      <c r="E406" s="103">
        <v>3473.25</v>
      </c>
      <c r="F406" s="87">
        <v>3473.25</v>
      </c>
      <c r="G406" s="87">
        <v>5664.75</v>
      </c>
      <c r="H406" s="87">
        <v>3473.25</v>
      </c>
      <c r="I406" s="100">
        <v>1790</v>
      </c>
      <c r="J406" s="37">
        <v>108</v>
      </c>
      <c r="K406" s="47">
        <f t="shared" si="930"/>
        <v>62.5185</v>
      </c>
      <c r="L406" s="48">
        <f t="shared" si="931"/>
        <v>555.72</v>
      </c>
      <c r="M406" s="37">
        <f t="shared" si="932"/>
        <v>453.18</v>
      </c>
      <c r="N406" s="34">
        <f t="shared" si="933"/>
        <v>24.31275</v>
      </c>
      <c r="O406" s="37">
        <f t="shared" si="934"/>
        <v>89.5</v>
      </c>
      <c r="P406" s="37">
        <f t="shared" si="935"/>
        <v>54</v>
      </c>
      <c r="Q406" s="37">
        <f t="shared" si="936"/>
        <v>1239.23125</v>
      </c>
      <c r="R406" s="34">
        <f t="shared" si="908"/>
        <v>0</v>
      </c>
      <c r="S406" s="34">
        <f t="shared" si="937"/>
        <v>277.86</v>
      </c>
      <c r="T406" s="37">
        <f t="shared" si="938"/>
        <v>113.3</v>
      </c>
      <c r="U406" s="34">
        <f t="shared" si="939"/>
        <v>10.42</v>
      </c>
      <c r="V406" s="34">
        <v>0</v>
      </c>
      <c r="W406" s="37">
        <f t="shared" si="940"/>
        <v>89.5</v>
      </c>
      <c r="X406" s="37">
        <f t="shared" si="941"/>
        <v>54</v>
      </c>
      <c r="Y406" s="34">
        <f t="shared" si="942"/>
        <v>545.08</v>
      </c>
      <c r="Z406" s="34">
        <f t="shared" si="943"/>
        <v>1784.31125</v>
      </c>
      <c r="AA406" s="58"/>
      <c r="AB406" s="12" t="s">
        <v>29</v>
      </c>
      <c r="AC406" s="11">
        <f t="shared" ref="AC406:AE406" si="957">K406+R406</f>
        <v>62.5185</v>
      </c>
      <c r="AD406" s="11">
        <f t="shared" si="957"/>
        <v>833.58</v>
      </c>
      <c r="AE406" s="11">
        <f t="shared" si="957"/>
        <v>566.48</v>
      </c>
      <c r="AF406" s="11">
        <f t="shared" si="945"/>
        <v>34.73275</v>
      </c>
      <c r="AG406" s="11">
        <f t="shared" ref="AG406:AI406" si="958">O406+W406</f>
        <v>179</v>
      </c>
      <c r="AH406" s="11">
        <f t="shared" si="958"/>
        <v>108</v>
      </c>
      <c r="AI406" s="11">
        <f t="shared" si="958"/>
        <v>1784.31125</v>
      </c>
      <c r="AJ406" s="12" t="s">
        <v>14</v>
      </c>
    </row>
    <row r="407" s="9" customFormat="1" ht="16" customHeight="1" spans="1:36">
      <c r="A407" s="33">
        <f t="shared" si="929"/>
        <v>404</v>
      </c>
      <c r="B407" s="42" t="s">
        <v>251</v>
      </c>
      <c r="C407" s="42" t="s">
        <v>943</v>
      </c>
      <c r="D407" s="178" t="s">
        <v>944</v>
      </c>
      <c r="E407" s="103">
        <v>3473.25</v>
      </c>
      <c r="F407" s="87">
        <v>3473.25</v>
      </c>
      <c r="G407" s="87">
        <v>5664.75</v>
      </c>
      <c r="H407" s="87">
        <v>3473.25</v>
      </c>
      <c r="I407" s="100">
        <v>1790</v>
      </c>
      <c r="J407" s="37">
        <v>108</v>
      </c>
      <c r="K407" s="47">
        <f t="shared" si="930"/>
        <v>62.5185</v>
      </c>
      <c r="L407" s="48">
        <f t="shared" si="931"/>
        <v>555.72</v>
      </c>
      <c r="M407" s="37">
        <f t="shared" si="932"/>
        <v>453.18</v>
      </c>
      <c r="N407" s="34">
        <f t="shared" si="933"/>
        <v>24.31275</v>
      </c>
      <c r="O407" s="37">
        <f t="shared" si="934"/>
        <v>89.5</v>
      </c>
      <c r="P407" s="37">
        <f t="shared" si="935"/>
        <v>54</v>
      </c>
      <c r="Q407" s="37">
        <f t="shared" si="936"/>
        <v>1239.23125</v>
      </c>
      <c r="R407" s="34">
        <f t="shared" si="908"/>
        <v>0</v>
      </c>
      <c r="S407" s="34">
        <f t="shared" si="937"/>
        <v>277.86</v>
      </c>
      <c r="T407" s="37">
        <f t="shared" si="938"/>
        <v>113.3</v>
      </c>
      <c r="U407" s="34">
        <f t="shared" si="939"/>
        <v>10.42</v>
      </c>
      <c r="V407" s="34">
        <v>0</v>
      </c>
      <c r="W407" s="37">
        <f t="shared" si="940"/>
        <v>89.5</v>
      </c>
      <c r="X407" s="37">
        <f t="shared" si="941"/>
        <v>54</v>
      </c>
      <c r="Y407" s="34">
        <f t="shared" si="942"/>
        <v>545.08</v>
      </c>
      <c r="Z407" s="34">
        <f t="shared" si="943"/>
        <v>1784.31125</v>
      </c>
      <c r="AA407" s="58"/>
      <c r="AB407" s="12" t="s">
        <v>30</v>
      </c>
      <c r="AC407" s="11">
        <f t="shared" ref="AC407:AE407" si="959">K407+R407</f>
        <v>62.5185</v>
      </c>
      <c r="AD407" s="11">
        <f t="shared" si="959"/>
        <v>833.58</v>
      </c>
      <c r="AE407" s="11">
        <f t="shared" si="959"/>
        <v>566.48</v>
      </c>
      <c r="AF407" s="11">
        <f t="shared" si="945"/>
        <v>34.73275</v>
      </c>
      <c r="AG407" s="11">
        <f t="shared" ref="AG407:AI407" si="960">O407+W407</f>
        <v>179</v>
      </c>
      <c r="AH407" s="11">
        <f t="shared" si="960"/>
        <v>108</v>
      </c>
      <c r="AI407" s="11">
        <f t="shared" si="960"/>
        <v>1784.31125</v>
      </c>
      <c r="AJ407" s="12" t="s">
        <v>14</v>
      </c>
    </row>
    <row r="408" s="9" customFormat="1" ht="16" customHeight="1" spans="1:36">
      <c r="A408" s="33">
        <f t="shared" si="929"/>
        <v>405</v>
      </c>
      <c r="B408" s="42" t="s">
        <v>945</v>
      </c>
      <c r="C408" s="42" t="s">
        <v>946</v>
      </c>
      <c r="D408" s="40" t="s">
        <v>947</v>
      </c>
      <c r="E408" s="103">
        <v>3473.25</v>
      </c>
      <c r="F408" s="87">
        <v>3473.25</v>
      </c>
      <c r="G408" s="87">
        <v>5664.75</v>
      </c>
      <c r="H408" s="87">
        <v>3473.25</v>
      </c>
      <c r="I408" s="100">
        <v>1790</v>
      </c>
      <c r="J408" s="37">
        <v>108</v>
      </c>
      <c r="K408" s="47">
        <f t="shared" si="930"/>
        <v>62.5185</v>
      </c>
      <c r="L408" s="48">
        <f t="shared" si="931"/>
        <v>555.72</v>
      </c>
      <c r="M408" s="37">
        <f t="shared" si="932"/>
        <v>453.18</v>
      </c>
      <c r="N408" s="34">
        <f t="shared" si="933"/>
        <v>24.31275</v>
      </c>
      <c r="O408" s="37">
        <f t="shared" si="934"/>
        <v>89.5</v>
      </c>
      <c r="P408" s="37">
        <f t="shared" si="935"/>
        <v>54</v>
      </c>
      <c r="Q408" s="37">
        <f t="shared" si="936"/>
        <v>1239.23125</v>
      </c>
      <c r="R408" s="34">
        <f t="shared" si="908"/>
        <v>0</v>
      </c>
      <c r="S408" s="34">
        <f t="shared" si="937"/>
        <v>277.86</v>
      </c>
      <c r="T408" s="37">
        <f t="shared" si="938"/>
        <v>113.3</v>
      </c>
      <c r="U408" s="34">
        <f t="shared" si="939"/>
        <v>10.42</v>
      </c>
      <c r="V408" s="34">
        <v>0</v>
      </c>
      <c r="W408" s="37">
        <f t="shared" si="940"/>
        <v>89.5</v>
      </c>
      <c r="X408" s="37">
        <f t="shared" si="941"/>
        <v>54</v>
      </c>
      <c r="Y408" s="34">
        <f t="shared" si="942"/>
        <v>545.08</v>
      </c>
      <c r="Z408" s="34">
        <f t="shared" si="943"/>
        <v>1784.31125</v>
      </c>
      <c r="AA408" s="58"/>
      <c r="AB408" s="12" t="s">
        <v>31</v>
      </c>
      <c r="AC408" s="11">
        <f t="shared" ref="AC408:AE408" si="961">K408+R408</f>
        <v>62.5185</v>
      </c>
      <c r="AD408" s="11">
        <f t="shared" si="961"/>
        <v>833.58</v>
      </c>
      <c r="AE408" s="11">
        <f t="shared" si="961"/>
        <v>566.48</v>
      </c>
      <c r="AF408" s="11">
        <f t="shared" si="945"/>
        <v>34.73275</v>
      </c>
      <c r="AG408" s="11">
        <f t="shared" ref="AG408:AI408" si="962">O408+W408</f>
        <v>179</v>
      </c>
      <c r="AH408" s="11">
        <f t="shared" si="962"/>
        <v>108</v>
      </c>
      <c r="AI408" s="11">
        <f t="shared" si="962"/>
        <v>1784.31125</v>
      </c>
      <c r="AJ408" s="12" t="s">
        <v>14</v>
      </c>
    </row>
    <row r="409" s="9" customFormat="1" ht="16" customHeight="1" spans="1:36">
      <c r="A409" s="33">
        <f t="shared" si="929"/>
        <v>406</v>
      </c>
      <c r="B409" s="42" t="s">
        <v>203</v>
      </c>
      <c r="C409" s="42" t="s">
        <v>948</v>
      </c>
      <c r="D409" s="40" t="s">
        <v>949</v>
      </c>
      <c r="E409" s="103">
        <v>3473.25</v>
      </c>
      <c r="F409" s="87">
        <v>3473.25</v>
      </c>
      <c r="G409" s="87">
        <v>5664.75</v>
      </c>
      <c r="H409" s="87">
        <v>3473.25</v>
      </c>
      <c r="I409" s="100">
        <v>1790</v>
      </c>
      <c r="J409" s="37">
        <v>108</v>
      </c>
      <c r="K409" s="47">
        <f t="shared" si="930"/>
        <v>62.5185</v>
      </c>
      <c r="L409" s="48">
        <f t="shared" si="931"/>
        <v>555.72</v>
      </c>
      <c r="M409" s="37">
        <f t="shared" si="932"/>
        <v>453.18</v>
      </c>
      <c r="N409" s="34">
        <f t="shared" si="933"/>
        <v>24.31275</v>
      </c>
      <c r="O409" s="37">
        <f t="shared" si="934"/>
        <v>89.5</v>
      </c>
      <c r="P409" s="37">
        <f t="shared" si="935"/>
        <v>54</v>
      </c>
      <c r="Q409" s="37">
        <f t="shared" si="936"/>
        <v>1239.23125</v>
      </c>
      <c r="R409" s="34">
        <f t="shared" si="908"/>
        <v>0</v>
      </c>
      <c r="S409" s="34">
        <f t="shared" si="937"/>
        <v>277.86</v>
      </c>
      <c r="T409" s="37">
        <f t="shared" si="938"/>
        <v>113.3</v>
      </c>
      <c r="U409" s="34">
        <f t="shared" si="939"/>
        <v>10.42</v>
      </c>
      <c r="V409" s="34">
        <v>0</v>
      </c>
      <c r="W409" s="37">
        <f t="shared" si="940"/>
        <v>89.5</v>
      </c>
      <c r="X409" s="37">
        <f t="shared" si="941"/>
        <v>54</v>
      </c>
      <c r="Y409" s="34">
        <f t="shared" si="942"/>
        <v>545.08</v>
      </c>
      <c r="Z409" s="34">
        <f t="shared" si="943"/>
        <v>1784.31125</v>
      </c>
      <c r="AA409" s="58"/>
      <c r="AB409" s="12" t="s">
        <v>32</v>
      </c>
      <c r="AC409" s="11">
        <f t="shared" ref="AC409:AE409" si="963">K409+R409</f>
        <v>62.5185</v>
      </c>
      <c r="AD409" s="11">
        <f t="shared" si="963"/>
        <v>833.58</v>
      </c>
      <c r="AE409" s="11">
        <f t="shared" si="963"/>
        <v>566.48</v>
      </c>
      <c r="AF409" s="11">
        <f t="shared" si="945"/>
        <v>34.73275</v>
      </c>
      <c r="AG409" s="11">
        <f t="shared" ref="AG409:AI409" si="964">O409+W409</f>
        <v>179</v>
      </c>
      <c r="AH409" s="11">
        <f t="shared" si="964"/>
        <v>108</v>
      </c>
      <c r="AI409" s="11">
        <f t="shared" si="964"/>
        <v>1784.31125</v>
      </c>
      <c r="AJ409" s="12" t="s">
        <v>14</v>
      </c>
    </row>
    <row r="410" s="9" customFormat="1" ht="16" customHeight="1" spans="1:36">
      <c r="A410" s="33">
        <f t="shared" si="929"/>
        <v>407</v>
      </c>
      <c r="B410" s="42" t="s">
        <v>203</v>
      </c>
      <c r="C410" s="42" t="s">
        <v>950</v>
      </c>
      <c r="D410" s="40" t="s">
        <v>951</v>
      </c>
      <c r="E410" s="103">
        <v>3473.25</v>
      </c>
      <c r="F410" s="87">
        <v>3473.25</v>
      </c>
      <c r="G410" s="87">
        <v>5664.75</v>
      </c>
      <c r="H410" s="87">
        <v>3473.25</v>
      </c>
      <c r="I410" s="100">
        <v>1790</v>
      </c>
      <c r="J410" s="37">
        <v>108</v>
      </c>
      <c r="K410" s="47">
        <f t="shared" si="930"/>
        <v>62.5185</v>
      </c>
      <c r="L410" s="48">
        <f t="shared" si="931"/>
        <v>555.72</v>
      </c>
      <c r="M410" s="37">
        <f t="shared" si="932"/>
        <v>453.18</v>
      </c>
      <c r="N410" s="34">
        <f t="shared" si="933"/>
        <v>24.31275</v>
      </c>
      <c r="O410" s="37">
        <f t="shared" si="934"/>
        <v>89.5</v>
      </c>
      <c r="P410" s="37">
        <f t="shared" si="935"/>
        <v>54</v>
      </c>
      <c r="Q410" s="37">
        <f t="shared" si="936"/>
        <v>1239.23125</v>
      </c>
      <c r="R410" s="34">
        <f t="shared" si="908"/>
        <v>0</v>
      </c>
      <c r="S410" s="34">
        <f t="shared" si="937"/>
        <v>277.86</v>
      </c>
      <c r="T410" s="37">
        <f t="shared" si="938"/>
        <v>113.3</v>
      </c>
      <c r="U410" s="34">
        <f t="shared" si="939"/>
        <v>10.42</v>
      </c>
      <c r="V410" s="34">
        <v>0</v>
      </c>
      <c r="W410" s="37">
        <f t="shared" si="940"/>
        <v>89.5</v>
      </c>
      <c r="X410" s="37">
        <f t="shared" si="941"/>
        <v>54</v>
      </c>
      <c r="Y410" s="34">
        <f t="shared" si="942"/>
        <v>545.08</v>
      </c>
      <c r="Z410" s="34">
        <f t="shared" si="943"/>
        <v>1784.31125</v>
      </c>
      <c r="AA410" s="58"/>
      <c r="AB410" s="12" t="s">
        <v>32</v>
      </c>
      <c r="AC410" s="11">
        <f t="shared" ref="AC410:AE410" si="965">K410+R410</f>
        <v>62.5185</v>
      </c>
      <c r="AD410" s="11">
        <f t="shared" si="965"/>
        <v>833.58</v>
      </c>
      <c r="AE410" s="11">
        <f t="shared" si="965"/>
        <v>566.48</v>
      </c>
      <c r="AF410" s="11">
        <f t="shared" si="945"/>
        <v>34.73275</v>
      </c>
      <c r="AG410" s="11">
        <f t="shared" ref="AG410:AI410" si="966">O410+W410</f>
        <v>179</v>
      </c>
      <c r="AH410" s="11">
        <f t="shared" si="966"/>
        <v>108</v>
      </c>
      <c r="AI410" s="11">
        <f t="shared" si="966"/>
        <v>1784.31125</v>
      </c>
      <c r="AJ410" s="12" t="s">
        <v>14</v>
      </c>
    </row>
    <row r="411" s="9" customFormat="1" ht="16" customHeight="1" spans="1:36">
      <c r="A411" s="33">
        <f t="shared" si="929"/>
        <v>408</v>
      </c>
      <c r="B411" s="42" t="s">
        <v>203</v>
      </c>
      <c r="C411" s="42" t="s">
        <v>952</v>
      </c>
      <c r="D411" s="40" t="s">
        <v>953</v>
      </c>
      <c r="E411" s="103">
        <v>3473.25</v>
      </c>
      <c r="F411" s="87">
        <v>3473.25</v>
      </c>
      <c r="G411" s="87">
        <v>5664.75</v>
      </c>
      <c r="H411" s="87">
        <v>3473.25</v>
      </c>
      <c r="I411" s="100">
        <v>1790</v>
      </c>
      <c r="J411" s="37">
        <v>108</v>
      </c>
      <c r="K411" s="47">
        <f t="shared" si="930"/>
        <v>62.5185</v>
      </c>
      <c r="L411" s="48">
        <f t="shared" si="931"/>
        <v>555.72</v>
      </c>
      <c r="M411" s="37">
        <f t="shared" si="932"/>
        <v>453.18</v>
      </c>
      <c r="N411" s="34">
        <f t="shared" si="933"/>
        <v>24.31275</v>
      </c>
      <c r="O411" s="37">
        <f t="shared" si="934"/>
        <v>89.5</v>
      </c>
      <c r="P411" s="37">
        <f t="shared" si="935"/>
        <v>54</v>
      </c>
      <c r="Q411" s="37">
        <f t="shared" si="936"/>
        <v>1239.23125</v>
      </c>
      <c r="R411" s="34">
        <f t="shared" si="908"/>
        <v>0</v>
      </c>
      <c r="S411" s="34">
        <f t="shared" si="937"/>
        <v>277.86</v>
      </c>
      <c r="T411" s="37">
        <f t="shared" si="938"/>
        <v>113.3</v>
      </c>
      <c r="U411" s="34">
        <f t="shared" si="939"/>
        <v>10.42</v>
      </c>
      <c r="V411" s="34">
        <v>0</v>
      </c>
      <c r="W411" s="37">
        <f t="shared" si="940"/>
        <v>89.5</v>
      </c>
      <c r="X411" s="37">
        <f t="shared" si="941"/>
        <v>54</v>
      </c>
      <c r="Y411" s="34">
        <f t="shared" si="942"/>
        <v>545.08</v>
      </c>
      <c r="Z411" s="34">
        <f t="shared" si="943"/>
        <v>1784.31125</v>
      </c>
      <c r="AA411" s="58"/>
      <c r="AB411" s="12" t="s">
        <v>32</v>
      </c>
      <c r="AC411" s="11">
        <f t="shared" ref="AC411:AE411" si="967">K411+R411</f>
        <v>62.5185</v>
      </c>
      <c r="AD411" s="11">
        <f t="shared" si="967"/>
        <v>833.58</v>
      </c>
      <c r="AE411" s="11">
        <f t="shared" si="967"/>
        <v>566.48</v>
      </c>
      <c r="AF411" s="11">
        <f t="shared" si="945"/>
        <v>34.73275</v>
      </c>
      <c r="AG411" s="11">
        <f t="shared" ref="AG411:AI411" si="968">O411+W411</f>
        <v>179</v>
      </c>
      <c r="AH411" s="11">
        <f t="shared" si="968"/>
        <v>108</v>
      </c>
      <c r="AI411" s="11">
        <f t="shared" si="968"/>
        <v>1784.31125</v>
      </c>
      <c r="AJ411" s="12" t="s">
        <v>14</v>
      </c>
    </row>
    <row r="412" s="9" customFormat="1" ht="16" customHeight="1" spans="1:36">
      <c r="A412" s="33">
        <f t="shared" si="929"/>
        <v>409</v>
      </c>
      <c r="B412" s="42" t="s">
        <v>203</v>
      </c>
      <c r="C412" s="42" t="s">
        <v>954</v>
      </c>
      <c r="D412" s="40" t="s">
        <v>955</v>
      </c>
      <c r="E412" s="103">
        <v>3473.25</v>
      </c>
      <c r="F412" s="87">
        <v>3473.25</v>
      </c>
      <c r="G412" s="87">
        <v>5664.75</v>
      </c>
      <c r="H412" s="87">
        <v>3473.25</v>
      </c>
      <c r="I412" s="100">
        <v>1790</v>
      </c>
      <c r="J412" s="37">
        <v>108</v>
      </c>
      <c r="K412" s="47">
        <f t="shared" si="930"/>
        <v>62.5185</v>
      </c>
      <c r="L412" s="48">
        <f t="shared" si="931"/>
        <v>555.72</v>
      </c>
      <c r="M412" s="37">
        <f t="shared" si="932"/>
        <v>453.18</v>
      </c>
      <c r="N412" s="34">
        <f t="shared" si="933"/>
        <v>24.31275</v>
      </c>
      <c r="O412" s="37">
        <f t="shared" si="934"/>
        <v>89.5</v>
      </c>
      <c r="P412" s="37">
        <f t="shared" si="935"/>
        <v>54</v>
      </c>
      <c r="Q412" s="37">
        <f t="shared" si="936"/>
        <v>1239.23125</v>
      </c>
      <c r="R412" s="34">
        <f t="shared" si="908"/>
        <v>0</v>
      </c>
      <c r="S412" s="34">
        <f t="shared" si="937"/>
        <v>277.86</v>
      </c>
      <c r="T412" s="37">
        <f t="shared" si="938"/>
        <v>113.3</v>
      </c>
      <c r="U412" s="34">
        <f t="shared" si="939"/>
        <v>10.42</v>
      </c>
      <c r="V412" s="34">
        <v>0</v>
      </c>
      <c r="W412" s="37">
        <f t="shared" si="940"/>
        <v>89.5</v>
      </c>
      <c r="X412" s="37">
        <f t="shared" si="941"/>
        <v>54</v>
      </c>
      <c r="Y412" s="34">
        <f t="shared" si="942"/>
        <v>545.08</v>
      </c>
      <c r="Z412" s="34">
        <f t="shared" si="943"/>
        <v>1784.31125</v>
      </c>
      <c r="AA412" s="58"/>
      <c r="AB412" s="12" t="s">
        <v>32</v>
      </c>
      <c r="AC412" s="11">
        <f t="shared" ref="AC412:AE412" si="969">K412+R412</f>
        <v>62.5185</v>
      </c>
      <c r="AD412" s="11">
        <f t="shared" si="969"/>
        <v>833.58</v>
      </c>
      <c r="AE412" s="11">
        <f t="shared" si="969"/>
        <v>566.48</v>
      </c>
      <c r="AF412" s="11">
        <f t="shared" si="945"/>
        <v>34.73275</v>
      </c>
      <c r="AG412" s="11">
        <f t="shared" ref="AG412:AI412" si="970">O412+W412</f>
        <v>179</v>
      </c>
      <c r="AH412" s="11">
        <f t="shared" si="970"/>
        <v>108</v>
      </c>
      <c r="AI412" s="11">
        <f t="shared" si="970"/>
        <v>1784.31125</v>
      </c>
      <c r="AJ412" s="12" t="s">
        <v>14</v>
      </c>
    </row>
    <row r="413" s="9" customFormat="1" ht="16" customHeight="1" spans="1:36">
      <c r="A413" s="33">
        <f t="shared" si="929"/>
        <v>410</v>
      </c>
      <c r="B413" s="42" t="s">
        <v>262</v>
      </c>
      <c r="C413" s="42" t="s">
        <v>956</v>
      </c>
      <c r="D413" s="40" t="s">
        <v>957</v>
      </c>
      <c r="E413" s="103">
        <v>3473.25</v>
      </c>
      <c r="F413" s="87">
        <v>3473.25</v>
      </c>
      <c r="G413" s="87">
        <v>5664.75</v>
      </c>
      <c r="H413" s="87">
        <v>3473.25</v>
      </c>
      <c r="I413" s="100">
        <v>0</v>
      </c>
      <c r="J413" s="37">
        <v>108</v>
      </c>
      <c r="K413" s="47">
        <f t="shared" si="930"/>
        <v>62.5185</v>
      </c>
      <c r="L413" s="48">
        <f t="shared" si="931"/>
        <v>555.72</v>
      </c>
      <c r="M413" s="37">
        <f t="shared" si="932"/>
        <v>453.18</v>
      </c>
      <c r="N413" s="34">
        <f t="shared" si="933"/>
        <v>24.31275</v>
      </c>
      <c r="O413" s="37">
        <f t="shared" si="934"/>
        <v>0</v>
      </c>
      <c r="P413" s="37">
        <f t="shared" si="935"/>
        <v>54</v>
      </c>
      <c r="Q413" s="37">
        <f t="shared" si="936"/>
        <v>1149.73125</v>
      </c>
      <c r="R413" s="34">
        <f t="shared" si="908"/>
        <v>0</v>
      </c>
      <c r="S413" s="34">
        <f t="shared" si="937"/>
        <v>277.86</v>
      </c>
      <c r="T413" s="37">
        <f t="shared" si="938"/>
        <v>113.3</v>
      </c>
      <c r="U413" s="34">
        <f t="shared" si="939"/>
        <v>10.42</v>
      </c>
      <c r="V413" s="34">
        <v>0</v>
      </c>
      <c r="W413" s="37">
        <f t="shared" si="940"/>
        <v>0</v>
      </c>
      <c r="X413" s="37">
        <f t="shared" si="941"/>
        <v>54</v>
      </c>
      <c r="Y413" s="34">
        <f t="shared" si="942"/>
        <v>455.58</v>
      </c>
      <c r="Z413" s="34">
        <f t="shared" si="943"/>
        <v>1605.31125</v>
      </c>
      <c r="AA413" s="58"/>
      <c r="AB413" s="12" t="s">
        <v>34</v>
      </c>
      <c r="AC413" s="11">
        <f t="shared" ref="AC413:AE413" si="971">K413+R413</f>
        <v>62.5185</v>
      </c>
      <c r="AD413" s="11">
        <f t="shared" si="971"/>
        <v>833.58</v>
      </c>
      <c r="AE413" s="11">
        <f t="shared" si="971"/>
        <v>566.48</v>
      </c>
      <c r="AF413" s="11">
        <f t="shared" si="945"/>
        <v>34.73275</v>
      </c>
      <c r="AG413" s="11">
        <f t="shared" ref="AG413:AI413" si="972">O413+W413</f>
        <v>0</v>
      </c>
      <c r="AH413" s="11">
        <f t="shared" si="972"/>
        <v>108</v>
      </c>
      <c r="AI413" s="11">
        <f t="shared" si="972"/>
        <v>1605.31125</v>
      </c>
      <c r="AJ413" s="12" t="s">
        <v>14</v>
      </c>
    </row>
    <row r="414" s="9" customFormat="1" ht="16" customHeight="1" spans="1:36">
      <c r="A414" s="33">
        <f t="shared" si="929"/>
        <v>411</v>
      </c>
      <c r="B414" s="42" t="s">
        <v>262</v>
      </c>
      <c r="C414" s="42" t="s">
        <v>958</v>
      </c>
      <c r="D414" s="40" t="s">
        <v>959</v>
      </c>
      <c r="E414" s="103">
        <v>3473.25</v>
      </c>
      <c r="F414" s="87">
        <v>3473.25</v>
      </c>
      <c r="G414" s="87">
        <v>5664.75</v>
      </c>
      <c r="H414" s="87">
        <v>3473.25</v>
      </c>
      <c r="I414" s="100">
        <v>0</v>
      </c>
      <c r="J414" s="37">
        <v>108</v>
      </c>
      <c r="K414" s="47">
        <f t="shared" si="930"/>
        <v>62.5185</v>
      </c>
      <c r="L414" s="48">
        <f t="shared" si="931"/>
        <v>555.72</v>
      </c>
      <c r="M414" s="37">
        <f t="shared" si="932"/>
        <v>453.18</v>
      </c>
      <c r="N414" s="34">
        <f t="shared" si="933"/>
        <v>24.31275</v>
      </c>
      <c r="O414" s="37">
        <f t="shared" si="934"/>
        <v>0</v>
      </c>
      <c r="P414" s="37">
        <f t="shared" si="935"/>
        <v>54</v>
      </c>
      <c r="Q414" s="37">
        <f t="shared" si="936"/>
        <v>1149.73125</v>
      </c>
      <c r="R414" s="34">
        <f t="shared" si="908"/>
        <v>0</v>
      </c>
      <c r="S414" s="34">
        <f t="shared" si="937"/>
        <v>277.86</v>
      </c>
      <c r="T414" s="37">
        <f t="shared" si="938"/>
        <v>113.3</v>
      </c>
      <c r="U414" s="34">
        <f t="shared" si="939"/>
        <v>10.42</v>
      </c>
      <c r="V414" s="34">
        <v>0</v>
      </c>
      <c r="W414" s="37">
        <f t="shared" si="940"/>
        <v>0</v>
      </c>
      <c r="X414" s="37">
        <f t="shared" si="941"/>
        <v>54</v>
      </c>
      <c r="Y414" s="34">
        <f t="shared" si="942"/>
        <v>455.58</v>
      </c>
      <c r="Z414" s="34">
        <f t="shared" si="943"/>
        <v>1605.31125</v>
      </c>
      <c r="AA414" s="58"/>
      <c r="AB414" s="12" t="s">
        <v>34</v>
      </c>
      <c r="AC414" s="11">
        <f t="shared" ref="AC414:AE414" si="973">K414+R414</f>
        <v>62.5185</v>
      </c>
      <c r="AD414" s="11">
        <f t="shared" si="973"/>
        <v>833.58</v>
      </c>
      <c r="AE414" s="11">
        <f t="shared" si="973"/>
        <v>566.48</v>
      </c>
      <c r="AF414" s="11">
        <f t="shared" si="945"/>
        <v>34.73275</v>
      </c>
      <c r="AG414" s="11">
        <f t="shared" ref="AG414:AI414" si="974">O414+W414</f>
        <v>0</v>
      </c>
      <c r="AH414" s="11">
        <f t="shared" si="974"/>
        <v>108</v>
      </c>
      <c r="AI414" s="11">
        <f t="shared" si="974"/>
        <v>1605.31125</v>
      </c>
      <c r="AJ414" s="12" t="s">
        <v>14</v>
      </c>
    </row>
    <row r="415" s="9" customFormat="1" ht="16" customHeight="1" spans="1:36">
      <c r="A415" s="33">
        <f t="shared" si="929"/>
        <v>412</v>
      </c>
      <c r="B415" s="42" t="s">
        <v>584</v>
      </c>
      <c r="C415" s="42" t="s">
        <v>962</v>
      </c>
      <c r="D415" s="40" t="s">
        <v>963</v>
      </c>
      <c r="E415" s="103">
        <v>3473.25</v>
      </c>
      <c r="F415" s="87">
        <v>3473.25</v>
      </c>
      <c r="G415" s="87">
        <v>5664.75</v>
      </c>
      <c r="H415" s="87">
        <v>3473.25</v>
      </c>
      <c r="I415" s="100">
        <v>1790</v>
      </c>
      <c r="J415" s="37">
        <v>108</v>
      </c>
      <c r="K415" s="47">
        <f t="shared" si="930"/>
        <v>62.5185</v>
      </c>
      <c r="L415" s="48">
        <f t="shared" si="931"/>
        <v>555.72</v>
      </c>
      <c r="M415" s="37">
        <f t="shared" si="932"/>
        <v>453.18</v>
      </c>
      <c r="N415" s="34">
        <f t="shared" si="933"/>
        <v>24.31275</v>
      </c>
      <c r="O415" s="37">
        <f t="shared" si="934"/>
        <v>89.5</v>
      </c>
      <c r="P415" s="37">
        <f t="shared" si="935"/>
        <v>54</v>
      </c>
      <c r="Q415" s="37">
        <f t="shared" si="936"/>
        <v>1239.23125</v>
      </c>
      <c r="R415" s="34">
        <f t="shared" si="908"/>
        <v>0</v>
      </c>
      <c r="S415" s="34">
        <f t="shared" si="937"/>
        <v>277.86</v>
      </c>
      <c r="T415" s="37">
        <f t="shared" si="938"/>
        <v>113.3</v>
      </c>
      <c r="U415" s="34">
        <f t="shared" si="939"/>
        <v>10.42</v>
      </c>
      <c r="V415" s="34">
        <v>0</v>
      </c>
      <c r="W415" s="37">
        <f t="shared" si="940"/>
        <v>89.5</v>
      </c>
      <c r="X415" s="37">
        <f t="shared" si="941"/>
        <v>54</v>
      </c>
      <c r="Y415" s="34">
        <f t="shared" si="942"/>
        <v>545.08</v>
      </c>
      <c r="Z415" s="34">
        <f t="shared" si="943"/>
        <v>1784.31125</v>
      </c>
      <c r="AA415" s="58"/>
      <c r="AB415" s="12" t="s">
        <v>36</v>
      </c>
      <c r="AC415" s="11">
        <f t="shared" ref="AC415:AE415" si="975">K415+R415</f>
        <v>62.5185</v>
      </c>
      <c r="AD415" s="11">
        <f t="shared" si="975"/>
        <v>833.58</v>
      </c>
      <c r="AE415" s="11">
        <f t="shared" si="975"/>
        <v>566.48</v>
      </c>
      <c r="AF415" s="11">
        <f t="shared" si="945"/>
        <v>34.73275</v>
      </c>
      <c r="AG415" s="11">
        <f t="shared" ref="AG415:AI415" si="976">O415+W415</f>
        <v>179</v>
      </c>
      <c r="AH415" s="11">
        <f t="shared" si="976"/>
        <v>108</v>
      </c>
      <c r="AI415" s="11">
        <f t="shared" si="976"/>
        <v>1784.31125</v>
      </c>
      <c r="AJ415" s="12" t="s">
        <v>14</v>
      </c>
    </row>
    <row r="416" s="9" customFormat="1" ht="16" customHeight="1" spans="1:36">
      <c r="A416" s="33">
        <f t="shared" si="929"/>
        <v>413</v>
      </c>
      <c r="B416" s="42" t="s">
        <v>89</v>
      </c>
      <c r="C416" s="42" t="s">
        <v>966</v>
      </c>
      <c r="D416" s="40" t="s">
        <v>967</v>
      </c>
      <c r="E416" s="103">
        <v>3473.25</v>
      </c>
      <c r="F416" s="87">
        <v>3473.25</v>
      </c>
      <c r="G416" s="87">
        <v>5664.75</v>
      </c>
      <c r="H416" s="87">
        <v>3473.25</v>
      </c>
      <c r="I416" s="100">
        <v>3180</v>
      </c>
      <c r="J416" s="37">
        <v>108</v>
      </c>
      <c r="K416" s="47">
        <f t="shared" si="930"/>
        <v>62.5185</v>
      </c>
      <c r="L416" s="48">
        <f t="shared" si="931"/>
        <v>555.72</v>
      </c>
      <c r="M416" s="37">
        <f t="shared" si="932"/>
        <v>453.18</v>
      </c>
      <c r="N416" s="34">
        <f t="shared" si="933"/>
        <v>24.31275</v>
      </c>
      <c r="O416" s="37">
        <f t="shared" si="934"/>
        <v>159</v>
      </c>
      <c r="P416" s="37">
        <f t="shared" si="935"/>
        <v>54</v>
      </c>
      <c r="Q416" s="37">
        <f t="shared" si="936"/>
        <v>1308.73125</v>
      </c>
      <c r="R416" s="34">
        <f t="shared" ref="R416:R444" si="977">E416*0</f>
        <v>0</v>
      </c>
      <c r="S416" s="34">
        <f t="shared" si="937"/>
        <v>277.86</v>
      </c>
      <c r="T416" s="37">
        <f t="shared" si="938"/>
        <v>113.3</v>
      </c>
      <c r="U416" s="34">
        <f t="shared" si="939"/>
        <v>10.42</v>
      </c>
      <c r="V416" s="34">
        <v>0</v>
      </c>
      <c r="W416" s="37">
        <f t="shared" si="940"/>
        <v>159</v>
      </c>
      <c r="X416" s="37">
        <f t="shared" si="941"/>
        <v>54</v>
      </c>
      <c r="Y416" s="34">
        <f t="shared" si="942"/>
        <v>614.58</v>
      </c>
      <c r="Z416" s="34">
        <f t="shared" si="943"/>
        <v>1923.31125</v>
      </c>
      <c r="AA416" s="58"/>
      <c r="AB416" s="12" t="s">
        <v>40</v>
      </c>
      <c r="AC416" s="11">
        <f t="shared" ref="AC416:AE416" si="978">K416+R416</f>
        <v>62.5185</v>
      </c>
      <c r="AD416" s="11">
        <f t="shared" si="978"/>
        <v>833.58</v>
      </c>
      <c r="AE416" s="11">
        <f t="shared" si="978"/>
        <v>566.48</v>
      </c>
      <c r="AF416" s="11">
        <f t="shared" si="945"/>
        <v>34.73275</v>
      </c>
      <c r="AG416" s="11">
        <f t="shared" ref="AG416:AI416" si="979">O416+W416</f>
        <v>318</v>
      </c>
      <c r="AH416" s="11">
        <f t="shared" si="979"/>
        <v>108</v>
      </c>
      <c r="AI416" s="11">
        <f t="shared" si="979"/>
        <v>1923.31125</v>
      </c>
      <c r="AJ416" s="12" t="s">
        <v>16</v>
      </c>
    </row>
    <row r="417" s="9" customFormat="1" ht="16" customHeight="1" spans="1:36">
      <c r="A417" s="33">
        <f t="shared" si="929"/>
        <v>414</v>
      </c>
      <c r="B417" s="42" t="s">
        <v>89</v>
      </c>
      <c r="C417" s="42" t="s">
        <v>968</v>
      </c>
      <c r="D417" s="40" t="s">
        <v>969</v>
      </c>
      <c r="E417" s="103">
        <v>3473.25</v>
      </c>
      <c r="F417" s="87">
        <v>3473.25</v>
      </c>
      <c r="G417" s="87">
        <v>5664.75</v>
      </c>
      <c r="H417" s="87">
        <v>3473.25</v>
      </c>
      <c r="I417" s="100">
        <v>3180</v>
      </c>
      <c r="J417" s="37">
        <v>108</v>
      </c>
      <c r="K417" s="47">
        <f t="shared" si="930"/>
        <v>62.5185</v>
      </c>
      <c r="L417" s="48">
        <f t="shared" si="931"/>
        <v>555.72</v>
      </c>
      <c r="M417" s="37">
        <f t="shared" si="932"/>
        <v>453.18</v>
      </c>
      <c r="N417" s="34">
        <f t="shared" si="933"/>
        <v>24.31275</v>
      </c>
      <c r="O417" s="37">
        <f t="shared" si="934"/>
        <v>159</v>
      </c>
      <c r="P417" s="37">
        <f t="shared" si="935"/>
        <v>54</v>
      </c>
      <c r="Q417" s="37">
        <f t="shared" si="936"/>
        <v>1308.73125</v>
      </c>
      <c r="R417" s="34">
        <f t="shared" si="977"/>
        <v>0</v>
      </c>
      <c r="S417" s="34">
        <f t="shared" si="937"/>
        <v>277.86</v>
      </c>
      <c r="T417" s="37">
        <f t="shared" si="938"/>
        <v>113.3</v>
      </c>
      <c r="U417" s="34">
        <f t="shared" si="939"/>
        <v>10.42</v>
      </c>
      <c r="V417" s="34">
        <v>0</v>
      </c>
      <c r="W417" s="37">
        <f t="shared" si="940"/>
        <v>159</v>
      </c>
      <c r="X417" s="37">
        <f t="shared" si="941"/>
        <v>54</v>
      </c>
      <c r="Y417" s="34">
        <f t="shared" si="942"/>
        <v>614.58</v>
      </c>
      <c r="Z417" s="34">
        <f t="shared" si="943"/>
        <v>1923.31125</v>
      </c>
      <c r="AA417" s="58"/>
      <c r="AB417" s="12" t="s">
        <v>40</v>
      </c>
      <c r="AC417" s="11">
        <f t="shared" ref="AC417:AE417" si="980">K417+R417</f>
        <v>62.5185</v>
      </c>
      <c r="AD417" s="11">
        <f t="shared" si="980"/>
        <v>833.58</v>
      </c>
      <c r="AE417" s="11">
        <f t="shared" si="980"/>
        <v>566.48</v>
      </c>
      <c r="AF417" s="11">
        <f t="shared" si="945"/>
        <v>34.73275</v>
      </c>
      <c r="AG417" s="11">
        <f t="shared" ref="AG417:AI417" si="981">O417+W417</f>
        <v>318</v>
      </c>
      <c r="AH417" s="11">
        <f t="shared" si="981"/>
        <v>108</v>
      </c>
      <c r="AI417" s="11">
        <f t="shared" si="981"/>
        <v>1923.31125</v>
      </c>
      <c r="AJ417" s="12" t="s">
        <v>16</v>
      </c>
    </row>
    <row r="418" s="9" customFormat="1" ht="16" customHeight="1" spans="1:36">
      <c r="A418" s="33">
        <f t="shared" si="929"/>
        <v>415</v>
      </c>
      <c r="B418" s="42" t="s">
        <v>123</v>
      </c>
      <c r="C418" s="42" t="s">
        <v>970</v>
      </c>
      <c r="D418" s="40" t="s">
        <v>971</v>
      </c>
      <c r="E418" s="103">
        <v>3473.25</v>
      </c>
      <c r="F418" s="87">
        <v>3473.25</v>
      </c>
      <c r="G418" s="87">
        <v>5664.75</v>
      </c>
      <c r="H418" s="87">
        <v>3473.25</v>
      </c>
      <c r="I418" s="100">
        <v>3180</v>
      </c>
      <c r="J418" s="37">
        <v>108</v>
      </c>
      <c r="K418" s="47">
        <f t="shared" si="930"/>
        <v>62.5185</v>
      </c>
      <c r="L418" s="48">
        <f t="shared" si="931"/>
        <v>555.72</v>
      </c>
      <c r="M418" s="37">
        <f t="shared" si="932"/>
        <v>453.18</v>
      </c>
      <c r="N418" s="34">
        <f t="shared" si="933"/>
        <v>24.31275</v>
      </c>
      <c r="O418" s="37">
        <f t="shared" si="934"/>
        <v>159</v>
      </c>
      <c r="P418" s="37">
        <f t="shared" si="935"/>
        <v>54</v>
      </c>
      <c r="Q418" s="37">
        <f t="shared" si="936"/>
        <v>1308.73125</v>
      </c>
      <c r="R418" s="34">
        <f t="shared" si="977"/>
        <v>0</v>
      </c>
      <c r="S418" s="34">
        <f t="shared" si="937"/>
        <v>277.86</v>
      </c>
      <c r="T418" s="37">
        <f t="shared" si="938"/>
        <v>113.3</v>
      </c>
      <c r="U418" s="34">
        <f t="shared" si="939"/>
        <v>10.42</v>
      </c>
      <c r="V418" s="34">
        <v>0</v>
      </c>
      <c r="W418" s="37">
        <f t="shared" si="940"/>
        <v>159</v>
      </c>
      <c r="X418" s="37">
        <f t="shared" si="941"/>
        <v>54</v>
      </c>
      <c r="Y418" s="34">
        <f t="shared" si="942"/>
        <v>614.58</v>
      </c>
      <c r="Z418" s="34">
        <f t="shared" si="943"/>
        <v>1923.31125</v>
      </c>
      <c r="AA418" s="58"/>
      <c r="AB418" s="12" t="s">
        <v>21</v>
      </c>
      <c r="AC418" s="11">
        <f t="shared" ref="AC418:AE418" si="982">K418+R418</f>
        <v>62.5185</v>
      </c>
      <c r="AD418" s="11">
        <f t="shared" si="982"/>
        <v>833.58</v>
      </c>
      <c r="AE418" s="11">
        <f t="shared" si="982"/>
        <v>566.48</v>
      </c>
      <c r="AF418" s="11">
        <f t="shared" si="945"/>
        <v>34.73275</v>
      </c>
      <c r="AG418" s="11">
        <f t="shared" ref="AG418:AI418" si="983">O418+W418</f>
        <v>318</v>
      </c>
      <c r="AH418" s="11">
        <f t="shared" si="983"/>
        <v>108</v>
      </c>
      <c r="AI418" s="11">
        <f t="shared" si="983"/>
        <v>1923.31125</v>
      </c>
      <c r="AJ418" s="12" t="s">
        <v>12</v>
      </c>
    </row>
    <row r="419" s="9" customFormat="1" ht="16" customHeight="1" spans="1:36">
      <c r="A419" s="33">
        <f t="shared" si="929"/>
        <v>416</v>
      </c>
      <c r="B419" s="42" t="s">
        <v>554</v>
      </c>
      <c r="C419" s="42" t="s">
        <v>972</v>
      </c>
      <c r="D419" s="40" t="s">
        <v>973</v>
      </c>
      <c r="E419" s="103">
        <v>3473.25</v>
      </c>
      <c r="F419" s="87">
        <v>3473.25</v>
      </c>
      <c r="G419" s="87">
        <v>5664.75</v>
      </c>
      <c r="H419" s="87">
        <v>3473.25</v>
      </c>
      <c r="I419" s="100">
        <v>1790</v>
      </c>
      <c r="J419" s="37">
        <v>108</v>
      </c>
      <c r="K419" s="47">
        <f t="shared" si="930"/>
        <v>62.5185</v>
      </c>
      <c r="L419" s="48">
        <f t="shared" si="931"/>
        <v>555.72</v>
      </c>
      <c r="M419" s="37">
        <f t="shared" si="932"/>
        <v>453.18</v>
      </c>
      <c r="N419" s="34">
        <f t="shared" si="933"/>
        <v>24.31275</v>
      </c>
      <c r="O419" s="37">
        <f t="shared" si="934"/>
        <v>89.5</v>
      </c>
      <c r="P419" s="37">
        <f t="shared" si="935"/>
        <v>54</v>
      </c>
      <c r="Q419" s="37">
        <f t="shared" si="936"/>
        <v>1239.23125</v>
      </c>
      <c r="R419" s="34">
        <f t="shared" si="977"/>
        <v>0</v>
      </c>
      <c r="S419" s="34">
        <f t="shared" si="937"/>
        <v>277.86</v>
      </c>
      <c r="T419" s="37">
        <f t="shared" si="938"/>
        <v>113.3</v>
      </c>
      <c r="U419" s="34">
        <f t="shared" si="939"/>
        <v>10.42</v>
      </c>
      <c r="V419" s="34">
        <v>0</v>
      </c>
      <c r="W419" s="37">
        <f t="shared" si="940"/>
        <v>89.5</v>
      </c>
      <c r="X419" s="37">
        <f t="shared" si="941"/>
        <v>54</v>
      </c>
      <c r="Y419" s="34">
        <f t="shared" si="942"/>
        <v>545.08</v>
      </c>
      <c r="Z419" s="34">
        <f t="shared" si="943"/>
        <v>1784.31125</v>
      </c>
      <c r="AA419" s="58"/>
      <c r="AB419" s="12" t="s">
        <v>37</v>
      </c>
      <c r="AC419" s="11">
        <f t="shared" ref="AC419:AE419" si="984">K419+R419</f>
        <v>62.5185</v>
      </c>
      <c r="AD419" s="11">
        <f t="shared" si="984"/>
        <v>833.58</v>
      </c>
      <c r="AE419" s="11">
        <f t="shared" si="984"/>
        <v>566.48</v>
      </c>
      <c r="AF419" s="11">
        <f t="shared" si="945"/>
        <v>34.73275</v>
      </c>
      <c r="AG419" s="11">
        <f t="shared" ref="AG419:AI419" si="985">O419+W419</f>
        <v>179</v>
      </c>
      <c r="AH419" s="11">
        <f t="shared" si="985"/>
        <v>108</v>
      </c>
      <c r="AI419" s="11">
        <f t="shared" si="985"/>
        <v>1784.31125</v>
      </c>
      <c r="AJ419" s="12" t="s">
        <v>14</v>
      </c>
    </row>
    <row r="420" s="9" customFormat="1" ht="16" customHeight="1" spans="1:36">
      <c r="A420" s="33">
        <f t="shared" si="929"/>
        <v>417</v>
      </c>
      <c r="B420" s="42" t="s">
        <v>554</v>
      </c>
      <c r="C420" s="42" t="s">
        <v>974</v>
      </c>
      <c r="D420" s="40" t="s">
        <v>975</v>
      </c>
      <c r="E420" s="103">
        <v>3473.25</v>
      </c>
      <c r="F420" s="87">
        <v>3473.25</v>
      </c>
      <c r="G420" s="87">
        <v>5664.75</v>
      </c>
      <c r="H420" s="87">
        <v>3473.25</v>
      </c>
      <c r="I420" s="100">
        <v>1790</v>
      </c>
      <c r="J420" s="37">
        <v>108</v>
      </c>
      <c r="K420" s="47">
        <f t="shared" si="930"/>
        <v>62.5185</v>
      </c>
      <c r="L420" s="48">
        <f t="shared" si="931"/>
        <v>555.72</v>
      </c>
      <c r="M420" s="37">
        <f t="shared" si="932"/>
        <v>453.18</v>
      </c>
      <c r="N420" s="34">
        <f t="shared" si="933"/>
        <v>24.31275</v>
      </c>
      <c r="O420" s="37">
        <f t="shared" si="934"/>
        <v>89.5</v>
      </c>
      <c r="P420" s="37">
        <f t="shared" si="935"/>
        <v>54</v>
      </c>
      <c r="Q420" s="37">
        <f t="shared" si="936"/>
        <v>1239.23125</v>
      </c>
      <c r="R420" s="34">
        <f t="shared" si="977"/>
        <v>0</v>
      </c>
      <c r="S420" s="34">
        <f t="shared" si="937"/>
        <v>277.86</v>
      </c>
      <c r="T420" s="37">
        <f t="shared" si="938"/>
        <v>113.3</v>
      </c>
      <c r="U420" s="34">
        <f t="shared" si="939"/>
        <v>10.42</v>
      </c>
      <c r="V420" s="34">
        <v>0</v>
      </c>
      <c r="W420" s="37">
        <f t="shared" si="940"/>
        <v>89.5</v>
      </c>
      <c r="X420" s="37">
        <f t="shared" si="941"/>
        <v>54</v>
      </c>
      <c r="Y420" s="34">
        <f t="shared" si="942"/>
        <v>545.08</v>
      </c>
      <c r="Z420" s="34">
        <f t="shared" si="943"/>
        <v>1784.31125</v>
      </c>
      <c r="AA420" s="58"/>
      <c r="AB420" s="12" t="s">
        <v>37</v>
      </c>
      <c r="AC420" s="11">
        <f t="shared" ref="AC420:AE420" si="986">K420+R420</f>
        <v>62.5185</v>
      </c>
      <c r="AD420" s="11">
        <f t="shared" si="986"/>
        <v>833.58</v>
      </c>
      <c r="AE420" s="11">
        <f t="shared" si="986"/>
        <v>566.48</v>
      </c>
      <c r="AF420" s="11">
        <f t="shared" si="945"/>
        <v>34.73275</v>
      </c>
      <c r="AG420" s="11">
        <f t="shared" ref="AG420:AI420" si="987">O420+W420</f>
        <v>179</v>
      </c>
      <c r="AH420" s="11">
        <f t="shared" si="987"/>
        <v>108</v>
      </c>
      <c r="AI420" s="11">
        <f t="shared" si="987"/>
        <v>1784.31125</v>
      </c>
      <c r="AJ420" s="12" t="s">
        <v>14</v>
      </c>
    </row>
    <row r="421" s="9" customFormat="1" ht="16" customHeight="1" spans="1:36">
      <c r="A421" s="33">
        <f t="shared" si="929"/>
        <v>418</v>
      </c>
      <c r="B421" s="42" t="s">
        <v>554</v>
      </c>
      <c r="C421" s="42" t="s">
        <v>976</v>
      </c>
      <c r="D421" s="40" t="s">
        <v>977</v>
      </c>
      <c r="E421" s="103">
        <v>3473.25</v>
      </c>
      <c r="F421" s="87">
        <v>3473.25</v>
      </c>
      <c r="G421" s="87">
        <v>5664.75</v>
      </c>
      <c r="H421" s="87">
        <v>3473.25</v>
      </c>
      <c r="I421" s="100">
        <v>1790</v>
      </c>
      <c r="J421" s="37">
        <v>108</v>
      </c>
      <c r="K421" s="47">
        <f t="shared" si="930"/>
        <v>62.5185</v>
      </c>
      <c r="L421" s="48">
        <f t="shared" si="931"/>
        <v>555.72</v>
      </c>
      <c r="M421" s="37">
        <f t="shared" si="932"/>
        <v>453.18</v>
      </c>
      <c r="N421" s="34">
        <f t="shared" si="933"/>
        <v>24.31275</v>
      </c>
      <c r="O421" s="37">
        <f t="shared" si="934"/>
        <v>89.5</v>
      </c>
      <c r="P421" s="37">
        <f t="shared" si="935"/>
        <v>54</v>
      </c>
      <c r="Q421" s="37">
        <f t="shared" si="936"/>
        <v>1239.23125</v>
      </c>
      <c r="R421" s="34">
        <f t="shared" si="977"/>
        <v>0</v>
      </c>
      <c r="S421" s="34">
        <f t="shared" si="937"/>
        <v>277.86</v>
      </c>
      <c r="T421" s="37">
        <f t="shared" si="938"/>
        <v>113.3</v>
      </c>
      <c r="U421" s="34">
        <f t="shared" si="939"/>
        <v>10.42</v>
      </c>
      <c r="V421" s="34">
        <v>0</v>
      </c>
      <c r="W421" s="37">
        <f t="shared" si="940"/>
        <v>89.5</v>
      </c>
      <c r="X421" s="37">
        <f t="shared" si="941"/>
        <v>54</v>
      </c>
      <c r="Y421" s="34">
        <f t="shared" si="942"/>
        <v>545.08</v>
      </c>
      <c r="Z421" s="34">
        <f t="shared" si="943"/>
        <v>1784.31125</v>
      </c>
      <c r="AA421" s="58"/>
      <c r="AB421" s="12" t="s">
        <v>37</v>
      </c>
      <c r="AC421" s="11">
        <f t="shared" ref="AC421:AE421" si="988">K421+R421</f>
        <v>62.5185</v>
      </c>
      <c r="AD421" s="11">
        <f t="shared" si="988"/>
        <v>833.58</v>
      </c>
      <c r="AE421" s="11">
        <f t="shared" si="988"/>
        <v>566.48</v>
      </c>
      <c r="AF421" s="11">
        <f t="shared" si="945"/>
        <v>34.73275</v>
      </c>
      <c r="AG421" s="11">
        <f t="shared" ref="AG421:AI421" si="989">O421+W421</f>
        <v>179</v>
      </c>
      <c r="AH421" s="11">
        <f t="shared" si="989"/>
        <v>108</v>
      </c>
      <c r="AI421" s="11">
        <f t="shared" si="989"/>
        <v>1784.31125</v>
      </c>
      <c r="AJ421" s="12" t="s">
        <v>14</v>
      </c>
    </row>
    <row r="422" s="9" customFormat="1" ht="16" customHeight="1" spans="1:36">
      <c r="A422" s="33">
        <f t="shared" si="929"/>
        <v>419</v>
      </c>
      <c r="B422" s="42" t="s">
        <v>554</v>
      </c>
      <c r="C422" s="42" t="s">
        <v>978</v>
      </c>
      <c r="D422" s="40" t="s">
        <v>979</v>
      </c>
      <c r="E422" s="103">
        <v>3473.25</v>
      </c>
      <c r="F422" s="87">
        <v>3473.25</v>
      </c>
      <c r="G422" s="87">
        <v>5664.75</v>
      </c>
      <c r="H422" s="87">
        <v>3473.25</v>
      </c>
      <c r="I422" s="100">
        <v>3180</v>
      </c>
      <c r="J422" s="37">
        <v>108</v>
      </c>
      <c r="K422" s="47">
        <f t="shared" si="930"/>
        <v>62.5185</v>
      </c>
      <c r="L422" s="48">
        <f t="shared" si="931"/>
        <v>555.72</v>
      </c>
      <c r="M422" s="37">
        <f t="shared" si="932"/>
        <v>453.18</v>
      </c>
      <c r="N422" s="34">
        <f t="shared" si="933"/>
        <v>24.31275</v>
      </c>
      <c r="O422" s="37">
        <f t="shared" si="934"/>
        <v>159</v>
      </c>
      <c r="P422" s="37">
        <f t="shared" si="935"/>
        <v>54</v>
      </c>
      <c r="Q422" s="37">
        <f t="shared" si="936"/>
        <v>1308.73125</v>
      </c>
      <c r="R422" s="34">
        <f t="shared" si="977"/>
        <v>0</v>
      </c>
      <c r="S422" s="34">
        <f t="shared" si="937"/>
        <v>277.86</v>
      </c>
      <c r="T422" s="37">
        <f t="shared" si="938"/>
        <v>113.3</v>
      </c>
      <c r="U422" s="34">
        <f t="shared" si="939"/>
        <v>10.42</v>
      </c>
      <c r="V422" s="34">
        <v>0</v>
      </c>
      <c r="W422" s="37">
        <f t="shared" si="940"/>
        <v>159</v>
      </c>
      <c r="X422" s="37">
        <f t="shared" si="941"/>
        <v>54</v>
      </c>
      <c r="Y422" s="34">
        <f t="shared" si="942"/>
        <v>614.58</v>
      </c>
      <c r="Z422" s="34">
        <f t="shared" si="943"/>
        <v>1923.31125</v>
      </c>
      <c r="AA422" s="58"/>
      <c r="AB422" s="12" t="s">
        <v>37</v>
      </c>
      <c r="AC422" s="11">
        <f t="shared" ref="AC422:AE422" si="990">K422+R422</f>
        <v>62.5185</v>
      </c>
      <c r="AD422" s="11">
        <f t="shared" si="990"/>
        <v>833.58</v>
      </c>
      <c r="AE422" s="11">
        <f t="shared" si="990"/>
        <v>566.48</v>
      </c>
      <c r="AF422" s="11">
        <f t="shared" si="945"/>
        <v>34.73275</v>
      </c>
      <c r="AG422" s="11">
        <f t="shared" ref="AG422:AI422" si="991">O422+W422</f>
        <v>318</v>
      </c>
      <c r="AH422" s="11">
        <f t="shared" si="991"/>
        <v>108</v>
      </c>
      <c r="AI422" s="11">
        <f t="shared" si="991"/>
        <v>1923.31125</v>
      </c>
      <c r="AJ422" s="12" t="s">
        <v>14</v>
      </c>
    </row>
    <row r="423" s="9" customFormat="1" ht="16" customHeight="1" spans="1:36">
      <c r="A423" s="33">
        <f t="shared" si="929"/>
        <v>420</v>
      </c>
      <c r="B423" s="42" t="s">
        <v>86</v>
      </c>
      <c r="C423" s="42" t="s">
        <v>980</v>
      </c>
      <c r="D423" s="40" t="s">
        <v>981</v>
      </c>
      <c r="E423" s="103">
        <v>3473.25</v>
      </c>
      <c r="F423" s="87">
        <v>3473.25</v>
      </c>
      <c r="G423" s="87">
        <v>5664.75</v>
      </c>
      <c r="H423" s="87">
        <v>3473.25</v>
      </c>
      <c r="I423" s="100">
        <v>3180</v>
      </c>
      <c r="J423" s="37">
        <v>108</v>
      </c>
      <c r="K423" s="47">
        <f t="shared" si="930"/>
        <v>62.5185</v>
      </c>
      <c r="L423" s="48">
        <f t="shared" si="931"/>
        <v>555.72</v>
      </c>
      <c r="M423" s="37">
        <f t="shared" si="932"/>
        <v>453.18</v>
      </c>
      <c r="N423" s="34">
        <f t="shared" si="933"/>
        <v>24.31275</v>
      </c>
      <c r="O423" s="37">
        <f t="shared" si="934"/>
        <v>159</v>
      </c>
      <c r="P423" s="37">
        <f t="shared" si="935"/>
        <v>54</v>
      </c>
      <c r="Q423" s="37">
        <f t="shared" si="936"/>
        <v>1308.73125</v>
      </c>
      <c r="R423" s="34">
        <f t="shared" si="977"/>
        <v>0</v>
      </c>
      <c r="S423" s="34">
        <f t="shared" si="937"/>
        <v>277.86</v>
      </c>
      <c r="T423" s="37">
        <f t="shared" si="938"/>
        <v>113.3</v>
      </c>
      <c r="U423" s="34">
        <f t="shared" si="939"/>
        <v>10.42</v>
      </c>
      <c r="V423" s="34">
        <v>0</v>
      </c>
      <c r="W423" s="37">
        <f t="shared" si="940"/>
        <v>159</v>
      </c>
      <c r="X423" s="37">
        <f t="shared" si="941"/>
        <v>54</v>
      </c>
      <c r="Y423" s="34">
        <f t="shared" si="942"/>
        <v>614.58</v>
      </c>
      <c r="Z423" s="34">
        <f t="shared" si="943"/>
        <v>1923.31125</v>
      </c>
      <c r="AA423" s="58"/>
      <c r="AB423" s="12" t="s">
        <v>40</v>
      </c>
      <c r="AC423" s="11">
        <f t="shared" ref="AC423:AE423" si="992">K423+R423</f>
        <v>62.5185</v>
      </c>
      <c r="AD423" s="11">
        <f t="shared" si="992"/>
        <v>833.58</v>
      </c>
      <c r="AE423" s="11">
        <f t="shared" si="992"/>
        <v>566.48</v>
      </c>
      <c r="AF423" s="11">
        <f t="shared" si="945"/>
        <v>34.73275</v>
      </c>
      <c r="AG423" s="11">
        <f t="shared" ref="AG423:AI423" si="993">O423+W423</f>
        <v>318</v>
      </c>
      <c r="AH423" s="11">
        <f t="shared" si="993"/>
        <v>108</v>
      </c>
      <c r="AI423" s="11">
        <f t="shared" si="993"/>
        <v>1923.31125</v>
      </c>
      <c r="AJ423" s="12" t="s">
        <v>16</v>
      </c>
    </row>
    <row r="424" s="9" customFormat="1" ht="16" customHeight="1" spans="1:36">
      <c r="A424" s="33">
        <f t="shared" si="929"/>
        <v>421</v>
      </c>
      <c r="B424" s="42" t="s">
        <v>86</v>
      </c>
      <c r="C424" s="42" t="s">
        <v>982</v>
      </c>
      <c r="D424" s="40" t="s">
        <v>983</v>
      </c>
      <c r="E424" s="103">
        <v>3473.25</v>
      </c>
      <c r="F424" s="87">
        <v>3473.25</v>
      </c>
      <c r="G424" s="87">
        <v>5664.75</v>
      </c>
      <c r="H424" s="87">
        <v>3473.25</v>
      </c>
      <c r="I424" s="100">
        <v>3180</v>
      </c>
      <c r="J424" s="37">
        <v>108</v>
      </c>
      <c r="K424" s="47">
        <f t="shared" si="930"/>
        <v>62.5185</v>
      </c>
      <c r="L424" s="48">
        <f t="shared" si="931"/>
        <v>555.72</v>
      </c>
      <c r="M424" s="37">
        <f t="shared" si="932"/>
        <v>453.18</v>
      </c>
      <c r="N424" s="34">
        <f t="shared" si="933"/>
        <v>24.31275</v>
      </c>
      <c r="O424" s="37">
        <f t="shared" si="934"/>
        <v>159</v>
      </c>
      <c r="P424" s="37">
        <f t="shared" si="935"/>
        <v>54</v>
      </c>
      <c r="Q424" s="37">
        <f t="shared" si="936"/>
        <v>1308.73125</v>
      </c>
      <c r="R424" s="34">
        <f t="shared" si="977"/>
        <v>0</v>
      </c>
      <c r="S424" s="34">
        <f t="shared" si="937"/>
        <v>277.86</v>
      </c>
      <c r="T424" s="37">
        <f t="shared" si="938"/>
        <v>113.3</v>
      </c>
      <c r="U424" s="34">
        <f t="shared" si="939"/>
        <v>10.42</v>
      </c>
      <c r="V424" s="34">
        <v>0</v>
      </c>
      <c r="W424" s="37">
        <f t="shared" si="940"/>
        <v>159</v>
      </c>
      <c r="X424" s="37">
        <f t="shared" si="941"/>
        <v>54</v>
      </c>
      <c r="Y424" s="34">
        <f t="shared" si="942"/>
        <v>614.58</v>
      </c>
      <c r="Z424" s="34">
        <f t="shared" si="943"/>
        <v>1923.31125</v>
      </c>
      <c r="AA424" s="58"/>
      <c r="AB424" s="12" t="s">
        <v>40</v>
      </c>
      <c r="AC424" s="11">
        <f t="shared" ref="AC424:AE424" si="994">K424+R424</f>
        <v>62.5185</v>
      </c>
      <c r="AD424" s="11">
        <f t="shared" si="994"/>
        <v>833.58</v>
      </c>
      <c r="AE424" s="11">
        <f t="shared" si="994"/>
        <v>566.48</v>
      </c>
      <c r="AF424" s="11">
        <f t="shared" si="945"/>
        <v>34.73275</v>
      </c>
      <c r="AG424" s="11">
        <f t="shared" ref="AG424:AI424" si="995">O424+W424</f>
        <v>318</v>
      </c>
      <c r="AH424" s="11">
        <f t="shared" si="995"/>
        <v>108</v>
      </c>
      <c r="AI424" s="11">
        <f t="shared" si="995"/>
        <v>1923.31125</v>
      </c>
      <c r="AJ424" s="12" t="s">
        <v>16</v>
      </c>
    </row>
    <row r="425" s="9" customFormat="1" ht="16" customHeight="1" spans="1:36">
      <c r="A425" s="33">
        <f t="shared" si="929"/>
        <v>422</v>
      </c>
      <c r="B425" s="42" t="s">
        <v>423</v>
      </c>
      <c r="C425" s="42" t="s">
        <v>984</v>
      </c>
      <c r="D425" s="40" t="s">
        <v>985</v>
      </c>
      <c r="E425" s="103">
        <v>3473.25</v>
      </c>
      <c r="F425" s="87">
        <v>3473.25</v>
      </c>
      <c r="G425" s="87">
        <v>5664.75</v>
      </c>
      <c r="H425" s="87">
        <v>3473.25</v>
      </c>
      <c r="I425" s="100">
        <v>1790</v>
      </c>
      <c r="J425" s="37">
        <v>108</v>
      </c>
      <c r="K425" s="47">
        <f t="shared" si="930"/>
        <v>62.5185</v>
      </c>
      <c r="L425" s="48">
        <f t="shared" si="931"/>
        <v>555.72</v>
      </c>
      <c r="M425" s="37">
        <f t="shared" si="932"/>
        <v>453.18</v>
      </c>
      <c r="N425" s="34">
        <f t="shared" si="933"/>
        <v>24.31275</v>
      </c>
      <c r="O425" s="37">
        <f t="shared" si="934"/>
        <v>89.5</v>
      </c>
      <c r="P425" s="37">
        <f t="shared" si="935"/>
        <v>54</v>
      </c>
      <c r="Q425" s="37">
        <f t="shared" si="936"/>
        <v>1239.23125</v>
      </c>
      <c r="R425" s="34">
        <f t="shared" si="977"/>
        <v>0</v>
      </c>
      <c r="S425" s="34">
        <f t="shared" si="937"/>
        <v>277.86</v>
      </c>
      <c r="T425" s="37">
        <f t="shared" si="938"/>
        <v>113.3</v>
      </c>
      <c r="U425" s="34">
        <f t="shared" si="939"/>
        <v>10.42</v>
      </c>
      <c r="V425" s="34">
        <v>0</v>
      </c>
      <c r="W425" s="37">
        <f t="shared" si="940"/>
        <v>89.5</v>
      </c>
      <c r="X425" s="37">
        <f t="shared" si="941"/>
        <v>54</v>
      </c>
      <c r="Y425" s="34">
        <f t="shared" si="942"/>
        <v>545.08</v>
      </c>
      <c r="Z425" s="34">
        <f t="shared" si="943"/>
        <v>1784.31125</v>
      </c>
      <c r="AA425" s="58"/>
      <c r="AB425" s="12" t="s">
        <v>33</v>
      </c>
      <c r="AC425" s="11">
        <f t="shared" ref="AC425:AE425" si="996">K425+R425</f>
        <v>62.5185</v>
      </c>
      <c r="AD425" s="11">
        <f t="shared" si="996"/>
        <v>833.58</v>
      </c>
      <c r="AE425" s="11">
        <f t="shared" si="996"/>
        <v>566.48</v>
      </c>
      <c r="AF425" s="11">
        <f t="shared" si="945"/>
        <v>34.73275</v>
      </c>
      <c r="AG425" s="11">
        <f t="shared" ref="AG425:AI425" si="997">O425+W425</f>
        <v>179</v>
      </c>
      <c r="AH425" s="11">
        <f t="shared" si="997"/>
        <v>108</v>
      </c>
      <c r="AI425" s="11">
        <f t="shared" si="997"/>
        <v>1784.31125</v>
      </c>
      <c r="AJ425" s="12" t="s">
        <v>14</v>
      </c>
    </row>
    <row r="426" s="20" customFormat="1" ht="16" customHeight="1" spans="1:36">
      <c r="A426" s="63">
        <f t="shared" si="929"/>
        <v>423</v>
      </c>
      <c r="B426" s="104" t="s">
        <v>554</v>
      </c>
      <c r="C426" s="104" t="s">
        <v>986</v>
      </c>
      <c r="D426" s="105" t="s">
        <v>987</v>
      </c>
      <c r="E426" s="106">
        <v>3473.25</v>
      </c>
      <c r="F426" s="107">
        <v>0</v>
      </c>
      <c r="G426" s="108">
        <v>0</v>
      </c>
      <c r="H426" s="107">
        <v>0</v>
      </c>
      <c r="I426" s="107">
        <v>0</v>
      </c>
      <c r="J426" s="37">
        <v>0</v>
      </c>
      <c r="K426" s="95">
        <f t="shared" si="930"/>
        <v>62.5185</v>
      </c>
      <c r="L426" s="96">
        <f t="shared" si="931"/>
        <v>0</v>
      </c>
      <c r="M426" s="67">
        <f t="shared" si="932"/>
        <v>0</v>
      </c>
      <c r="N426" s="64">
        <f t="shared" si="933"/>
        <v>0</v>
      </c>
      <c r="O426" s="67">
        <f t="shared" si="934"/>
        <v>0</v>
      </c>
      <c r="P426" s="67">
        <f t="shared" si="935"/>
        <v>0</v>
      </c>
      <c r="Q426" s="67">
        <f t="shared" si="936"/>
        <v>62.5185</v>
      </c>
      <c r="R426" s="64">
        <f t="shared" si="977"/>
        <v>0</v>
      </c>
      <c r="S426" s="64">
        <f t="shared" si="937"/>
        <v>0</v>
      </c>
      <c r="T426" s="67">
        <f t="shared" si="938"/>
        <v>0</v>
      </c>
      <c r="U426" s="64">
        <f t="shared" si="939"/>
        <v>0</v>
      </c>
      <c r="V426" s="64">
        <v>0</v>
      </c>
      <c r="W426" s="67">
        <f t="shared" si="940"/>
        <v>0</v>
      </c>
      <c r="X426" s="67">
        <f t="shared" si="941"/>
        <v>0</v>
      </c>
      <c r="Y426" s="64">
        <f t="shared" si="942"/>
        <v>0</v>
      </c>
      <c r="Z426" s="64">
        <f t="shared" si="943"/>
        <v>62.5185</v>
      </c>
      <c r="AA426" s="129"/>
      <c r="AB426" s="16" t="s">
        <v>37</v>
      </c>
      <c r="AC426" s="15">
        <f t="shared" ref="AC426:AE426" si="998">K426+R426</f>
        <v>62.5185</v>
      </c>
      <c r="AD426" s="15">
        <f t="shared" si="998"/>
        <v>0</v>
      </c>
      <c r="AE426" s="15">
        <f t="shared" si="998"/>
        <v>0</v>
      </c>
      <c r="AF426" s="15">
        <f t="shared" si="945"/>
        <v>0</v>
      </c>
      <c r="AG426" s="15">
        <f t="shared" ref="AG426:AI426" si="999">O426+W426</f>
        <v>0</v>
      </c>
      <c r="AH426" s="15">
        <f t="shared" si="999"/>
        <v>0</v>
      </c>
      <c r="AI426" s="15">
        <f t="shared" si="999"/>
        <v>62.5185</v>
      </c>
      <c r="AJ426" s="16" t="s">
        <v>14</v>
      </c>
    </row>
    <row r="427" s="9" customFormat="1" ht="16" customHeight="1" spans="1:36">
      <c r="A427" s="33">
        <f t="shared" si="929"/>
        <v>424</v>
      </c>
      <c r="B427" s="42" t="s">
        <v>242</v>
      </c>
      <c r="C427" s="109" t="s">
        <v>988</v>
      </c>
      <c r="D427" s="40" t="s">
        <v>989</v>
      </c>
      <c r="E427" s="103">
        <v>3820</v>
      </c>
      <c r="F427" s="87">
        <v>0</v>
      </c>
      <c r="G427" s="87">
        <v>0</v>
      </c>
      <c r="H427" s="87">
        <v>0</v>
      </c>
      <c r="I427" s="100">
        <v>4180</v>
      </c>
      <c r="J427" s="37">
        <v>0</v>
      </c>
      <c r="K427" s="47">
        <f t="shared" si="930"/>
        <v>68.76</v>
      </c>
      <c r="L427" s="48">
        <f t="shared" si="931"/>
        <v>0</v>
      </c>
      <c r="M427" s="37">
        <f t="shared" si="932"/>
        <v>0</v>
      </c>
      <c r="N427" s="34">
        <f t="shared" si="933"/>
        <v>0</v>
      </c>
      <c r="O427" s="37">
        <f t="shared" si="934"/>
        <v>209</v>
      </c>
      <c r="P427" s="37">
        <f t="shared" si="935"/>
        <v>0</v>
      </c>
      <c r="Q427" s="37">
        <f t="shared" si="936"/>
        <v>277.76</v>
      </c>
      <c r="R427" s="34">
        <f t="shared" si="977"/>
        <v>0</v>
      </c>
      <c r="S427" s="34">
        <f t="shared" si="937"/>
        <v>0</v>
      </c>
      <c r="T427" s="37">
        <f t="shared" si="938"/>
        <v>0</v>
      </c>
      <c r="U427" s="34">
        <f t="shared" si="939"/>
        <v>0</v>
      </c>
      <c r="V427" s="34">
        <v>0</v>
      </c>
      <c r="W427" s="37">
        <f t="shared" si="940"/>
        <v>209</v>
      </c>
      <c r="X427" s="37">
        <f t="shared" si="941"/>
        <v>0</v>
      </c>
      <c r="Y427" s="34">
        <f t="shared" si="942"/>
        <v>209</v>
      </c>
      <c r="Z427" s="34">
        <f t="shared" si="943"/>
        <v>486.76</v>
      </c>
      <c r="AA427" s="58"/>
      <c r="AB427" s="12" t="s">
        <v>40</v>
      </c>
      <c r="AC427" s="11">
        <f t="shared" ref="AC427:AE427" si="1000">K427+R427</f>
        <v>68.76</v>
      </c>
      <c r="AD427" s="11">
        <f t="shared" si="1000"/>
        <v>0</v>
      </c>
      <c r="AE427" s="11">
        <f t="shared" si="1000"/>
        <v>0</v>
      </c>
      <c r="AF427" s="11">
        <f t="shared" si="945"/>
        <v>0</v>
      </c>
      <c r="AG427" s="11">
        <f t="shared" ref="AG427:AI427" si="1001">O427+W427</f>
        <v>418</v>
      </c>
      <c r="AH427" s="11">
        <f t="shared" si="1001"/>
        <v>0</v>
      </c>
      <c r="AI427" s="11">
        <f t="shared" si="1001"/>
        <v>486.76</v>
      </c>
      <c r="AJ427" s="12" t="s">
        <v>16</v>
      </c>
    </row>
    <row r="428" s="9" customFormat="1" ht="16" customHeight="1" spans="1:36">
      <c r="A428" s="33">
        <f t="shared" si="929"/>
        <v>425</v>
      </c>
      <c r="B428" s="42" t="s">
        <v>423</v>
      </c>
      <c r="C428" s="42" t="s">
        <v>990</v>
      </c>
      <c r="D428" s="178" t="s">
        <v>991</v>
      </c>
      <c r="E428" s="103">
        <v>3473.25</v>
      </c>
      <c r="F428" s="103">
        <v>3473.25</v>
      </c>
      <c r="G428" s="87">
        <v>5664.75</v>
      </c>
      <c r="H428" s="87">
        <v>3473.25</v>
      </c>
      <c r="I428" s="100">
        <v>1790</v>
      </c>
      <c r="J428" s="37">
        <v>108</v>
      </c>
      <c r="K428" s="47">
        <f t="shared" si="930"/>
        <v>62.5185</v>
      </c>
      <c r="L428" s="48">
        <f t="shared" si="931"/>
        <v>555.72</v>
      </c>
      <c r="M428" s="37">
        <f t="shared" si="932"/>
        <v>453.18</v>
      </c>
      <c r="N428" s="34">
        <f t="shared" si="933"/>
        <v>24.31275</v>
      </c>
      <c r="O428" s="37">
        <f t="shared" si="934"/>
        <v>89.5</v>
      </c>
      <c r="P428" s="37">
        <f t="shared" si="935"/>
        <v>54</v>
      </c>
      <c r="Q428" s="37">
        <f t="shared" si="936"/>
        <v>1239.23125</v>
      </c>
      <c r="R428" s="34">
        <f t="shared" si="977"/>
        <v>0</v>
      </c>
      <c r="S428" s="34">
        <f t="shared" si="937"/>
        <v>277.86</v>
      </c>
      <c r="T428" s="37">
        <f t="shared" si="938"/>
        <v>113.3</v>
      </c>
      <c r="U428" s="34">
        <f t="shared" si="939"/>
        <v>10.42</v>
      </c>
      <c r="V428" s="34">
        <v>0</v>
      </c>
      <c r="W428" s="37">
        <f t="shared" si="940"/>
        <v>89.5</v>
      </c>
      <c r="X428" s="37">
        <f t="shared" si="941"/>
        <v>54</v>
      </c>
      <c r="Y428" s="34">
        <f t="shared" si="942"/>
        <v>545.08</v>
      </c>
      <c r="Z428" s="34">
        <f t="shared" si="943"/>
        <v>1784.31125</v>
      </c>
      <c r="AA428" s="58"/>
      <c r="AB428" s="12" t="s">
        <v>33</v>
      </c>
      <c r="AC428" s="11">
        <f t="shared" ref="AC428:AE428" si="1002">K428+R428</f>
        <v>62.5185</v>
      </c>
      <c r="AD428" s="11">
        <f t="shared" si="1002"/>
        <v>833.58</v>
      </c>
      <c r="AE428" s="11">
        <f t="shared" si="1002"/>
        <v>566.48</v>
      </c>
      <c r="AF428" s="11">
        <f t="shared" si="945"/>
        <v>34.73275</v>
      </c>
      <c r="AG428" s="11">
        <f t="shared" ref="AG428:AI428" si="1003">O428+W428</f>
        <v>179</v>
      </c>
      <c r="AH428" s="11">
        <f t="shared" si="1003"/>
        <v>108</v>
      </c>
      <c r="AI428" s="11">
        <f t="shared" si="1003"/>
        <v>1784.31125</v>
      </c>
      <c r="AJ428" s="12" t="s">
        <v>14</v>
      </c>
    </row>
    <row r="429" s="9" customFormat="1" ht="16" customHeight="1" spans="1:36">
      <c r="A429" s="33">
        <f t="shared" si="929"/>
        <v>426</v>
      </c>
      <c r="B429" s="42" t="s">
        <v>143</v>
      </c>
      <c r="C429" s="42" t="s">
        <v>992</v>
      </c>
      <c r="D429" s="178" t="s">
        <v>993</v>
      </c>
      <c r="E429" s="103">
        <v>3820</v>
      </c>
      <c r="F429" s="103">
        <v>3820</v>
      </c>
      <c r="G429" s="87">
        <v>5664.75</v>
      </c>
      <c r="H429" s="87">
        <v>3820</v>
      </c>
      <c r="I429" s="127">
        <v>4180</v>
      </c>
      <c r="J429" s="37">
        <v>108</v>
      </c>
      <c r="K429" s="47">
        <f t="shared" si="930"/>
        <v>68.76</v>
      </c>
      <c r="L429" s="48">
        <f t="shared" si="931"/>
        <v>611.2</v>
      </c>
      <c r="M429" s="37">
        <f t="shared" si="932"/>
        <v>453.18</v>
      </c>
      <c r="N429" s="34">
        <f t="shared" si="933"/>
        <v>26.74</v>
      </c>
      <c r="O429" s="37">
        <f t="shared" si="934"/>
        <v>209</v>
      </c>
      <c r="P429" s="37">
        <f t="shared" si="935"/>
        <v>54</v>
      </c>
      <c r="Q429" s="37">
        <f t="shared" si="936"/>
        <v>1422.88</v>
      </c>
      <c r="R429" s="34">
        <f t="shared" si="977"/>
        <v>0</v>
      </c>
      <c r="S429" s="34">
        <f t="shared" si="937"/>
        <v>305.6</v>
      </c>
      <c r="T429" s="37">
        <f t="shared" si="938"/>
        <v>113.3</v>
      </c>
      <c r="U429" s="34">
        <f t="shared" si="939"/>
        <v>11.46</v>
      </c>
      <c r="V429" s="34">
        <v>0</v>
      </c>
      <c r="W429" s="37">
        <f t="shared" si="940"/>
        <v>209</v>
      </c>
      <c r="X429" s="37">
        <f t="shared" si="941"/>
        <v>54</v>
      </c>
      <c r="Y429" s="34">
        <f t="shared" si="942"/>
        <v>693.36</v>
      </c>
      <c r="Z429" s="34">
        <f t="shared" si="943"/>
        <v>2116.24</v>
      </c>
      <c r="AA429" s="58"/>
      <c r="AB429" s="12" t="s">
        <v>24</v>
      </c>
      <c r="AC429" s="11">
        <f t="shared" ref="AC429:AE429" si="1004">K429+R429</f>
        <v>68.76</v>
      </c>
      <c r="AD429" s="11">
        <f t="shared" si="1004"/>
        <v>916.8</v>
      </c>
      <c r="AE429" s="11">
        <f t="shared" si="1004"/>
        <v>566.48</v>
      </c>
      <c r="AF429" s="11">
        <f t="shared" si="945"/>
        <v>38.2</v>
      </c>
      <c r="AG429" s="11">
        <f t="shared" ref="AG429:AI429" si="1005">O429+W429</f>
        <v>418</v>
      </c>
      <c r="AH429" s="11">
        <f t="shared" si="1005"/>
        <v>108</v>
      </c>
      <c r="AI429" s="11">
        <f t="shared" si="1005"/>
        <v>2116.24</v>
      </c>
      <c r="AJ429" s="12" t="s">
        <v>13</v>
      </c>
    </row>
    <row r="430" s="9" customFormat="1" ht="16" customHeight="1" spans="1:36">
      <c r="A430" s="33">
        <f t="shared" si="929"/>
        <v>427</v>
      </c>
      <c r="B430" s="42" t="s">
        <v>143</v>
      </c>
      <c r="C430" s="42" t="s">
        <v>994</v>
      </c>
      <c r="D430" s="178" t="s">
        <v>995</v>
      </c>
      <c r="E430" s="103">
        <v>3473.25</v>
      </c>
      <c r="F430" s="103">
        <v>3473.25</v>
      </c>
      <c r="G430" s="87">
        <v>5664.75</v>
      </c>
      <c r="H430" s="87">
        <v>3473.25</v>
      </c>
      <c r="I430" s="100">
        <v>3180</v>
      </c>
      <c r="J430" s="37">
        <v>108</v>
      </c>
      <c r="K430" s="47">
        <f t="shared" si="930"/>
        <v>62.5185</v>
      </c>
      <c r="L430" s="48">
        <f t="shared" si="931"/>
        <v>555.72</v>
      </c>
      <c r="M430" s="37">
        <f t="shared" si="932"/>
        <v>453.18</v>
      </c>
      <c r="N430" s="34">
        <f t="shared" si="933"/>
        <v>24.31275</v>
      </c>
      <c r="O430" s="37">
        <f t="shared" si="934"/>
        <v>159</v>
      </c>
      <c r="P430" s="37">
        <f t="shared" si="935"/>
        <v>54</v>
      </c>
      <c r="Q430" s="37">
        <f t="shared" si="936"/>
        <v>1308.73125</v>
      </c>
      <c r="R430" s="34">
        <f t="shared" si="977"/>
        <v>0</v>
      </c>
      <c r="S430" s="34">
        <f t="shared" si="937"/>
        <v>277.86</v>
      </c>
      <c r="T430" s="37">
        <f t="shared" si="938"/>
        <v>113.3</v>
      </c>
      <c r="U430" s="34">
        <f t="shared" si="939"/>
        <v>10.42</v>
      </c>
      <c r="V430" s="34">
        <v>0</v>
      </c>
      <c r="W430" s="37">
        <f t="shared" si="940"/>
        <v>159</v>
      </c>
      <c r="X430" s="37">
        <f t="shared" si="941"/>
        <v>54</v>
      </c>
      <c r="Y430" s="34">
        <f t="shared" si="942"/>
        <v>614.58</v>
      </c>
      <c r="Z430" s="34">
        <f t="shared" si="943"/>
        <v>1923.31125</v>
      </c>
      <c r="AA430" s="58"/>
      <c r="AB430" s="12" t="s">
        <v>25</v>
      </c>
      <c r="AC430" s="11">
        <f t="shared" ref="AC430:AE430" si="1006">K430+R430</f>
        <v>62.5185</v>
      </c>
      <c r="AD430" s="11">
        <f t="shared" si="1006"/>
        <v>833.58</v>
      </c>
      <c r="AE430" s="11">
        <f t="shared" si="1006"/>
        <v>566.48</v>
      </c>
      <c r="AF430" s="11">
        <f t="shared" si="945"/>
        <v>34.73275</v>
      </c>
      <c r="AG430" s="11">
        <f t="shared" ref="AG430:AI430" si="1007">O430+W430</f>
        <v>318</v>
      </c>
      <c r="AH430" s="11">
        <f t="shared" si="1007"/>
        <v>108</v>
      </c>
      <c r="AI430" s="11">
        <f t="shared" si="1007"/>
        <v>1923.31125</v>
      </c>
      <c r="AJ430" s="12" t="s">
        <v>13</v>
      </c>
    </row>
    <row r="431" s="9" customFormat="1" ht="16" customHeight="1" spans="1:36">
      <c r="A431" s="33">
        <f t="shared" si="929"/>
        <v>428</v>
      </c>
      <c r="B431" s="42" t="s">
        <v>584</v>
      </c>
      <c r="C431" s="42" t="s">
        <v>998</v>
      </c>
      <c r="D431" s="178" t="s">
        <v>999</v>
      </c>
      <c r="E431" s="103">
        <v>3473.25</v>
      </c>
      <c r="F431" s="103">
        <v>3473.25</v>
      </c>
      <c r="G431" s="87">
        <v>5664.75</v>
      </c>
      <c r="H431" s="87">
        <v>3473.25</v>
      </c>
      <c r="I431" s="100">
        <v>0</v>
      </c>
      <c r="J431" s="37">
        <v>108</v>
      </c>
      <c r="K431" s="47">
        <f t="shared" si="930"/>
        <v>62.5185</v>
      </c>
      <c r="L431" s="48">
        <f t="shared" si="931"/>
        <v>555.72</v>
      </c>
      <c r="M431" s="37">
        <f t="shared" si="932"/>
        <v>453.18</v>
      </c>
      <c r="N431" s="34">
        <f t="shared" si="933"/>
        <v>24.31275</v>
      </c>
      <c r="O431" s="37">
        <f t="shared" si="934"/>
        <v>0</v>
      </c>
      <c r="P431" s="37">
        <f t="shared" si="935"/>
        <v>54</v>
      </c>
      <c r="Q431" s="37">
        <f t="shared" si="936"/>
        <v>1149.73125</v>
      </c>
      <c r="R431" s="34">
        <f t="shared" si="977"/>
        <v>0</v>
      </c>
      <c r="S431" s="34">
        <f t="shared" si="937"/>
        <v>277.86</v>
      </c>
      <c r="T431" s="37">
        <f t="shared" si="938"/>
        <v>113.3</v>
      </c>
      <c r="U431" s="34">
        <f t="shared" si="939"/>
        <v>10.42</v>
      </c>
      <c r="V431" s="34">
        <v>0</v>
      </c>
      <c r="W431" s="37">
        <f t="shared" si="940"/>
        <v>0</v>
      </c>
      <c r="X431" s="37">
        <f t="shared" si="941"/>
        <v>54</v>
      </c>
      <c r="Y431" s="34">
        <f t="shared" si="942"/>
        <v>455.58</v>
      </c>
      <c r="Z431" s="34">
        <f t="shared" si="943"/>
        <v>1605.31125</v>
      </c>
      <c r="AA431" s="58"/>
      <c r="AB431" s="12" t="s">
        <v>36</v>
      </c>
      <c r="AC431" s="11">
        <f t="shared" ref="AC431:AE431" si="1008">K431+R431</f>
        <v>62.5185</v>
      </c>
      <c r="AD431" s="11">
        <f t="shared" si="1008"/>
        <v>833.58</v>
      </c>
      <c r="AE431" s="11">
        <f t="shared" si="1008"/>
        <v>566.48</v>
      </c>
      <c r="AF431" s="11">
        <f t="shared" si="945"/>
        <v>34.73275</v>
      </c>
      <c r="AG431" s="11">
        <f t="shared" ref="AG431:AI431" si="1009">O431+W431</f>
        <v>0</v>
      </c>
      <c r="AH431" s="11">
        <f t="shared" si="1009"/>
        <v>108</v>
      </c>
      <c r="AI431" s="11">
        <f t="shared" si="1009"/>
        <v>1605.31125</v>
      </c>
      <c r="AJ431" s="12" t="s">
        <v>14</v>
      </c>
    </row>
    <row r="432" s="9" customFormat="1" ht="16" customHeight="1" spans="1:36">
      <c r="A432" s="33">
        <f t="shared" si="929"/>
        <v>429</v>
      </c>
      <c r="B432" s="42" t="s">
        <v>584</v>
      </c>
      <c r="C432" s="97" t="s">
        <v>1000</v>
      </c>
      <c r="D432" s="40" t="s">
        <v>1001</v>
      </c>
      <c r="E432" s="103">
        <v>3473.25</v>
      </c>
      <c r="F432" s="103">
        <v>3473.25</v>
      </c>
      <c r="G432" s="87">
        <v>5664.75</v>
      </c>
      <c r="H432" s="87">
        <v>3473.25</v>
      </c>
      <c r="I432" s="100">
        <v>1790</v>
      </c>
      <c r="J432" s="37">
        <v>108</v>
      </c>
      <c r="K432" s="47">
        <f t="shared" si="930"/>
        <v>62.5185</v>
      </c>
      <c r="L432" s="48">
        <f t="shared" si="931"/>
        <v>555.72</v>
      </c>
      <c r="M432" s="37">
        <f t="shared" si="932"/>
        <v>453.18</v>
      </c>
      <c r="N432" s="34">
        <f t="shared" si="933"/>
        <v>24.31275</v>
      </c>
      <c r="O432" s="37">
        <f t="shared" si="934"/>
        <v>89.5</v>
      </c>
      <c r="P432" s="37">
        <f t="shared" si="935"/>
        <v>54</v>
      </c>
      <c r="Q432" s="37">
        <f t="shared" si="936"/>
        <v>1239.23125</v>
      </c>
      <c r="R432" s="34">
        <f t="shared" si="977"/>
        <v>0</v>
      </c>
      <c r="S432" s="34">
        <f t="shared" si="937"/>
        <v>277.86</v>
      </c>
      <c r="T432" s="37">
        <f t="shared" si="938"/>
        <v>113.3</v>
      </c>
      <c r="U432" s="34">
        <f t="shared" si="939"/>
        <v>10.42</v>
      </c>
      <c r="V432" s="34">
        <v>0</v>
      </c>
      <c r="W432" s="37">
        <f t="shared" si="940"/>
        <v>89.5</v>
      </c>
      <c r="X432" s="37">
        <f t="shared" si="941"/>
        <v>54</v>
      </c>
      <c r="Y432" s="34">
        <f t="shared" si="942"/>
        <v>545.08</v>
      </c>
      <c r="Z432" s="34">
        <f t="shared" si="943"/>
        <v>1784.31125</v>
      </c>
      <c r="AA432" s="58"/>
      <c r="AB432" s="12" t="s">
        <v>36</v>
      </c>
      <c r="AC432" s="11">
        <f t="shared" ref="AC432:AE432" si="1010">K432+R432</f>
        <v>62.5185</v>
      </c>
      <c r="AD432" s="11">
        <f t="shared" si="1010"/>
        <v>833.58</v>
      </c>
      <c r="AE432" s="11">
        <f t="shared" si="1010"/>
        <v>566.48</v>
      </c>
      <c r="AF432" s="11">
        <f t="shared" si="945"/>
        <v>34.73275</v>
      </c>
      <c r="AG432" s="11">
        <f t="shared" ref="AG432:AI432" si="1011">O432+W432</f>
        <v>179</v>
      </c>
      <c r="AH432" s="11">
        <f t="shared" si="1011"/>
        <v>108</v>
      </c>
      <c r="AI432" s="11">
        <f t="shared" si="1011"/>
        <v>1784.31125</v>
      </c>
      <c r="AJ432" s="12" t="s">
        <v>14</v>
      </c>
    </row>
    <row r="433" s="9" customFormat="1" ht="16" customHeight="1" spans="1:36">
      <c r="A433" s="33">
        <f t="shared" si="929"/>
        <v>430</v>
      </c>
      <c r="B433" s="42" t="s">
        <v>554</v>
      </c>
      <c r="C433" s="42" t="s">
        <v>1002</v>
      </c>
      <c r="D433" s="40" t="s">
        <v>1003</v>
      </c>
      <c r="E433" s="103">
        <v>3473.25</v>
      </c>
      <c r="F433" s="103">
        <v>3473.25</v>
      </c>
      <c r="G433" s="87">
        <v>5664.75</v>
      </c>
      <c r="H433" s="103">
        <v>3473.25</v>
      </c>
      <c r="I433" s="100">
        <v>1790</v>
      </c>
      <c r="J433" s="37">
        <v>108</v>
      </c>
      <c r="K433" s="47">
        <f t="shared" si="930"/>
        <v>62.5185</v>
      </c>
      <c r="L433" s="48">
        <f t="shared" si="931"/>
        <v>555.72</v>
      </c>
      <c r="M433" s="37">
        <f t="shared" si="932"/>
        <v>453.18</v>
      </c>
      <c r="N433" s="34">
        <f t="shared" si="933"/>
        <v>24.31275</v>
      </c>
      <c r="O433" s="37">
        <f t="shared" si="934"/>
        <v>89.5</v>
      </c>
      <c r="P433" s="37">
        <f t="shared" si="935"/>
        <v>54</v>
      </c>
      <c r="Q433" s="37">
        <f t="shared" si="936"/>
        <v>1239.23125</v>
      </c>
      <c r="R433" s="34">
        <f t="shared" si="977"/>
        <v>0</v>
      </c>
      <c r="S433" s="34">
        <f t="shared" si="937"/>
        <v>277.86</v>
      </c>
      <c r="T433" s="37">
        <f t="shared" si="938"/>
        <v>113.3</v>
      </c>
      <c r="U433" s="34">
        <f t="shared" si="939"/>
        <v>10.42</v>
      </c>
      <c r="V433" s="34">
        <v>0</v>
      </c>
      <c r="W433" s="37">
        <f t="shared" si="940"/>
        <v>89.5</v>
      </c>
      <c r="X433" s="37">
        <f t="shared" si="941"/>
        <v>54</v>
      </c>
      <c r="Y433" s="34">
        <f t="shared" si="942"/>
        <v>545.08</v>
      </c>
      <c r="Z433" s="34">
        <f t="shared" si="943"/>
        <v>1784.31125</v>
      </c>
      <c r="AA433" s="58"/>
      <c r="AB433" s="12" t="s">
        <v>37</v>
      </c>
      <c r="AC433" s="11">
        <f t="shared" ref="AC433:AE433" si="1012">K433+R433</f>
        <v>62.5185</v>
      </c>
      <c r="AD433" s="11">
        <f t="shared" si="1012"/>
        <v>833.58</v>
      </c>
      <c r="AE433" s="11">
        <f t="shared" si="1012"/>
        <v>566.48</v>
      </c>
      <c r="AF433" s="11">
        <f t="shared" si="945"/>
        <v>34.73275</v>
      </c>
      <c r="AG433" s="11">
        <f t="shared" ref="AG433:AI433" si="1013">O433+W433</f>
        <v>179</v>
      </c>
      <c r="AH433" s="11">
        <f t="shared" si="1013"/>
        <v>108</v>
      </c>
      <c r="AI433" s="11">
        <f t="shared" si="1013"/>
        <v>1784.31125</v>
      </c>
      <c r="AJ433" s="12" t="s">
        <v>14</v>
      </c>
    </row>
    <row r="434" s="9" customFormat="1" ht="16" customHeight="1" spans="1:36">
      <c r="A434" s="33">
        <f t="shared" si="929"/>
        <v>431</v>
      </c>
      <c r="B434" s="42" t="s">
        <v>554</v>
      </c>
      <c r="C434" s="42" t="s">
        <v>1004</v>
      </c>
      <c r="D434" s="178" t="s">
        <v>1005</v>
      </c>
      <c r="E434" s="103">
        <v>3473.25</v>
      </c>
      <c r="F434" s="103">
        <v>3473.25</v>
      </c>
      <c r="G434" s="87">
        <v>5664.75</v>
      </c>
      <c r="H434" s="87">
        <v>3473.25</v>
      </c>
      <c r="I434" s="100">
        <v>1790</v>
      </c>
      <c r="J434" s="37">
        <v>108</v>
      </c>
      <c r="K434" s="47">
        <f t="shared" si="930"/>
        <v>62.5185</v>
      </c>
      <c r="L434" s="48">
        <f t="shared" si="931"/>
        <v>555.72</v>
      </c>
      <c r="M434" s="37">
        <f t="shared" si="932"/>
        <v>453.18</v>
      </c>
      <c r="N434" s="34">
        <f t="shared" si="933"/>
        <v>24.31275</v>
      </c>
      <c r="O434" s="37">
        <f t="shared" si="934"/>
        <v>89.5</v>
      </c>
      <c r="P434" s="37">
        <f t="shared" si="935"/>
        <v>54</v>
      </c>
      <c r="Q434" s="37">
        <f t="shared" si="936"/>
        <v>1239.23125</v>
      </c>
      <c r="R434" s="34">
        <f t="shared" si="977"/>
        <v>0</v>
      </c>
      <c r="S434" s="34">
        <f t="shared" si="937"/>
        <v>277.86</v>
      </c>
      <c r="T434" s="37">
        <f t="shared" si="938"/>
        <v>113.3</v>
      </c>
      <c r="U434" s="34">
        <f t="shared" si="939"/>
        <v>10.42</v>
      </c>
      <c r="V434" s="34">
        <v>0</v>
      </c>
      <c r="W434" s="37">
        <f t="shared" si="940"/>
        <v>89.5</v>
      </c>
      <c r="X434" s="37">
        <f t="shared" si="941"/>
        <v>54</v>
      </c>
      <c r="Y434" s="34">
        <f t="shared" si="942"/>
        <v>545.08</v>
      </c>
      <c r="Z434" s="34">
        <f t="shared" si="943"/>
        <v>1784.31125</v>
      </c>
      <c r="AA434" s="58"/>
      <c r="AB434" s="12" t="s">
        <v>37</v>
      </c>
      <c r="AC434" s="11">
        <f t="shared" ref="AC434:AE434" si="1014">K434+R434</f>
        <v>62.5185</v>
      </c>
      <c r="AD434" s="11">
        <f t="shared" si="1014"/>
        <v>833.58</v>
      </c>
      <c r="AE434" s="11">
        <f t="shared" si="1014"/>
        <v>566.48</v>
      </c>
      <c r="AF434" s="11">
        <f t="shared" si="945"/>
        <v>34.73275</v>
      </c>
      <c r="AG434" s="11">
        <f t="shared" ref="AG434:AI434" si="1015">O434+W434</f>
        <v>179</v>
      </c>
      <c r="AH434" s="11">
        <f t="shared" si="1015"/>
        <v>108</v>
      </c>
      <c r="AI434" s="11">
        <f t="shared" si="1015"/>
        <v>1784.31125</v>
      </c>
      <c r="AJ434" s="12" t="s">
        <v>14</v>
      </c>
    </row>
    <row r="435" s="9" customFormat="1" ht="16" customHeight="1" spans="1:36">
      <c r="A435" s="33">
        <f t="shared" ref="A435:A444" si="1016">ROW()-3</f>
        <v>432</v>
      </c>
      <c r="B435" s="42" t="s">
        <v>554</v>
      </c>
      <c r="C435" s="42" t="s">
        <v>1006</v>
      </c>
      <c r="D435" s="178" t="s">
        <v>1007</v>
      </c>
      <c r="E435" s="103">
        <v>3473.25</v>
      </c>
      <c r="F435" s="103">
        <v>3473.25</v>
      </c>
      <c r="G435" s="87">
        <v>5664.75</v>
      </c>
      <c r="H435" s="87">
        <v>3473.25</v>
      </c>
      <c r="I435" s="100">
        <v>1790</v>
      </c>
      <c r="J435" s="37">
        <v>108</v>
      </c>
      <c r="K435" s="47">
        <f t="shared" si="930"/>
        <v>62.5185</v>
      </c>
      <c r="L435" s="48">
        <f t="shared" si="931"/>
        <v>555.72</v>
      </c>
      <c r="M435" s="37">
        <f t="shared" si="932"/>
        <v>453.18</v>
      </c>
      <c r="N435" s="34">
        <f t="shared" si="933"/>
        <v>24.31275</v>
      </c>
      <c r="O435" s="37">
        <f t="shared" si="934"/>
        <v>89.5</v>
      </c>
      <c r="P435" s="37">
        <f t="shared" si="935"/>
        <v>54</v>
      </c>
      <c r="Q435" s="37">
        <f t="shared" si="936"/>
        <v>1239.23125</v>
      </c>
      <c r="R435" s="34">
        <f t="shared" si="977"/>
        <v>0</v>
      </c>
      <c r="S435" s="34">
        <f t="shared" si="937"/>
        <v>277.86</v>
      </c>
      <c r="T435" s="37">
        <f t="shared" si="938"/>
        <v>113.3</v>
      </c>
      <c r="U435" s="34">
        <f t="shared" si="939"/>
        <v>10.42</v>
      </c>
      <c r="V435" s="34">
        <v>0</v>
      </c>
      <c r="W435" s="37">
        <f t="shared" si="940"/>
        <v>89.5</v>
      </c>
      <c r="X435" s="37">
        <f t="shared" si="941"/>
        <v>54</v>
      </c>
      <c r="Y435" s="34">
        <f t="shared" si="942"/>
        <v>545.08</v>
      </c>
      <c r="Z435" s="34">
        <f t="shared" si="943"/>
        <v>1784.31125</v>
      </c>
      <c r="AA435" s="58"/>
      <c r="AB435" s="12" t="s">
        <v>37</v>
      </c>
      <c r="AC435" s="11">
        <f t="shared" ref="AC435:AE435" si="1017">K435+R435</f>
        <v>62.5185</v>
      </c>
      <c r="AD435" s="11">
        <f t="shared" si="1017"/>
        <v>833.58</v>
      </c>
      <c r="AE435" s="11">
        <f t="shared" si="1017"/>
        <v>566.48</v>
      </c>
      <c r="AF435" s="11">
        <f t="shared" si="945"/>
        <v>34.73275</v>
      </c>
      <c r="AG435" s="11">
        <f t="shared" ref="AG435:AI435" si="1018">O435+W435</f>
        <v>179</v>
      </c>
      <c r="AH435" s="11">
        <f t="shared" si="1018"/>
        <v>108</v>
      </c>
      <c r="AI435" s="11">
        <f t="shared" si="1018"/>
        <v>1784.31125</v>
      </c>
      <c r="AJ435" s="12" t="s">
        <v>14</v>
      </c>
    </row>
    <row r="436" s="9" customFormat="1" ht="16" customHeight="1" spans="1:36">
      <c r="A436" s="33">
        <f t="shared" si="1016"/>
        <v>433</v>
      </c>
      <c r="B436" s="42" t="s">
        <v>472</v>
      </c>
      <c r="C436" s="42" t="s">
        <v>1008</v>
      </c>
      <c r="D436" s="40" t="s">
        <v>1009</v>
      </c>
      <c r="E436" s="103">
        <v>3473.25</v>
      </c>
      <c r="F436" s="103">
        <v>3473.25</v>
      </c>
      <c r="G436" s="87">
        <v>5664.75</v>
      </c>
      <c r="H436" s="87">
        <v>3473.25</v>
      </c>
      <c r="I436" s="100">
        <v>0</v>
      </c>
      <c r="J436" s="37">
        <v>108</v>
      </c>
      <c r="K436" s="47">
        <f t="shared" si="930"/>
        <v>62.5185</v>
      </c>
      <c r="L436" s="48">
        <f t="shared" si="931"/>
        <v>555.72</v>
      </c>
      <c r="M436" s="37">
        <f t="shared" si="932"/>
        <v>453.18</v>
      </c>
      <c r="N436" s="34">
        <f t="shared" si="933"/>
        <v>24.31275</v>
      </c>
      <c r="O436" s="37">
        <f t="shared" si="934"/>
        <v>0</v>
      </c>
      <c r="P436" s="37">
        <f t="shared" si="935"/>
        <v>54</v>
      </c>
      <c r="Q436" s="37">
        <f t="shared" si="936"/>
        <v>1149.73125</v>
      </c>
      <c r="R436" s="34">
        <f t="shared" si="977"/>
        <v>0</v>
      </c>
      <c r="S436" s="34">
        <f t="shared" si="937"/>
        <v>277.86</v>
      </c>
      <c r="T436" s="37">
        <f t="shared" si="938"/>
        <v>113.3</v>
      </c>
      <c r="U436" s="34">
        <f t="shared" si="939"/>
        <v>10.42</v>
      </c>
      <c r="V436" s="34">
        <v>0</v>
      </c>
      <c r="W436" s="37">
        <f t="shared" si="940"/>
        <v>0</v>
      </c>
      <c r="X436" s="37">
        <f t="shared" si="941"/>
        <v>54</v>
      </c>
      <c r="Y436" s="34">
        <f t="shared" si="942"/>
        <v>455.58</v>
      </c>
      <c r="Z436" s="34">
        <f t="shared" si="943"/>
        <v>1605.31125</v>
      </c>
      <c r="AA436" s="58"/>
      <c r="AB436" s="12" t="s">
        <v>38</v>
      </c>
      <c r="AC436" s="11">
        <f t="shared" ref="AC436:AE436" si="1019">K436+R436</f>
        <v>62.5185</v>
      </c>
      <c r="AD436" s="11">
        <f t="shared" si="1019"/>
        <v>833.58</v>
      </c>
      <c r="AE436" s="11">
        <f t="shared" si="1019"/>
        <v>566.48</v>
      </c>
      <c r="AF436" s="11">
        <f t="shared" si="945"/>
        <v>34.73275</v>
      </c>
      <c r="AG436" s="11">
        <f t="shared" ref="AG436:AI436" si="1020">O436+W436</f>
        <v>0</v>
      </c>
      <c r="AH436" s="11">
        <f t="shared" si="1020"/>
        <v>108</v>
      </c>
      <c r="AI436" s="11">
        <f t="shared" si="1020"/>
        <v>1605.31125</v>
      </c>
      <c r="AJ436" s="12" t="s">
        <v>14</v>
      </c>
    </row>
    <row r="437" s="9" customFormat="1" ht="16" customHeight="1" spans="1:36">
      <c r="A437" s="33">
        <f t="shared" si="1016"/>
        <v>434</v>
      </c>
      <c r="B437" s="42" t="s">
        <v>472</v>
      </c>
      <c r="C437" s="42" t="s">
        <v>1010</v>
      </c>
      <c r="D437" s="178" t="s">
        <v>1011</v>
      </c>
      <c r="E437" s="103">
        <v>3473.25</v>
      </c>
      <c r="F437" s="103">
        <v>3473.25</v>
      </c>
      <c r="G437" s="87">
        <v>5664.75</v>
      </c>
      <c r="H437" s="87">
        <v>3473.25</v>
      </c>
      <c r="I437" s="100">
        <v>1790</v>
      </c>
      <c r="J437" s="37">
        <v>108</v>
      </c>
      <c r="K437" s="47">
        <f t="shared" si="930"/>
        <v>62.5185</v>
      </c>
      <c r="L437" s="48">
        <f t="shared" si="931"/>
        <v>555.72</v>
      </c>
      <c r="M437" s="37">
        <f t="shared" si="932"/>
        <v>453.18</v>
      </c>
      <c r="N437" s="34">
        <f t="shared" si="933"/>
        <v>24.31275</v>
      </c>
      <c r="O437" s="37">
        <f t="shared" si="934"/>
        <v>89.5</v>
      </c>
      <c r="P437" s="37">
        <f t="shared" si="935"/>
        <v>54</v>
      </c>
      <c r="Q437" s="37">
        <f t="shared" si="936"/>
        <v>1239.23125</v>
      </c>
      <c r="R437" s="34">
        <f t="shared" si="977"/>
        <v>0</v>
      </c>
      <c r="S437" s="34">
        <f t="shared" si="937"/>
        <v>277.86</v>
      </c>
      <c r="T437" s="37">
        <f t="shared" si="938"/>
        <v>113.3</v>
      </c>
      <c r="U437" s="34">
        <f t="shared" si="939"/>
        <v>10.42</v>
      </c>
      <c r="V437" s="34">
        <v>0</v>
      </c>
      <c r="W437" s="37">
        <f t="shared" si="940"/>
        <v>89.5</v>
      </c>
      <c r="X437" s="37">
        <f t="shared" si="941"/>
        <v>54</v>
      </c>
      <c r="Y437" s="34">
        <f t="shared" si="942"/>
        <v>545.08</v>
      </c>
      <c r="Z437" s="34">
        <f t="shared" si="943"/>
        <v>1784.31125</v>
      </c>
      <c r="AA437" s="58"/>
      <c r="AB437" s="12" t="s">
        <v>38</v>
      </c>
      <c r="AC437" s="11">
        <f t="shared" ref="AC437:AE437" si="1021">K437+R437</f>
        <v>62.5185</v>
      </c>
      <c r="AD437" s="11">
        <f t="shared" si="1021"/>
        <v>833.58</v>
      </c>
      <c r="AE437" s="11">
        <f t="shared" si="1021"/>
        <v>566.48</v>
      </c>
      <c r="AF437" s="11">
        <f t="shared" si="945"/>
        <v>34.73275</v>
      </c>
      <c r="AG437" s="11">
        <f t="shared" ref="AG437:AI437" si="1022">O437+W437</f>
        <v>179</v>
      </c>
      <c r="AH437" s="11">
        <f t="shared" si="1022"/>
        <v>108</v>
      </c>
      <c r="AI437" s="11">
        <f t="shared" si="1022"/>
        <v>1784.31125</v>
      </c>
      <c r="AJ437" s="12" t="s">
        <v>14</v>
      </c>
    </row>
    <row r="438" s="9" customFormat="1" ht="16" customHeight="1" spans="1:36">
      <c r="A438" s="33">
        <f t="shared" si="1016"/>
        <v>435</v>
      </c>
      <c r="B438" s="42" t="s">
        <v>472</v>
      </c>
      <c r="C438" s="42" t="s">
        <v>1012</v>
      </c>
      <c r="D438" s="178" t="s">
        <v>1013</v>
      </c>
      <c r="E438" s="103">
        <v>3473.25</v>
      </c>
      <c r="F438" s="103">
        <v>3473.25</v>
      </c>
      <c r="G438" s="87">
        <v>5664.75</v>
      </c>
      <c r="H438" s="87">
        <v>3473.25</v>
      </c>
      <c r="I438" s="100">
        <v>0</v>
      </c>
      <c r="J438" s="37">
        <v>108</v>
      </c>
      <c r="K438" s="47">
        <f t="shared" si="930"/>
        <v>62.5185</v>
      </c>
      <c r="L438" s="48">
        <f t="shared" si="931"/>
        <v>555.72</v>
      </c>
      <c r="M438" s="37">
        <f t="shared" si="932"/>
        <v>453.18</v>
      </c>
      <c r="N438" s="34">
        <f t="shared" si="933"/>
        <v>24.31275</v>
      </c>
      <c r="O438" s="37">
        <f t="shared" si="934"/>
        <v>0</v>
      </c>
      <c r="P438" s="37">
        <f t="shared" si="935"/>
        <v>54</v>
      </c>
      <c r="Q438" s="37">
        <f t="shared" si="936"/>
        <v>1149.73125</v>
      </c>
      <c r="R438" s="34">
        <f t="shared" si="977"/>
        <v>0</v>
      </c>
      <c r="S438" s="34">
        <f t="shared" si="937"/>
        <v>277.86</v>
      </c>
      <c r="T438" s="37">
        <f t="shared" si="938"/>
        <v>113.3</v>
      </c>
      <c r="U438" s="34">
        <f t="shared" si="939"/>
        <v>10.42</v>
      </c>
      <c r="V438" s="34">
        <v>0</v>
      </c>
      <c r="W438" s="37">
        <f t="shared" si="940"/>
        <v>0</v>
      </c>
      <c r="X438" s="37">
        <f t="shared" si="941"/>
        <v>54</v>
      </c>
      <c r="Y438" s="34">
        <f t="shared" si="942"/>
        <v>455.58</v>
      </c>
      <c r="Z438" s="34">
        <f t="shared" si="943"/>
        <v>1605.31125</v>
      </c>
      <c r="AA438" s="58"/>
      <c r="AB438" s="12" t="s">
        <v>38</v>
      </c>
      <c r="AC438" s="11">
        <f t="shared" ref="AC438:AE438" si="1023">K438+R438</f>
        <v>62.5185</v>
      </c>
      <c r="AD438" s="11">
        <f t="shared" si="1023"/>
        <v>833.58</v>
      </c>
      <c r="AE438" s="11">
        <f t="shared" si="1023"/>
        <v>566.48</v>
      </c>
      <c r="AF438" s="11">
        <f t="shared" si="945"/>
        <v>34.73275</v>
      </c>
      <c r="AG438" s="11">
        <f t="shared" ref="AG438:AI438" si="1024">O438+W438</f>
        <v>0</v>
      </c>
      <c r="AH438" s="11">
        <f t="shared" si="1024"/>
        <v>108</v>
      </c>
      <c r="AI438" s="11">
        <f t="shared" si="1024"/>
        <v>1605.31125</v>
      </c>
      <c r="AJ438" s="12" t="s">
        <v>14</v>
      </c>
    </row>
    <row r="439" s="9" customFormat="1" ht="16" customHeight="1" spans="1:36">
      <c r="A439" s="33">
        <f t="shared" si="1016"/>
        <v>436</v>
      </c>
      <c r="B439" s="42" t="s">
        <v>472</v>
      </c>
      <c r="C439" s="97" t="s">
        <v>1014</v>
      </c>
      <c r="D439" s="188" t="s">
        <v>1015</v>
      </c>
      <c r="E439" s="103">
        <v>3473.25</v>
      </c>
      <c r="F439" s="103">
        <v>3473.25</v>
      </c>
      <c r="G439" s="87">
        <v>5664.75</v>
      </c>
      <c r="H439" s="87">
        <v>3473.25</v>
      </c>
      <c r="I439" s="100">
        <v>1790</v>
      </c>
      <c r="J439" s="37">
        <v>108</v>
      </c>
      <c r="K439" s="47">
        <f t="shared" si="930"/>
        <v>62.5185</v>
      </c>
      <c r="L439" s="48">
        <f t="shared" si="931"/>
        <v>555.72</v>
      </c>
      <c r="M439" s="37">
        <f t="shared" si="932"/>
        <v>453.18</v>
      </c>
      <c r="N439" s="34">
        <f t="shared" si="933"/>
        <v>24.31275</v>
      </c>
      <c r="O439" s="37">
        <f t="shared" si="934"/>
        <v>89.5</v>
      </c>
      <c r="P439" s="37">
        <f t="shared" si="935"/>
        <v>54</v>
      </c>
      <c r="Q439" s="37">
        <f t="shared" si="936"/>
        <v>1239.23125</v>
      </c>
      <c r="R439" s="34">
        <f t="shared" si="977"/>
        <v>0</v>
      </c>
      <c r="S439" s="34">
        <f t="shared" si="937"/>
        <v>277.86</v>
      </c>
      <c r="T439" s="37">
        <f t="shared" si="938"/>
        <v>113.3</v>
      </c>
      <c r="U439" s="34">
        <f t="shared" si="939"/>
        <v>10.42</v>
      </c>
      <c r="V439" s="34">
        <v>0</v>
      </c>
      <c r="W439" s="37">
        <f t="shared" si="940"/>
        <v>89.5</v>
      </c>
      <c r="X439" s="37">
        <f t="shared" si="941"/>
        <v>54</v>
      </c>
      <c r="Y439" s="34">
        <f t="shared" si="942"/>
        <v>545.08</v>
      </c>
      <c r="Z439" s="34">
        <f t="shared" si="943"/>
        <v>1784.31125</v>
      </c>
      <c r="AA439" s="58"/>
      <c r="AB439" s="12" t="s">
        <v>38</v>
      </c>
      <c r="AC439" s="11">
        <f t="shared" ref="AC439:AE439" si="1025">K439+R439</f>
        <v>62.5185</v>
      </c>
      <c r="AD439" s="11">
        <f t="shared" si="1025"/>
        <v>833.58</v>
      </c>
      <c r="AE439" s="11">
        <f t="shared" si="1025"/>
        <v>566.48</v>
      </c>
      <c r="AF439" s="11">
        <f t="shared" si="945"/>
        <v>34.73275</v>
      </c>
      <c r="AG439" s="11">
        <f t="shared" ref="AG439:AI439" si="1026">O439+W439</f>
        <v>179</v>
      </c>
      <c r="AH439" s="11">
        <f t="shared" si="1026"/>
        <v>108</v>
      </c>
      <c r="AI439" s="11">
        <f t="shared" si="1026"/>
        <v>1784.31125</v>
      </c>
      <c r="AJ439" s="12" t="s">
        <v>14</v>
      </c>
    </row>
    <row r="440" s="9" customFormat="1" ht="16" customHeight="1" spans="1:36">
      <c r="A440" s="33">
        <f t="shared" si="1016"/>
        <v>437</v>
      </c>
      <c r="B440" s="110" t="s">
        <v>123</v>
      </c>
      <c r="C440" s="111" t="s">
        <v>1057</v>
      </c>
      <c r="D440" s="193" t="s">
        <v>1058</v>
      </c>
      <c r="E440" s="113">
        <v>3473.25</v>
      </c>
      <c r="F440" s="113">
        <v>3473.25</v>
      </c>
      <c r="G440" s="99">
        <v>5664.75</v>
      </c>
      <c r="H440" s="99">
        <v>3473.25</v>
      </c>
      <c r="I440" s="100">
        <v>0</v>
      </c>
      <c r="J440" s="37">
        <v>108</v>
      </c>
      <c r="K440" s="47">
        <f t="shared" si="930"/>
        <v>62.5185</v>
      </c>
      <c r="L440" s="48">
        <f t="shared" si="931"/>
        <v>555.72</v>
      </c>
      <c r="M440" s="37">
        <f t="shared" si="932"/>
        <v>453.18</v>
      </c>
      <c r="N440" s="34">
        <f t="shared" si="933"/>
        <v>24.31275</v>
      </c>
      <c r="O440" s="37">
        <f t="shared" si="934"/>
        <v>0</v>
      </c>
      <c r="P440" s="37">
        <f t="shared" si="935"/>
        <v>54</v>
      </c>
      <c r="Q440" s="37">
        <f t="shared" si="936"/>
        <v>1149.73125</v>
      </c>
      <c r="R440" s="34">
        <f t="shared" si="977"/>
        <v>0</v>
      </c>
      <c r="S440" s="34">
        <f t="shared" si="937"/>
        <v>277.86</v>
      </c>
      <c r="T440" s="37">
        <f t="shared" si="938"/>
        <v>113.3</v>
      </c>
      <c r="U440" s="34">
        <f t="shared" si="939"/>
        <v>10.42</v>
      </c>
      <c r="V440" s="34">
        <v>0</v>
      </c>
      <c r="W440" s="37">
        <f t="shared" si="940"/>
        <v>0</v>
      </c>
      <c r="X440" s="37">
        <f t="shared" si="941"/>
        <v>54</v>
      </c>
      <c r="Y440" s="34">
        <f t="shared" si="942"/>
        <v>455.58</v>
      </c>
      <c r="Z440" s="34">
        <f t="shared" si="943"/>
        <v>1605.31125</v>
      </c>
      <c r="AA440" s="58"/>
      <c r="AB440" s="12" t="s">
        <v>38</v>
      </c>
      <c r="AC440" s="11">
        <f>K440+R440</f>
        <v>62.5185</v>
      </c>
      <c r="AD440" s="11">
        <f>L440+S440</f>
        <v>833.58</v>
      </c>
      <c r="AE440" s="11">
        <f>M440+T440</f>
        <v>566.48</v>
      </c>
      <c r="AF440" s="11">
        <f t="shared" si="945"/>
        <v>34.73275</v>
      </c>
      <c r="AG440" s="11">
        <f>O440+W440</f>
        <v>0</v>
      </c>
      <c r="AH440" s="11">
        <f>P440+X440</f>
        <v>108</v>
      </c>
      <c r="AI440" s="11">
        <f>Q440+Y440</f>
        <v>1605.31125</v>
      </c>
      <c r="AJ440" s="12" t="s">
        <v>13</v>
      </c>
    </row>
    <row r="441" s="9" customFormat="1" ht="16" customHeight="1" spans="1:36">
      <c r="A441" s="33">
        <f t="shared" si="1016"/>
        <v>438</v>
      </c>
      <c r="B441" s="110" t="s">
        <v>123</v>
      </c>
      <c r="C441" s="111" t="s">
        <v>1059</v>
      </c>
      <c r="D441" s="193" t="s">
        <v>1060</v>
      </c>
      <c r="E441" s="113">
        <v>3473.25</v>
      </c>
      <c r="F441" s="113">
        <v>3473.25</v>
      </c>
      <c r="G441" s="114">
        <v>5664.75</v>
      </c>
      <c r="H441" s="99">
        <v>3473.25</v>
      </c>
      <c r="I441" s="100">
        <v>0</v>
      </c>
      <c r="J441" s="37">
        <v>108</v>
      </c>
      <c r="K441" s="47">
        <f t="shared" si="930"/>
        <v>62.5185</v>
      </c>
      <c r="L441" s="48">
        <f t="shared" si="931"/>
        <v>555.72</v>
      </c>
      <c r="M441" s="37">
        <f t="shared" si="932"/>
        <v>453.18</v>
      </c>
      <c r="N441" s="34">
        <f t="shared" si="933"/>
        <v>24.31275</v>
      </c>
      <c r="O441" s="37">
        <f t="shared" si="934"/>
        <v>0</v>
      </c>
      <c r="P441" s="37">
        <f t="shared" si="935"/>
        <v>54</v>
      </c>
      <c r="Q441" s="37">
        <f t="shared" si="936"/>
        <v>1149.73125</v>
      </c>
      <c r="R441" s="34">
        <f t="shared" si="977"/>
        <v>0</v>
      </c>
      <c r="S441" s="34">
        <f t="shared" si="937"/>
        <v>277.86</v>
      </c>
      <c r="T441" s="37">
        <f t="shared" si="938"/>
        <v>113.3</v>
      </c>
      <c r="U441" s="34">
        <f t="shared" si="939"/>
        <v>10.42</v>
      </c>
      <c r="V441" s="34">
        <v>0</v>
      </c>
      <c r="W441" s="37">
        <f t="shared" si="940"/>
        <v>0</v>
      </c>
      <c r="X441" s="37">
        <f t="shared" si="941"/>
        <v>54</v>
      </c>
      <c r="Y441" s="34">
        <f t="shared" si="942"/>
        <v>455.58</v>
      </c>
      <c r="Z441" s="34">
        <f t="shared" si="943"/>
        <v>1605.31125</v>
      </c>
      <c r="AA441" s="58"/>
      <c r="AB441" s="12" t="s">
        <v>38</v>
      </c>
      <c r="AC441" s="11">
        <f>K441+R441</f>
        <v>62.5185</v>
      </c>
      <c r="AD441" s="11">
        <f>L441+S441</f>
        <v>833.58</v>
      </c>
      <c r="AE441" s="11">
        <f>M441+T441</f>
        <v>566.48</v>
      </c>
      <c r="AF441" s="11">
        <f t="shared" si="945"/>
        <v>34.73275</v>
      </c>
      <c r="AG441" s="11">
        <f>O441+W441</f>
        <v>0</v>
      </c>
      <c r="AH441" s="11">
        <f>P441+X441</f>
        <v>108</v>
      </c>
      <c r="AI441" s="11">
        <f>Q441+Y441</f>
        <v>1605.31125</v>
      </c>
      <c r="AJ441" s="12" t="s">
        <v>13</v>
      </c>
    </row>
    <row r="442" s="9" customFormat="1" ht="16" customHeight="1" spans="1:36">
      <c r="A442" s="33">
        <f t="shared" si="1016"/>
        <v>439</v>
      </c>
      <c r="B442" s="110" t="s">
        <v>123</v>
      </c>
      <c r="C442" s="111" t="s">
        <v>1061</v>
      </c>
      <c r="D442" s="193" t="s">
        <v>1062</v>
      </c>
      <c r="E442" s="113">
        <v>3473.25</v>
      </c>
      <c r="F442" s="113">
        <v>3473.25</v>
      </c>
      <c r="G442" s="114">
        <v>5664.75</v>
      </c>
      <c r="H442" s="99">
        <v>3473.25</v>
      </c>
      <c r="I442" s="100">
        <v>0</v>
      </c>
      <c r="J442" s="37">
        <v>108</v>
      </c>
      <c r="K442" s="47">
        <f t="shared" si="930"/>
        <v>62.5185</v>
      </c>
      <c r="L442" s="48">
        <f t="shared" si="931"/>
        <v>555.72</v>
      </c>
      <c r="M442" s="37">
        <f t="shared" si="932"/>
        <v>453.18</v>
      </c>
      <c r="N442" s="34">
        <f t="shared" si="933"/>
        <v>24.31275</v>
      </c>
      <c r="O442" s="37">
        <f t="shared" si="934"/>
        <v>0</v>
      </c>
      <c r="P442" s="37">
        <f t="shared" si="935"/>
        <v>54</v>
      </c>
      <c r="Q442" s="37">
        <f t="shared" si="936"/>
        <v>1149.73125</v>
      </c>
      <c r="R442" s="34">
        <f t="shared" si="977"/>
        <v>0</v>
      </c>
      <c r="S442" s="34">
        <f t="shared" si="937"/>
        <v>277.86</v>
      </c>
      <c r="T442" s="37">
        <f t="shared" si="938"/>
        <v>113.3</v>
      </c>
      <c r="U442" s="34">
        <f t="shared" si="939"/>
        <v>10.42</v>
      </c>
      <c r="V442" s="34">
        <v>0</v>
      </c>
      <c r="W442" s="37">
        <f t="shared" si="940"/>
        <v>0</v>
      </c>
      <c r="X442" s="37">
        <f t="shared" si="941"/>
        <v>54</v>
      </c>
      <c r="Y442" s="34">
        <f t="shared" si="942"/>
        <v>455.58</v>
      </c>
      <c r="Z442" s="34">
        <f t="shared" si="943"/>
        <v>1605.31125</v>
      </c>
      <c r="AA442" s="58"/>
      <c r="AB442" s="12" t="s">
        <v>38</v>
      </c>
      <c r="AC442" s="11">
        <f>K442+R442</f>
        <v>62.5185</v>
      </c>
      <c r="AD442" s="11">
        <f>L442+S442</f>
        <v>833.58</v>
      </c>
      <c r="AE442" s="11">
        <f>M442+T442</f>
        <v>566.48</v>
      </c>
      <c r="AF442" s="11">
        <f t="shared" si="945"/>
        <v>34.73275</v>
      </c>
      <c r="AG442" s="11">
        <f>O442+W442</f>
        <v>0</v>
      </c>
      <c r="AH442" s="11">
        <f>P442+X442</f>
        <v>108</v>
      </c>
      <c r="AI442" s="11">
        <f>Q442+Y442</f>
        <v>1605.31125</v>
      </c>
      <c r="AJ442" s="12" t="s">
        <v>13</v>
      </c>
    </row>
    <row r="443" s="9" customFormat="1" ht="16" customHeight="1" spans="1:36">
      <c r="A443" s="33">
        <f t="shared" si="1016"/>
        <v>440</v>
      </c>
      <c r="B443" s="110" t="s">
        <v>123</v>
      </c>
      <c r="C443" s="111" t="s">
        <v>1063</v>
      </c>
      <c r="D443" s="193" t="s">
        <v>1064</v>
      </c>
      <c r="E443" s="113">
        <v>3473.25</v>
      </c>
      <c r="F443" s="113">
        <v>3473.25</v>
      </c>
      <c r="G443" s="99">
        <v>5664.75</v>
      </c>
      <c r="H443" s="99">
        <v>3473.25</v>
      </c>
      <c r="I443" s="100">
        <v>0</v>
      </c>
      <c r="J443" s="37">
        <v>108</v>
      </c>
      <c r="K443" s="47">
        <f t="shared" si="930"/>
        <v>62.5185</v>
      </c>
      <c r="L443" s="48">
        <f t="shared" si="931"/>
        <v>555.72</v>
      </c>
      <c r="M443" s="37">
        <f t="shared" si="932"/>
        <v>453.18</v>
      </c>
      <c r="N443" s="34">
        <f t="shared" si="933"/>
        <v>24.31275</v>
      </c>
      <c r="O443" s="37">
        <f t="shared" si="934"/>
        <v>0</v>
      </c>
      <c r="P443" s="37">
        <f t="shared" si="935"/>
        <v>54</v>
      </c>
      <c r="Q443" s="37">
        <f t="shared" si="936"/>
        <v>1149.73125</v>
      </c>
      <c r="R443" s="34">
        <f t="shared" si="977"/>
        <v>0</v>
      </c>
      <c r="S443" s="34">
        <f t="shared" si="937"/>
        <v>277.86</v>
      </c>
      <c r="T443" s="37">
        <f t="shared" si="938"/>
        <v>113.3</v>
      </c>
      <c r="U443" s="34">
        <f t="shared" si="939"/>
        <v>10.42</v>
      </c>
      <c r="V443" s="34">
        <v>0</v>
      </c>
      <c r="W443" s="37">
        <f t="shared" si="940"/>
        <v>0</v>
      </c>
      <c r="X443" s="37">
        <f t="shared" si="941"/>
        <v>54</v>
      </c>
      <c r="Y443" s="34">
        <f t="shared" si="942"/>
        <v>455.58</v>
      </c>
      <c r="Z443" s="34">
        <f t="shared" si="943"/>
        <v>1605.31125</v>
      </c>
      <c r="AA443" s="58"/>
      <c r="AB443" s="12" t="s">
        <v>38</v>
      </c>
      <c r="AC443" s="11">
        <f>K443+R443</f>
        <v>62.5185</v>
      </c>
      <c r="AD443" s="11">
        <f>L443+S443</f>
        <v>833.58</v>
      </c>
      <c r="AE443" s="11">
        <f>M443+T443</f>
        <v>566.48</v>
      </c>
      <c r="AF443" s="11">
        <f t="shared" si="945"/>
        <v>34.73275</v>
      </c>
      <c r="AG443" s="11">
        <f>O443+W443</f>
        <v>0</v>
      </c>
      <c r="AH443" s="11">
        <f>P443+X443</f>
        <v>108</v>
      </c>
      <c r="AI443" s="11">
        <f>Q443+Y443</f>
        <v>1605.31125</v>
      </c>
      <c r="AJ443" s="12" t="s">
        <v>13</v>
      </c>
    </row>
    <row r="444" s="9" customFormat="1" ht="16" customHeight="1" spans="1:36">
      <c r="A444" s="33">
        <f t="shared" si="1016"/>
        <v>441</v>
      </c>
      <c r="B444" s="42" t="s">
        <v>181</v>
      </c>
      <c r="C444" s="97" t="s">
        <v>1016</v>
      </c>
      <c r="D444" s="40" t="s">
        <v>1017</v>
      </c>
      <c r="E444" s="103">
        <v>3473.25</v>
      </c>
      <c r="F444" s="103">
        <v>3473.25</v>
      </c>
      <c r="G444" s="87">
        <v>5664.75</v>
      </c>
      <c r="H444" s="87">
        <v>3473.25</v>
      </c>
      <c r="I444" s="100"/>
      <c r="J444" s="37">
        <v>108</v>
      </c>
      <c r="K444" s="47">
        <f t="shared" si="930"/>
        <v>62.5185</v>
      </c>
      <c r="L444" s="48">
        <f t="shared" si="931"/>
        <v>555.72</v>
      </c>
      <c r="M444" s="37">
        <f t="shared" si="932"/>
        <v>453.18</v>
      </c>
      <c r="N444" s="34">
        <f t="shared" si="933"/>
        <v>24.31275</v>
      </c>
      <c r="O444" s="37">
        <f t="shared" si="934"/>
        <v>0</v>
      </c>
      <c r="P444" s="37">
        <f t="shared" si="935"/>
        <v>54</v>
      </c>
      <c r="Q444" s="37">
        <f t="shared" si="936"/>
        <v>1149.73125</v>
      </c>
      <c r="R444" s="34">
        <f t="shared" si="977"/>
        <v>0</v>
      </c>
      <c r="S444" s="34">
        <f t="shared" si="937"/>
        <v>277.86</v>
      </c>
      <c r="T444" s="37">
        <f t="shared" si="938"/>
        <v>113.3</v>
      </c>
      <c r="U444" s="34">
        <f t="shared" si="939"/>
        <v>10.42</v>
      </c>
      <c r="V444" s="34">
        <v>0</v>
      </c>
      <c r="W444" s="37">
        <f t="shared" si="940"/>
        <v>0</v>
      </c>
      <c r="X444" s="37">
        <f t="shared" si="941"/>
        <v>54</v>
      </c>
      <c r="Y444" s="34">
        <f t="shared" si="942"/>
        <v>455.58</v>
      </c>
      <c r="Z444" s="34">
        <f t="shared" si="943"/>
        <v>1605.31125</v>
      </c>
      <c r="AA444" s="58"/>
      <c r="AB444" s="12" t="s">
        <v>22</v>
      </c>
      <c r="AC444" s="11">
        <f t="shared" ref="AC444:AE444" si="1027">K444+R444</f>
        <v>62.5185</v>
      </c>
      <c r="AD444" s="11">
        <f t="shared" si="1027"/>
        <v>833.58</v>
      </c>
      <c r="AE444" s="11">
        <f t="shared" si="1027"/>
        <v>566.48</v>
      </c>
      <c r="AF444" s="11">
        <f t="shared" si="945"/>
        <v>34.73275</v>
      </c>
      <c r="AG444" s="11">
        <f t="shared" ref="AG444:AI444" si="1028">O444+W444</f>
        <v>0</v>
      </c>
      <c r="AH444" s="11">
        <f t="shared" si="1028"/>
        <v>108</v>
      </c>
      <c r="AI444" s="11">
        <f t="shared" si="1028"/>
        <v>1605.31125</v>
      </c>
      <c r="AJ444" s="12" t="s">
        <v>13</v>
      </c>
    </row>
    <row r="445" s="21" customFormat="1" ht="19" customHeight="1" spans="1:36">
      <c r="A445" s="33" t="s">
        <v>70</v>
      </c>
      <c r="B445" s="33"/>
      <c r="C445" s="115"/>
      <c r="D445" s="116"/>
      <c r="E445" s="117">
        <f>SUM(E4:E444)</f>
        <v>1538985</v>
      </c>
      <c r="F445" s="117">
        <f t="shared" ref="E445:AI445" si="1029">SUM(F4:F444)</f>
        <v>1442827.14</v>
      </c>
      <c r="G445" s="117">
        <f t="shared" si="1029"/>
        <v>2469831</v>
      </c>
      <c r="H445" s="117">
        <f t="shared" si="1029"/>
        <v>1524745.25</v>
      </c>
      <c r="I445" s="117">
        <f t="shared" si="1029"/>
        <v>1032618</v>
      </c>
      <c r="J445" s="117">
        <f t="shared" si="1029"/>
        <v>47088</v>
      </c>
      <c r="K445" s="117">
        <f t="shared" si="1029"/>
        <v>27701.7299999997</v>
      </c>
      <c r="L445" s="117">
        <f t="shared" si="1029"/>
        <v>230852.3424</v>
      </c>
      <c r="M445" s="117">
        <f t="shared" si="1029"/>
        <v>197586.479999998</v>
      </c>
      <c r="N445" s="117">
        <f t="shared" si="1029"/>
        <v>10673.2167499999</v>
      </c>
      <c r="O445" s="117">
        <f t="shared" si="1029"/>
        <v>51630.9</v>
      </c>
      <c r="P445" s="117">
        <f t="shared" si="1029"/>
        <v>23544</v>
      </c>
      <c r="Q445" s="117">
        <f t="shared" si="1029"/>
        <v>541988.669150002</v>
      </c>
      <c r="R445" s="117">
        <f t="shared" si="1029"/>
        <v>0</v>
      </c>
      <c r="S445" s="117">
        <f t="shared" si="1029"/>
        <v>115425.67</v>
      </c>
      <c r="T445" s="117">
        <f t="shared" si="1029"/>
        <v>49398.8000000003</v>
      </c>
      <c r="U445" s="117">
        <f t="shared" si="1029"/>
        <v>4574.34000000002</v>
      </c>
      <c r="V445" s="117">
        <f t="shared" si="1029"/>
        <v>0</v>
      </c>
      <c r="W445" s="117">
        <f t="shared" si="1029"/>
        <v>51630.9</v>
      </c>
      <c r="X445" s="117">
        <f t="shared" si="1029"/>
        <v>23544</v>
      </c>
      <c r="Y445" s="117">
        <f t="shared" si="1029"/>
        <v>244573.709999999</v>
      </c>
      <c r="Z445" s="117">
        <f t="shared" si="1029"/>
        <v>786562.37915</v>
      </c>
      <c r="AA445" s="117">
        <f t="shared" si="1029"/>
        <v>0</v>
      </c>
      <c r="AB445" s="117">
        <f t="shared" si="1029"/>
        <v>0</v>
      </c>
      <c r="AC445" s="117">
        <f t="shared" si="1029"/>
        <v>27701.7299999997</v>
      </c>
      <c r="AD445" s="117">
        <f t="shared" si="1029"/>
        <v>346278.012400001</v>
      </c>
      <c r="AE445" s="117">
        <f t="shared" si="1029"/>
        <v>246985.280000002</v>
      </c>
      <c r="AF445" s="117">
        <f t="shared" si="1029"/>
        <v>15247.5567499999</v>
      </c>
      <c r="AG445" s="117">
        <f t="shared" si="1029"/>
        <v>103261.8</v>
      </c>
      <c r="AH445" s="117">
        <f t="shared" si="1029"/>
        <v>47088</v>
      </c>
      <c r="AI445" s="117">
        <f t="shared" si="1029"/>
        <v>786562.37915</v>
      </c>
      <c r="AJ445" s="52"/>
    </row>
    <row r="446" spans="1:28">
      <c r="A446" s="118"/>
      <c r="B446" s="118"/>
      <c r="E446" s="118"/>
      <c r="AB446" s="130"/>
    </row>
    <row r="447" ht="15" customHeight="1" spans="1:26">
      <c r="A447" s="119" t="s">
        <v>1018</v>
      </c>
      <c r="B447" s="119"/>
      <c r="C447" s="120" t="s">
        <v>1019</v>
      </c>
      <c r="D447" s="120"/>
      <c r="E447" s="119" t="s">
        <v>1020</v>
      </c>
      <c r="F447" s="121" t="s">
        <v>1021</v>
      </c>
      <c r="G447" s="121" t="s">
        <v>1022</v>
      </c>
      <c r="J447" s="128"/>
      <c r="W447" s="9"/>
      <c r="X447" s="9"/>
      <c r="Z447" s="131"/>
    </row>
    <row r="448" ht="15" customHeight="1" spans="1:25">
      <c r="A448" s="122" t="s">
        <v>1023</v>
      </c>
      <c r="B448" s="122"/>
      <c r="C448" s="123">
        <f>K445+R445</f>
        <v>27701.7299999997</v>
      </c>
      <c r="D448" s="124"/>
      <c r="E448" s="125">
        <f>COUNTIFS(E4:E444,"&lt;&gt;",E4:E444,"&lt;&gt;0")</f>
        <v>441</v>
      </c>
      <c r="F448" s="126"/>
      <c r="G448" s="121">
        <f t="shared" ref="G448:G453" si="1030">C448+F448</f>
        <v>27701.7299999997</v>
      </c>
      <c r="J448" s="128"/>
      <c r="V448" s="9"/>
      <c r="W448" s="9"/>
      <c r="X448" s="9"/>
      <c r="Y448" s="130"/>
    </row>
    <row r="449" ht="15" customHeight="1" spans="1:26">
      <c r="A449" s="119" t="s">
        <v>1024</v>
      </c>
      <c r="B449" s="119"/>
      <c r="C449" s="132">
        <f>L445+S445</f>
        <v>346278.012399999</v>
      </c>
      <c r="D449" s="133"/>
      <c r="E449" s="125">
        <f>COUNTIFS(F4:F444,"&lt;&gt;",F4:F444,"&lt;&gt;0")</f>
        <v>437</v>
      </c>
      <c r="F449" s="121"/>
      <c r="G449" s="121">
        <f t="shared" si="1030"/>
        <v>346278.012399999</v>
      </c>
      <c r="J449" s="128"/>
      <c r="W449" s="9"/>
      <c r="X449" s="9"/>
      <c r="Z449" s="130"/>
    </row>
    <row r="450" ht="15" customHeight="1" spans="1:24">
      <c r="A450" s="122" t="s">
        <v>1025</v>
      </c>
      <c r="B450" s="122"/>
      <c r="C450" s="123">
        <f>N445+U445</f>
        <v>15247.55675</v>
      </c>
      <c r="D450" s="124"/>
      <c r="E450" s="125">
        <f>COUNTIFS(H4:H444,"&lt;&gt;",H4:H444,"&lt;&gt;0")</f>
        <v>437</v>
      </c>
      <c r="F450" s="121"/>
      <c r="G450" s="121">
        <f t="shared" si="1030"/>
        <v>15247.55675</v>
      </c>
      <c r="J450" s="128"/>
      <c r="W450" s="9"/>
      <c r="X450" s="9"/>
    </row>
    <row r="451" ht="15" customHeight="1" spans="1:24">
      <c r="A451" s="121" t="s">
        <v>1026</v>
      </c>
      <c r="B451" s="121"/>
      <c r="C451" s="123">
        <f>M445+T445</f>
        <v>246985.279999998</v>
      </c>
      <c r="D451" s="124"/>
      <c r="E451" s="125">
        <f>COUNTIFS(G4:G444,"&lt;&gt;",G4:G444,"&lt;&gt;0")</f>
        <v>436</v>
      </c>
      <c r="F451" s="121"/>
      <c r="G451" s="121">
        <f t="shared" si="1030"/>
        <v>246985.279999998</v>
      </c>
      <c r="J451" s="128"/>
      <c r="V451" s="9"/>
      <c r="W451" s="9"/>
      <c r="X451" s="9"/>
    </row>
    <row r="452" ht="15" customHeight="1" spans="1:24">
      <c r="A452" s="121" t="s">
        <v>1027</v>
      </c>
      <c r="B452" s="121"/>
      <c r="C452" s="123">
        <f>P445+X445</f>
        <v>47088</v>
      </c>
      <c r="D452" s="124"/>
      <c r="E452" s="125">
        <f>COUNTIFS(J4:J444,"&lt;&gt;",J4:J444,"&lt;&gt;0")</f>
        <v>436</v>
      </c>
      <c r="F452" s="121"/>
      <c r="G452" s="121">
        <f t="shared" si="1030"/>
        <v>47088</v>
      </c>
      <c r="J452" s="128"/>
      <c r="W452" s="9"/>
      <c r="X452" s="9"/>
    </row>
    <row r="453" ht="15" customHeight="1" spans="1:24">
      <c r="A453" s="121" t="s">
        <v>1028</v>
      </c>
      <c r="B453" s="121"/>
      <c r="C453" s="134">
        <f>O445+W445</f>
        <v>103261.8</v>
      </c>
      <c r="D453" s="135"/>
      <c r="E453" s="125">
        <f>COUNTIFS(I4:I444,"&lt;&gt;",I4:I444,"&lt;&gt;0")</f>
        <v>413</v>
      </c>
      <c r="F453" s="121"/>
      <c r="G453" s="121">
        <f t="shared" si="1030"/>
        <v>103261.8</v>
      </c>
      <c r="J453" s="128"/>
      <c r="W453" s="9"/>
      <c r="X453" s="9"/>
    </row>
    <row r="454" ht="17" customHeight="1" spans="1:24">
      <c r="A454" s="121" t="s">
        <v>1029</v>
      </c>
      <c r="B454" s="121"/>
      <c r="C454" s="136">
        <f>SUM(C448:D453)</f>
        <v>786562.379149997</v>
      </c>
      <c r="D454" s="133"/>
      <c r="E454" s="137"/>
      <c r="F454" s="121"/>
      <c r="G454" s="138">
        <f>SUM(G448:G453)</f>
        <v>786562.379149997</v>
      </c>
      <c r="J454" s="128"/>
      <c r="W454" s="9"/>
      <c r="X454" s="9"/>
    </row>
    <row r="455" spans="1:33">
      <c r="A455" s="18" t="s">
        <v>1030</v>
      </c>
      <c r="B455" s="18"/>
      <c r="C455" s="18"/>
      <c r="D455" s="18"/>
      <c r="E455" s="18"/>
      <c r="F455" s="18"/>
      <c r="G455" s="139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</row>
    <row r="456" spans="1:33">
      <c r="A456" s="18"/>
      <c r="B456" s="18"/>
      <c r="C456" s="18"/>
      <c r="D456" s="18"/>
      <c r="E456" s="18"/>
      <c r="F456" s="18"/>
      <c r="G456" s="139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</row>
    <row r="457" spans="1:33">
      <c r="A457" s="18"/>
      <c r="B457" s="18"/>
      <c r="C457" s="18"/>
      <c r="D457" s="18"/>
      <c r="E457" s="18"/>
      <c r="F457" s="18"/>
      <c r="G457" s="139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</row>
    <row r="458" spans="1:33">
      <c r="A458" s="18"/>
      <c r="B458" s="18"/>
      <c r="C458" s="18"/>
      <c r="D458" s="18"/>
      <c r="E458" s="18"/>
      <c r="F458" s="18"/>
      <c r="G458" s="139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</row>
    <row r="459" spans="1:33">
      <c r="A459" s="18"/>
      <c r="B459" s="18"/>
      <c r="C459" s="18"/>
      <c r="D459" s="18"/>
      <c r="E459" s="18"/>
      <c r="F459" s="18"/>
      <c r="G459" s="139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</row>
    <row r="460" spans="1:24">
      <c r="A460" s="18"/>
      <c r="B460" s="139"/>
      <c r="C460" s="140"/>
      <c r="D460" s="141"/>
      <c r="E460" s="18"/>
      <c r="F460" s="18"/>
      <c r="G460" s="139"/>
      <c r="H460" s="18"/>
      <c r="I460" s="18"/>
      <c r="J460" s="18"/>
      <c r="K460" s="156"/>
      <c r="L460" s="18"/>
      <c r="M460" s="18"/>
      <c r="N460" s="18"/>
      <c r="O460" s="18"/>
      <c r="P460" s="18"/>
      <c r="Q460" s="18"/>
      <c r="S460" s="9"/>
      <c r="T460" s="9"/>
      <c r="U460" s="9"/>
      <c r="V460" s="9"/>
      <c r="W460" s="9"/>
      <c r="X460" s="9"/>
    </row>
    <row r="461" spans="1:24">
      <c r="A461" s="18"/>
      <c r="B461" s="139"/>
      <c r="C461" s="140"/>
      <c r="D461" s="141"/>
      <c r="E461" s="18"/>
      <c r="F461" s="18"/>
      <c r="G461" s="139"/>
      <c r="H461" s="18"/>
      <c r="I461" s="18"/>
      <c r="J461" s="18"/>
      <c r="K461" s="156"/>
      <c r="L461" s="18"/>
      <c r="M461" s="18"/>
      <c r="N461" s="18"/>
      <c r="O461" s="18"/>
      <c r="P461" s="18"/>
      <c r="Q461" s="18"/>
      <c r="S461" s="9"/>
      <c r="T461" s="9"/>
      <c r="U461" s="9"/>
      <c r="V461" s="9"/>
      <c r="W461" s="9"/>
      <c r="X461" s="9"/>
    </row>
    <row r="462" spans="1:24">
      <c r="A462" s="18"/>
      <c r="B462" s="139"/>
      <c r="C462" s="140"/>
      <c r="D462" s="141"/>
      <c r="E462" s="18"/>
      <c r="F462" s="18"/>
      <c r="G462" s="139"/>
      <c r="H462" s="18"/>
      <c r="I462" s="18"/>
      <c r="J462" s="18"/>
      <c r="K462" s="156"/>
      <c r="L462" s="18"/>
      <c r="M462" s="18"/>
      <c r="N462" s="18"/>
      <c r="O462" s="18"/>
      <c r="P462" s="18"/>
      <c r="Q462" s="18"/>
      <c r="S462" s="9"/>
      <c r="T462" s="9"/>
      <c r="U462" s="9"/>
      <c r="V462" s="9"/>
      <c r="W462" s="9"/>
      <c r="X462" s="9"/>
    </row>
    <row r="463" spans="1:24">
      <c r="A463" s="142" t="s">
        <v>1031</v>
      </c>
      <c r="B463" s="142"/>
      <c r="C463" s="143"/>
      <c r="D463" s="141"/>
      <c r="E463" s="18"/>
      <c r="F463" s="18"/>
      <c r="G463" s="139"/>
      <c r="H463" s="18"/>
      <c r="I463" s="18"/>
      <c r="J463" s="18"/>
      <c r="K463" s="156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X463" s="9"/>
    </row>
    <row r="464" spans="1:24">
      <c r="A464" s="142"/>
      <c r="B464" s="142"/>
      <c r="C464" s="143"/>
      <c r="K464" s="128"/>
      <c r="X464" s="9"/>
    </row>
    <row r="465" s="20" customFormat="1" ht="16" customHeight="1" spans="1:36">
      <c r="A465" s="63">
        <f t="shared" ref="A465:A474" si="1031">ROW()-3</f>
        <v>462</v>
      </c>
      <c r="B465" s="104" t="s">
        <v>584</v>
      </c>
      <c r="C465" s="104" t="s">
        <v>964</v>
      </c>
      <c r="D465" s="105" t="s">
        <v>965</v>
      </c>
      <c r="E465" s="106">
        <v>3473.25</v>
      </c>
      <c r="F465" s="108">
        <v>0</v>
      </c>
      <c r="G465" s="108">
        <v>0</v>
      </c>
      <c r="H465" s="108">
        <v>0</v>
      </c>
      <c r="I465" s="108">
        <v>0</v>
      </c>
      <c r="J465" s="107"/>
      <c r="K465" s="95">
        <f t="shared" ref="K465:K474" si="1032">E465*0.018</f>
        <v>62.5185</v>
      </c>
      <c r="L465" s="96">
        <f t="shared" ref="L465:L474" si="1033">F465*0.16</f>
        <v>0</v>
      </c>
      <c r="M465" s="67">
        <f t="shared" ref="M465:M474" si="1034">ROUND(G465*0.08,2)</f>
        <v>0</v>
      </c>
      <c r="N465" s="64">
        <f t="shared" ref="N465:N474" si="1035">H465*0.007</f>
        <v>0</v>
      </c>
      <c r="O465" s="67">
        <f t="shared" ref="O465:O474" si="1036">I465*5%</f>
        <v>0</v>
      </c>
      <c r="P465" s="67">
        <f t="shared" ref="P465:P474" si="1037">J465*50%</f>
        <v>0</v>
      </c>
      <c r="Q465" s="67">
        <f t="shared" ref="Q465:Q474" si="1038">SUM(K465:P465)</f>
        <v>62.5185</v>
      </c>
      <c r="R465" s="64">
        <f t="shared" ref="R465:R474" si="1039">E465*0</f>
        <v>0</v>
      </c>
      <c r="S465" s="64">
        <f t="shared" ref="S465:S474" si="1040">ROUND(F465*0.08,2)</f>
        <v>0</v>
      </c>
      <c r="T465" s="67">
        <f t="shared" ref="T465:T474" si="1041">ROUND(G465*0.02,2)</f>
        <v>0</v>
      </c>
      <c r="U465" s="64">
        <f t="shared" ref="U465:U474" si="1042">ROUND(H465*0.003,2)</f>
        <v>0</v>
      </c>
      <c r="V465" s="64">
        <v>0</v>
      </c>
      <c r="W465" s="67">
        <f t="shared" ref="W465:W474" si="1043">I465*5%</f>
        <v>0</v>
      </c>
      <c r="X465" s="67">
        <f t="shared" ref="X465:X474" si="1044">J465*50%</f>
        <v>0</v>
      </c>
      <c r="Y465" s="64">
        <f t="shared" ref="Y465:Y474" si="1045">SUM(R465:X465)</f>
        <v>0</v>
      </c>
      <c r="Z465" s="64">
        <f t="shared" ref="Z465:Z474" si="1046">Q465+Y465</f>
        <v>62.5185</v>
      </c>
      <c r="AA465" s="129"/>
      <c r="AB465" s="16" t="s">
        <v>36</v>
      </c>
      <c r="AC465" s="15">
        <f t="shared" ref="AC465:AE465" si="1047">K465+R465</f>
        <v>62.5185</v>
      </c>
      <c r="AD465" s="15">
        <f t="shared" si="1047"/>
        <v>0</v>
      </c>
      <c r="AE465" s="15">
        <f t="shared" si="1047"/>
        <v>0</v>
      </c>
      <c r="AF465" s="15">
        <f t="shared" ref="AF465:AF474" si="1048">N465+U465+V465</f>
        <v>0</v>
      </c>
      <c r="AG465" s="15">
        <f t="shared" ref="AG465:AI465" si="1049">O465+W465</f>
        <v>0</v>
      </c>
      <c r="AH465" s="15">
        <f t="shared" si="1049"/>
        <v>0</v>
      </c>
      <c r="AI465" s="15">
        <f t="shared" si="1049"/>
        <v>62.5185</v>
      </c>
      <c r="AJ465" s="16" t="s">
        <v>14</v>
      </c>
    </row>
    <row r="466" s="20" customFormat="1" ht="16" customHeight="1" spans="1:36">
      <c r="A466" s="63">
        <f t="shared" si="1031"/>
        <v>463</v>
      </c>
      <c r="B466" s="64" t="s">
        <v>554</v>
      </c>
      <c r="C466" s="104" t="s">
        <v>875</v>
      </c>
      <c r="D466" s="105" t="s">
        <v>876</v>
      </c>
      <c r="E466" s="108">
        <v>3473.25</v>
      </c>
      <c r="F466" s="108">
        <v>0</v>
      </c>
      <c r="G466" s="108">
        <v>0</v>
      </c>
      <c r="H466" s="108">
        <v>0</v>
      </c>
      <c r="I466" s="108">
        <v>0</v>
      </c>
      <c r="J466" s="107"/>
      <c r="K466" s="95">
        <f t="shared" si="1032"/>
        <v>62.5185</v>
      </c>
      <c r="L466" s="96">
        <f t="shared" si="1033"/>
        <v>0</v>
      </c>
      <c r="M466" s="67">
        <f t="shared" si="1034"/>
        <v>0</v>
      </c>
      <c r="N466" s="64">
        <f t="shared" si="1035"/>
        <v>0</v>
      </c>
      <c r="O466" s="67">
        <f t="shared" si="1036"/>
        <v>0</v>
      </c>
      <c r="P466" s="67">
        <f t="shared" si="1037"/>
        <v>0</v>
      </c>
      <c r="Q466" s="67">
        <f t="shared" si="1038"/>
        <v>62.5185</v>
      </c>
      <c r="R466" s="64">
        <f t="shared" si="1039"/>
        <v>0</v>
      </c>
      <c r="S466" s="64">
        <f t="shared" si="1040"/>
        <v>0</v>
      </c>
      <c r="T466" s="67">
        <f t="shared" si="1041"/>
        <v>0</v>
      </c>
      <c r="U466" s="64">
        <f t="shared" si="1042"/>
        <v>0</v>
      </c>
      <c r="V466" s="64">
        <v>0</v>
      </c>
      <c r="W466" s="67">
        <f t="shared" si="1043"/>
        <v>0</v>
      </c>
      <c r="X466" s="67">
        <f t="shared" si="1044"/>
        <v>0</v>
      </c>
      <c r="Y466" s="64">
        <f t="shared" si="1045"/>
        <v>0</v>
      </c>
      <c r="Z466" s="64">
        <f t="shared" si="1046"/>
        <v>62.5185</v>
      </c>
      <c r="AA466" s="129"/>
      <c r="AB466" s="16" t="s">
        <v>24</v>
      </c>
      <c r="AC466" s="15">
        <f t="shared" ref="AC466:AE466" si="1050">K466+R466</f>
        <v>62.5185</v>
      </c>
      <c r="AD466" s="15">
        <f t="shared" si="1050"/>
        <v>0</v>
      </c>
      <c r="AE466" s="15">
        <f t="shared" si="1050"/>
        <v>0</v>
      </c>
      <c r="AF466" s="15">
        <f t="shared" si="1048"/>
        <v>0</v>
      </c>
      <c r="AG466" s="15">
        <f t="shared" ref="AG466:AI466" si="1051">O466+W466</f>
        <v>0</v>
      </c>
      <c r="AH466" s="15">
        <f t="shared" si="1051"/>
        <v>0</v>
      </c>
      <c r="AI466" s="15">
        <f t="shared" si="1051"/>
        <v>62.5185</v>
      </c>
      <c r="AJ466" s="16" t="s">
        <v>13</v>
      </c>
    </row>
    <row r="467" s="22" customFormat="1" ht="16" customHeight="1" spans="1:36">
      <c r="A467" s="144">
        <f t="shared" si="1031"/>
        <v>464</v>
      </c>
      <c r="B467" s="67" t="s">
        <v>584</v>
      </c>
      <c r="C467" s="66" t="s">
        <v>865</v>
      </c>
      <c r="D467" s="190" t="s">
        <v>866</v>
      </c>
      <c r="E467" s="146">
        <v>3473.25</v>
      </c>
      <c r="F467" s="146">
        <v>0</v>
      </c>
      <c r="G467" s="108">
        <v>0</v>
      </c>
      <c r="H467" s="108">
        <v>0</v>
      </c>
      <c r="I467" s="108">
        <v>0</v>
      </c>
      <c r="J467" s="157"/>
      <c r="K467" s="158">
        <f t="shared" si="1032"/>
        <v>62.5185</v>
      </c>
      <c r="L467" s="159">
        <f t="shared" si="1033"/>
        <v>0</v>
      </c>
      <c r="M467" s="67">
        <f t="shared" si="1034"/>
        <v>0</v>
      </c>
      <c r="N467" s="67">
        <f t="shared" si="1035"/>
        <v>0</v>
      </c>
      <c r="O467" s="67">
        <f t="shared" si="1036"/>
        <v>0</v>
      </c>
      <c r="P467" s="67">
        <f t="shared" si="1037"/>
        <v>0</v>
      </c>
      <c r="Q467" s="67">
        <f t="shared" si="1038"/>
        <v>62.5185</v>
      </c>
      <c r="R467" s="67">
        <f t="shared" si="1039"/>
        <v>0</v>
      </c>
      <c r="S467" s="67">
        <f t="shared" si="1040"/>
        <v>0</v>
      </c>
      <c r="T467" s="67">
        <f t="shared" si="1041"/>
        <v>0</v>
      </c>
      <c r="U467" s="67">
        <f t="shared" si="1042"/>
        <v>0</v>
      </c>
      <c r="V467" s="64">
        <v>0</v>
      </c>
      <c r="W467" s="67">
        <f t="shared" si="1043"/>
        <v>0</v>
      </c>
      <c r="X467" s="67">
        <f t="shared" si="1044"/>
        <v>0</v>
      </c>
      <c r="Y467" s="67">
        <f t="shared" si="1045"/>
        <v>0</v>
      </c>
      <c r="Z467" s="67">
        <f t="shared" si="1046"/>
        <v>62.5185</v>
      </c>
      <c r="AA467" s="160"/>
      <c r="AB467" s="16" t="s">
        <v>36</v>
      </c>
      <c r="AC467" s="15">
        <f t="shared" ref="AC467:AE467" si="1052">K467+R467</f>
        <v>62.5185</v>
      </c>
      <c r="AD467" s="161">
        <f t="shared" si="1052"/>
        <v>0</v>
      </c>
      <c r="AE467" s="161">
        <f t="shared" si="1052"/>
        <v>0</v>
      </c>
      <c r="AF467" s="15">
        <f t="shared" si="1048"/>
        <v>0</v>
      </c>
      <c r="AG467" s="161">
        <f t="shared" ref="AG467:AI467" si="1053">O467+W467</f>
        <v>0</v>
      </c>
      <c r="AH467" s="161">
        <f t="shared" si="1053"/>
        <v>0</v>
      </c>
      <c r="AI467" s="161">
        <f t="shared" si="1053"/>
        <v>62.5185</v>
      </c>
      <c r="AJ467" s="16" t="s">
        <v>14</v>
      </c>
    </row>
    <row r="468" s="20" customFormat="1" ht="16" customHeight="1" spans="1:36">
      <c r="A468" s="63">
        <f t="shared" si="1031"/>
        <v>465</v>
      </c>
      <c r="B468" s="64" t="s">
        <v>143</v>
      </c>
      <c r="C468" s="66" t="s">
        <v>698</v>
      </c>
      <c r="D468" s="105" t="s">
        <v>699</v>
      </c>
      <c r="E468" s="108">
        <v>3473.25</v>
      </c>
      <c r="F468" s="67">
        <v>0</v>
      </c>
      <c r="G468" s="67">
        <v>0</v>
      </c>
      <c r="H468" s="67">
        <v>0</v>
      </c>
      <c r="I468" s="67">
        <v>0</v>
      </c>
      <c r="J468" s="146"/>
      <c r="K468" s="95">
        <f t="shared" si="1032"/>
        <v>62.5185</v>
      </c>
      <c r="L468" s="96">
        <f t="shared" si="1033"/>
        <v>0</v>
      </c>
      <c r="M468" s="67">
        <f t="shared" si="1034"/>
        <v>0</v>
      </c>
      <c r="N468" s="64">
        <f t="shared" si="1035"/>
        <v>0</v>
      </c>
      <c r="O468" s="67">
        <f t="shared" si="1036"/>
        <v>0</v>
      </c>
      <c r="P468" s="67">
        <f t="shared" si="1037"/>
        <v>0</v>
      </c>
      <c r="Q468" s="67">
        <f t="shared" si="1038"/>
        <v>62.5185</v>
      </c>
      <c r="R468" s="64">
        <f t="shared" si="1039"/>
        <v>0</v>
      </c>
      <c r="S468" s="64">
        <f t="shared" si="1040"/>
        <v>0</v>
      </c>
      <c r="T468" s="67">
        <f t="shared" si="1041"/>
        <v>0</v>
      </c>
      <c r="U468" s="64">
        <f t="shared" si="1042"/>
        <v>0</v>
      </c>
      <c r="V468" s="64">
        <v>0</v>
      </c>
      <c r="W468" s="67">
        <f t="shared" si="1043"/>
        <v>0</v>
      </c>
      <c r="X468" s="67">
        <f t="shared" si="1044"/>
        <v>0</v>
      </c>
      <c r="Y468" s="64">
        <f t="shared" si="1045"/>
        <v>0</v>
      </c>
      <c r="Z468" s="64">
        <f t="shared" si="1046"/>
        <v>62.5185</v>
      </c>
      <c r="AA468" s="64"/>
      <c r="AB468" s="16" t="s">
        <v>25</v>
      </c>
      <c r="AC468" s="15">
        <f t="shared" ref="AC468:AE468" si="1054">K468+R468</f>
        <v>62.5185</v>
      </c>
      <c r="AD468" s="15">
        <f t="shared" si="1054"/>
        <v>0</v>
      </c>
      <c r="AE468" s="15">
        <f t="shared" si="1054"/>
        <v>0</v>
      </c>
      <c r="AF468" s="15">
        <f t="shared" si="1048"/>
        <v>0</v>
      </c>
      <c r="AG468" s="15">
        <f t="shared" ref="AG468:AI468" si="1055">O468+W468</f>
        <v>0</v>
      </c>
      <c r="AH468" s="15">
        <f t="shared" si="1055"/>
        <v>0</v>
      </c>
      <c r="AI468" s="15">
        <f t="shared" si="1055"/>
        <v>62.5185</v>
      </c>
      <c r="AJ468" s="16" t="s">
        <v>13</v>
      </c>
    </row>
    <row r="469" s="20" customFormat="1" ht="16" customHeight="1" spans="1:36">
      <c r="A469" s="63">
        <f t="shared" si="1031"/>
        <v>466</v>
      </c>
      <c r="B469" s="64" t="s">
        <v>277</v>
      </c>
      <c r="C469" s="66" t="s">
        <v>925</v>
      </c>
      <c r="D469" s="191" t="s">
        <v>926</v>
      </c>
      <c r="E469" s="108">
        <v>3473.25</v>
      </c>
      <c r="F469" s="108">
        <v>3473.25</v>
      </c>
      <c r="G469" s="147">
        <v>5664.75</v>
      </c>
      <c r="H469" s="108">
        <v>3473.25</v>
      </c>
      <c r="I469" s="107">
        <v>1790</v>
      </c>
      <c r="J469" s="107"/>
      <c r="K469" s="95">
        <f t="shared" si="1032"/>
        <v>62.5185</v>
      </c>
      <c r="L469" s="96">
        <f t="shared" si="1033"/>
        <v>555.72</v>
      </c>
      <c r="M469" s="67">
        <f t="shared" si="1034"/>
        <v>453.18</v>
      </c>
      <c r="N469" s="64">
        <f t="shared" si="1035"/>
        <v>24.31275</v>
      </c>
      <c r="O469" s="67">
        <f t="shared" si="1036"/>
        <v>89.5</v>
      </c>
      <c r="P469" s="67">
        <f t="shared" si="1037"/>
        <v>0</v>
      </c>
      <c r="Q469" s="67">
        <f t="shared" si="1038"/>
        <v>1185.23125</v>
      </c>
      <c r="R469" s="64">
        <f t="shared" si="1039"/>
        <v>0</v>
      </c>
      <c r="S469" s="64">
        <f t="shared" si="1040"/>
        <v>277.86</v>
      </c>
      <c r="T469" s="67">
        <f t="shared" si="1041"/>
        <v>113.3</v>
      </c>
      <c r="U469" s="64">
        <f t="shared" si="1042"/>
        <v>10.42</v>
      </c>
      <c r="V469" s="64">
        <v>0</v>
      </c>
      <c r="W469" s="67">
        <f t="shared" si="1043"/>
        <v>89.5</v>
      </c>
      <c r="X469" s="67">
        <f t="shared" si="1044"/>
        <v>0</v>
      </c>
      <c r="Y469" s="64">
        <f t="shared" si="1045"/>
        <v>491.08</v>
      </c>
      <c r="Z469" s="64">
        <f t="shared" si="1046"/>
        <v>1676.31125</v>
      </c>
      <c r="AA469" s="129"/>
      <c r="AB469" s="16" t="s">
        <v>29</v>
      </c>
      <c r="AC469" s="15">
        <f t="shared" ref="AC469:AE469" si="1056">K469+R469</f>
        <v>62.5185</v>
      </c>
      <c r="AD469" s="15">
        <f t="shared" si="1056"/>
        <v>833.58</v>
      </c>
      <c r="AE469" s="15">
        <f t="shared" si="1056"/>
        <v>566.48</v>
      </c>
      <c r="AF469" s="15">
        <f t="shared" si="1048"/>
        <v>34.73275</v>
      </c>
      <c r="AG469" s="15">
        <f t="shared" ref="AG469:AI469" si="1057">O469+W469</f>
        <v>179</v>
      </c>
      <c r="AH469" s="15">
        <f t="shared" si="1057"/>
        <v>0</v>
      </c>
      <c r="AI469" s="15">
        <f t="shared" si="1057"/>
        <v>1676.31125</v>
      </c>
      <c r="AJ469" s="16" t="s">
        <v>14</v>
      </c>
    </row>
    <row r="470" s="20" customFormat="1" ht="16" customHeight="1" spans="1:36">
      <c r="A470" s="63">
        <f t="shared" si="1031"/>
        <v>467</v>
      </c>
      <c r="B470" s="64" t="s">
        <v>143</v>
      </c>
      <c r="C470" s="66" t="s">
        <v>927</v>
      </c>
      <c r="D470" s="194" t="s">
        <v>928</v>
      </c>
      <c r="E470" s="108">
        <v>3473.25</v>
      </c>
      <c r="F470" s="108">
        <v>3473.25</v>
      </c>
      <c r="G470" s="147">
        <v>5664.75</v>
      </c>
      <c r="H470" s="108">
        <v>3473.25</v>
      </c>
      <c r="I470" s="107">
        <v>3180</v>
      </c>
      <c r="J470" s="107"/>
      <c r="K470" s="95">
        <f t="shared" si="1032"/>
        <v>62.5185</v>
      </c>
      <c r="L470" s="96">
        <f t="shared" si="1033"/>
        <v>555.72</v>
      </c>
      <c r="M470" s="67">
        <f t="shared" si="1034"/>
        <v>453.18</v>
      </c>
      <c r="N470" s="64">
        <f t="shared" si="1035"/>
        <v>24.31275</v>
      </c>
      <c r="O470" s="67">
        <f t="shared" si="1036"/>
        <v>159</v>
      </c>
      <c r="P470" s="67">
        <f t="shared" si="1037"/>
        <v>0</v>
      </c>
      <c r="Q470" s="67">
        <f t="shared" si="1038"/>
        <v>1254.73125</v>
      </c>
      <c r="R470" s="64">
        <f t="shared" si="1039"/>
        <v>0</v>
      </c>
      <c r="S470" s="64">
        <f t="shared" si="1040"/>
        <v>277.86</v>
      </c>
      <c r="T470" s="67">
        <f t="shared" si="1041"/>
        <v>113.3</v>
      </c>
      <c r="U470" s="64">
        <f t="shared" si="1042"/>
        <v>10.42</v>
      </c>
      <c r="V470" s="64">
        <v>0</v>
      </c>
      <c r="W470" s="67">
        <f t="shared" si="1043"/>
        <v>159</v>
      </c>
      <c r="X470" s="67">
        <f t="shared" si="1044"/>
        <v>0</v>
      </c>
      <c r="Y470" s="64">
        <f t="shared" si="1045"/>
        <v>560.58</v>
      </c>
      <c r="Z470" s="64">
        <f t="shared" si="1046"/>
        <v>1815.31125</v>
      </c>
      <c r="AA470" s="129"/>
      <c r="AB470" s="16" t="s">
        <v>25</v>
      </c>
      <c r="AC470" s="15">
        <f t="shared" ref="AC470:AE470" si="1058">K470+R470</f>
        <v>62.5185</v>
      </c>
      <c r="AD470" s="15">
        <f t="shared" si="1058"/>
        <v>833.58</v>
      </c>
      <c r="AE470" s="15">
        <f t="shared" si="1058"/>
        <v>566.48</v>
      </c>
      <c r="AF470" s="15">
        <f t="shared" si="1048"/>
        <v>34.73275</v>
      </c>
      <c r="AG470" s="15">
        <f t="shared" ref="AG470:AI470" si="1059">O470+W470</f>
        <v>318</v>
      </c>
      <c r="AH470" s="15">
        <f t="shared" si="1059"/>
        <v>0</v>
      </c>
      <c r="AI470" s="15">
        <f t="shared" si="1059"/>
        <v>1815.31125</v>
      </c>
      <c r="AJ470" s="16" t="s">
        <v>13</v>
      </c>
    </row>
    <row r="471" s="20" customFormat="1" ht="16" customHeight="1" spans="1:36">
      <c r="A471" s="63">
        <f t="shared" si="1031"/>
        <v>468</v>
      </c>
      <c r="B471" s="104" t="s">
        <v>143</v>
      </c>
      <c r="C471" s="104" t="s">
        <v>960</v>
      </c>
      <c r="D471" s="149" t="s">
        <v>961</v>
      </c>
      <c r="E471" s="106">
        <v>3473.25</v>
      </c>
      <c r="F471" s="108">
        <v>3473.25</v>
      </c>
      <c r="G471" s="147">
        <v>5664.75</v>
      </c>
      <c r="H471" s="108">
        <v>3473.25</v>
      </c>
      <c r="I471" s="127">
        <v>3180</v>
      </c>
      <c r="J471" s="107"/>
      <c r="K471" s="95">
        <f t="shared" si="1032"/>
        <v>62.5185</v>
      </c>
      <c r="L471" s="96">
        <f t="shared" si="1033"/>
        <v>555.72</v>
      </c>
      <c r="M471" s="67">
        <f t="shared" si="1034"/>
        <v>453.18</v>
      </c>
      <c r="N471" s="64">
        <f t="shared" si="1035"/>
        <v>24.31275</v>
      </c>
      <c r="O471" s="67">
        <f t="shared" si="1036"/>
        <v>159</v>
      </c>
      <c r="P471" s="67">
        <f t="shared" si="1037"/>
        <v>0</v>
      </c>
      <c r="Q471" s="67">
        <f t="shared" si="1038"/>
        <v>1254.73125</v>
      </c>
      <c r="R471" s="64">
        <f t="shared" si="1039"/>
        <v>0</v>
      </c>
      <c r="S471" s="64">
        <f t="shared" si="1040"/>
        <v>277.86</v>
      </c>
      <c r="T471" s="67">
        <f t="shared" si="1041"/>
        <v>113.3</v>
      </c>
      <c r="U471" s="64">
        <f t="shared" si="1042"/>
        <v>10.42</v>
      </c>
      <c r="V471" s="64">
        <v>0</v>
      </c>
      <c r="W471" s="67">
        <f t="shared" si="1043"/>
        <v>159</v>
      </c>
      <c r="X471" s="67">
        <f t="shared" si="1044"/>
        <v>0</v>
      </c>
      <c r="Y471" s="64">
        <f t="shared" si="1045"/>
        <v>560.58</v>
      </c>
      <c r="Z471" s="64">
        <f t="shared" si="1046"/>
        <v>1815.31125</v>
      </c>
      <c r="AA471" s="129"/>
      <c r="AB471" s="16" t="s">
        <v>24</v>
      </c>
      <c r="AC471" s="15">
        <f t="shared" ref="AC471:AE471" si="1060">K471+R471</f>
        <v>62.5185</v>
      </c>
      <c r="AD471" s="15">
        <f t="shared" si="1060"/>
        <v>833.58</v>
      </c>
      <c r="AE471" s="15">
        <f t="shared" si="1060"/>
        <v>566.48</v>
      </c>
      <c r="AF471" s="15">
        <f t="shared" si="1048"/>
        <v>34.73275</v>
      </c>
      <c r="AG471" s="15">
        <f t="shared" ref="AG471:AI471" si="1061">O471+W471</f>
        <v>318</v>
      </c>
      <c r="AH471" s="15">
        <f t="shared" si="1061"/>
        <v>0</v>
      </c>
      <c r="AI471" s="15">
        <f t="shared" si="1061"/>
        <v>1815.31125</v>
      </c>
      <c r="AJ471" s="16" t="s">
        <v>13</v>
      </c>
    </row>
    <row r="472" s="20" customFormat="1" ht="16" customHeight="1" spans="1:36">
      <c r="A472" s="63">
        <f t="shared" si="1031"/>
        <v>469</v>
      </c>
      <c r="B472" s="64" t="s">
        <v>123</v>
      </c>
      <c r="C472" s="150" t="s">
        <v>662</v>
      </c>
      <c r="D472" s="151" t="s">
        <v>663</v>
      </c>
      <c r="E472" s="64">
        <v>3473.25</v>
      </c>
      <c r="F472" s="64">
        <v>3245.5</v>
      </c>
      <c r="G472" s="152">
        <v>5664.75</v>
      </c>
      <c r="H472" s="64">
        <v>3473.25</v>
      </c>
      <c r="I472" s="67">
        <v>0</v>
      </c>
      <c r="J472" s="67"/>
      <c r="K472" s="95">
        <f t="shared" si="1032"/>
        <v>62.5185</v>
      </c>
      <c r="L472" s="96">
        <f t="shared" si="1033"/>
        <v>519.28</v>
      </c>
      <c r="M472" s="67">
        <f t="shared" si="1034"/>
        <v>453.18</v>
      </c>
      <c r="N472" s="64">
        <f t="shared" si="1035"/>
        <v>24.31275</v>
      </c>
      <c r="O472" s="67">
        <f t="shared" si="1036"/>
        <v>0</v>
      </c>
      <c r="P472" s="67">
        <f t="shared" si="1037"/>
        <v>0</v>
      </c>
      <c r="Q472" s="67">
        <f t="shared" si="1038"/>
        <v>1059.29125</v>
      </c>
      <c r="R472" s="64">
        <f t="shared" si="1039"/>
        <v>0</v>
      </c>
      <c r="S472" s="64">
        <f t="shared" si="1040"/>
        <v>259.64</v>
      </c>
      <c r="T472" s="67">
        <f t="shared" si="1041"/>
        <v>113.3</v>
      </c>
      <c r="U472" s="64">
        <f t="shared" si="1042"/>
        <v>10.42</v>
      </c>
      <c r="V472" s="64">
        <v>0</v>
      </c>
      <c r="W472" s="67">
        <f t="shared" si="1043"/>
        <v>0</v>
      </c>
      <c r="X472" s="67">
        <f t="shared" si="1044"/>
        <v>0</v>
      </c>
      <c r="Y472" s="64">
        <f t="shared" si="1045"/>
        <v>383.36</v>
      </c>
      <c r="Z472" s="64">
        <f t="shared" si="1046"/>
        <v>1442.65125</v>
      </c>
      <c r="AA472" s="64"/>
      <c r="AB472" s="16" t="s">
        <v>26</v>
      </c>
      <c r="AC472" s="15">
        <f t="shared" ref="AC472:AE472" si="1062">K472+R472</f>
        <v>62.5185</v>
      </c>
      <c r="AD472" s="15">
        <f t="shared" si="1062"/>
        <v>778.92</v>
      </c>
      <c r="AE472" s="15">
        <f t="shared" si="1062"/>
        <v>566.48</v>
      </c>
      <c r="AF472" s="15">
        <f t="shared" si="1048"/>
        <v>34.73275</v>
      </c>
      <c r="AG472" s="15">
        <f t="shared" ref="AG472:AI472" si="1063">O472+W472</f>
        <v>0</v>
      </c>
      <c r="AH472" s="15">
        <f t="shared" si="1063"/>
        <v>0</v>
      </c>
      <c r="AI472" s="15">
        <f t="shared" si="1063"/>
        <v>1442.65125</v>
      </c>
      <c r="AJ472" s="16" t="s">
        <v>13</v>
      </c>
    </row>
    <row r="473" s="20" customFormat="1" ht="16" customHeight="1" spans="1:36">
      <c r="A473" s="63">
        <f t="shared" si="1031"/>
        <v>470</v>
      </c>
      <c r="B473" s="64" t="s">
        <v>123</v>
      </c>
      <c r="C473" s="150" t="s">
        <v>664</v>
      </c>
      <c r="D473" s="151" t="s">
        <v>665</v>
      </c>
      <c r="E473" s="64">
        <v>3473.25</v>
      </c>
      <c r="F473" s="64">
        <v>3245.5</v>
      </c>
      <c r="G473" s="152">
        <v>5664.75</v>
      </c>
      <c r="H473" s="64">
        <v>3473.25</v>
      </c>
      <c r="I473" s="67">
        <v>0</v>
      </c>
      <c r="J473" s="67"/>
      <c r="K473" s="95">
        <f t="shared" si="1032"/>
        <v>62.5185</v>
      </c>
      <c r="L473" s="96">
        <f t="shared" si="1033"/>
        <v>519.28</v>
      </c>
      <c r="M473" s="67">
        <f t="shared" si="1034"/>
        <v>453.18</v>
      </c>
      <c r="N473" s="64">
        <f t="shared" si="1035"/>
        <v>24.31275</v>
      </c>
      <c r="O473" s="67">
        <f t="shared" si="1036"/>
        <v>0</v>
      </c>
      <c r="P473" s="67">
        <f t="shared" si="1037"/>
        <v>0</v>
      </c>
      <c r="Q473" s="67">
        <f t="shared" si="1038"/>
        <v>1059.29125</v>
      </c>
      <c r="R473" s="64">
        <f t="shared" si="1039"/>
        <v>0</v>
      </c>
      <c r="S473" s="64">
        <f t="shared" si="1040"/>
        <v>259.64</v>
      </c>
      <c r="T473" s="67">
        <f t="shared" si="1041"/>
        <v>113.3</v>
      </c>
      <c r="U473" s="64">
        <f t="shared" si="1042"/>
        <v>10.42</v>
      </c>
      <c r="V473" s="64">
        <v>0</v>
      </c>
      <c r="W473" s="67">
        <f t="shared" si="1043"/>
        <v>0</v>
      </c>
      <c r="X473" s="67">
        <f t="shared" si="1044"/>
        <v>0</v>
      </c>
      <c r="Y473" s="64">
        <f t="shared" si="1045"/>
        <v>383.36</v>
      </c>
      <c r="Z473" s="64">
        <f t="shared" si="1046"/>
        <v>1442.65125</v>
      </c>
      <c r="AA473" s="64"/>
      <c r="AB473" s="16" t="s">
        <v>26</v>
      </c>
      <c r="AC473" s="15">
        <f t="shared" ref="AC473:AE473" si="1064">K473+R473</f>
        <v>62.5185</v>
      </c>
      <c r="AD473" s="15">
        <f t="shared" si="1064"/>
        <v>778.92</v>
      </c>
      <c r="AE473" s="15">
        <f t="shared" si="1064"/>
        <v>566.48</v>
      </c>
      <c r="AF473" s="15">
        <f t="shared" si="1048"/>
        <v>34.73275</v>
      </c>
      <c r="AG473" s="15">
        <f t="shared" ref="AG473:AI473" si="1065">O473+W473</f>
        <v>0</v>
      </c>
      <c r="AH473" s="15">
        <f t="shared" si="1065"/>
        <v>0</v>
      </c>
      <c r="AI473" s="15">
        <f t="shared" si="1065"/>
        <v>1442.65125</v>
      </c>
      <c r="AJ473" s="16" t="s">
        <v>13</v>
      </c>
    </row>
    <row r="474" s="20" customFormat="1" ht="16" customHeight="1" spans="1:36">
      <c r="A474" s="63">
        <f t="shared" si="1031"/>
        <v>471</v>
      </c>
      <c r="B474" s="64" t="s">
        <v>123</v>
      </c>
      <c r="C474" s="150" t="s">
        <v>666</v>
      </c>
      <c r="D474" s="151" t="s">
        <v>667</v>
      </c>
      <c r="E474" s="64">
        <v>3473.25</v>
      </c>
      <c r="F474" s="64">
        <v>3245.5</v>
      </c>
      <c r="G474" s="152">
        <v>5664.75</v>
      </c>
      <c r="H474" s="64">
        <v>3473.25</v>
      </c>
      <c r="I474" s="67">
        <v>0</v>
      </c>
      <c r="J474" s="67"/>
      <c r="K474" s="95">
        <f t="shared" si="1032"/>
        <v>62.5185</v>
      </c>
      <c r="L474" s="96">
        <f t="shared" si="1033"/>
        <v>519.28</v>
      </c>
      <c r="M474" s="67">
        <f t="shared" si="1034"/>
        <v>453.18</v>
      </c>
      <c r="N474" s="64">
        <f t="shared" si="1035"/>
        <v>24.31275</v>
      </c>
      <c r="O474" s="67">
        <f t="shared" si="1036"/>
        <v>0</v>
      </c>
      <c r="P474" s="67">
        <f t="shared" si="1037"/>
        <v>0</v>
      </c>
      <c r="Q474" s="67">
        <f t="shared" si="1038"/>
        <v>1059.29125</v>
      </c>
      <c r="R474" s="64">
        <f t="shared" si="1039"/>
        <v>0</v>
      </c>
      <c r="S474" s="64">
        <f t="shared" si="1040"/>
        <v>259.64</v>
      </c>
      <c r="T474" s="67">
        <f t="shared" si="1041"/>
        <v>113.3</v>
      </c>
      <c r="U474" s="64">
        <f t="shared" si="1042"/>
        <v>10.42</v>
      </c>
      <c r="V474" s="64">
        <v>0</v>
      </c>
      <c r="W474" s="67">
        <f t="shared" si="1043"/>
        <v>0</v>
      </c>
      <c r="X474" s="67">
        <f t="shared" si="1044"/>
        <v>0</v>
      </c>
      <c r="Y474" s="64">
        <f t="shared" si="1045"/>
        <v>383.36</v>
      </c>
      <c r="Z474" s="64">
        <f t="shared" si="1046"/>
        <v>1442.65125</v>
      </c>
      <c r="AA474" s="64"/>
      <c r="AB474" s="16" t="s">
        <v>26</v>
      </c>
      <c r="AC474" s="15">
        <f t="shared" ref="AC474:AE474" si="1066">K474+R474</f>
        <v>62.5185</v>
      </c>
      <c r="AD474" s="15">
        <f t="shared" si="1066"/>
        <v>778.92</v>
      </c>
      <c r="AE474" s="15">
        <f t="shared" si="1066"/>
        <v>566.48</v>
      </c>
      <c r="AF474" s="15">
        <f t="shared" si="1048"/>
        <v>34.73275</v>
      </c>
      <c r="AG474" s="15">
        <f t="shared" ref="AG474:AI474" si="1067">O474+W474</f>
        <v>0</v>
      </c>
      <c r="AH474" s="15">
        <f t="shared" si="1067"/>
        <v>0</v>
      </c>
      <c r="AI474" s="15">
        <f t="shared" si="1067"/>
        <v>1442.65125</v>
      </c>
      <c r="AJ474" s="16" t="s">
        <v>13</v>
      </c>
    </row>
    <row r="475" s="20" customFormat="1" ht="16" customHeight="1" spans="1:36">
      <c r="A475" s="63">
        <f t="shared" ref="A465:A483" si="1068">ROW()-3</f>
        <v>472</v>
      </c>
      <c r="B475" s="64" t="s">
        <v>262</v>
      </c>
      <c r="C475" s="153" t="s">
        <v>298</v>
      </c>
      <c r="D475" s="64" t="s">
        <v>299</v>
      </c>
      <c r="E475" s="64">
        <v>3473.25</v>
      </c>
      <c r="F475" s="64">
        <f>VLOOKUP(C475,'[1]9月'!$B:$Q,16,0)</f>
        <v>3245.4</v>
      </c>
      <c r="G475" s="152">
        <v>5664.75</v>
      </c>
      <c r="H475" s="64">
        <v>3473.25</v>
      </c>
      <c r="I475" s="67">
        <v>1790</v>
      </c>
      <c r="J475" s="67"/>
      <c r="K475" s="95">
        <f t="shared" ref="K465:K483" si="1069">E475*0.018</f>
        <v>62.5185</v>
      </c>
      <c r="L475" s="96">
        <f t="shared" ref="L465:L483" si="1070">F475*0.16</f>
        <v>519.264</v>
      </c>
      <c r="M475" s="67">
        <f t="shared" ref="M465:M483" si="1071">ROUND(G475*0.08,2)</f>
        <v>453.18</v>
      </c>
      <c r="N475" s="64">
        <f t="shared" ref="N465:N483" si="1072">H475*0.007</f>
        <v>24.31275</v>
      </c>
      <c r="O475" s="67">
        <f t="shared" ref="O465:O483" si="1073">I475*5%</f>
        <v>89.5</v>
      </c>
      <c r="P475" s="67">
        <f t="shared" ref="P465:P483" si="1074">J475*50%</f>
        <v>0</v>
      </c>
      <c r="Q475" s="67">
        <f t="shared" ref="Q465:Q483" si="1075">SUM(K475:P475)</f>
        <v>1148.77525</v>
      </c>
      <c r="R475" s="64">
        <f t="shared" ref="R465:R483" si="1076">E475*0</f>
        <v>0</v>
      </c>
      <c r="S475" s="64">
        <f t="shared" ref="S465:S483" si="1077">ROUND(F475*0.08,2)</f>
        <v>259.63</v>
      </c>
      <c r="T475" s="67">
        <f t="shared" ref="T465:T483" si="1078">ROUND(G475*0.02,2)</f>
        <v>113.3</v>
      </c>
      <c r="U475" s="64">
        <f t="shared" ref="U465:U483" si="1079">ROUND(H475*0.003,2)</f>
        <v>10.42</v>
      </c>
      <c r="V475" s="64">
        <v>0</v>
      </c>
      <c r="W475" s="67">
        <f t="shared" ref="W465:W483" si="1080">I475*5%</f>
        <v>89.5</v>
      </c>
      <c r="X475" s="67">
        <f t="shared" ref="X465:X483" si="1081">J475*50%</f>
        <v>0</v>
      </c>
      <c r="Y475" s="64">
        <f t="shared" ref="Y465:Y483" si="1082">SUM(R475:X475)</f>
        <v>472.85</v>
      </c>
      <c r="Z475" s="64">
        <f t="shared" ref="Z465:Z483" si="1083">Q475+Y475</f>
        <v>1621.62525</v>
      </c>
      <c r="AA475" s="64"/>
      <c r="AB475" s="16" t="s">
        <v>34</v>
      </c>
      <c r="AC475" s="15">
        <f t="shared" ref="AC475:AE475" si="1084">K475+R475</f>
        <v>62.5185</v>
      </c>
      <c r="AD475" s="15">
        <f t="shared" si="1084"/>
        <v>778.894</v>
      </c>
      <c r="AE475" s="15">
        <f t="shared" si="1084"/>
        <v>566.48</v>
      </c>
      <c r="AF475" s="15">
        <f t="shared" ref="AF465:AF483" si="1085">N475+U475+V475</f>
        <v>34.73275</v>
      </c>
      <c r="AG475" s="15">
        <f t="shared" ref="AG475:AI475" si="1086">O475+W475</f>
        <v>179</v>
      </c>
      <c r="AH475" s="15">
        <f t="shared" si="1086"/>
        <v>0</v>
      </c>
      <c r="AI475" s="15">
        <f t="shared" si="1086"/>
        <v>1621.62525</v>
      </c>
      <c r="AJ475" s="16" t="s">
        <v>14</v>
      </c>
    </row>
    <row r="476" s="9" customFormat="1" ht="16" customHeight="1" spans="1:36">
      <c r="A476" s="33">
        <f t="shared" si="1068"/>
        <v>473</v>
      </c>
      <c r="B476" s="34" t="s">
        <v>472</v>
      </c>
      <c r="C476" s="42" t="s">
        <v>789</v>
      </c>
      <c r="D476" s="182" t="s">
        <v>790</v>
      </c>
      <c r="E476" s="87">
        <v>3473.25</v>
      </c>
      <c r="F476" s="87">
        <v>3245.5</v>
      </c>
      <c r="G476" s="154">
        <v>5664.75</v>
      </c>
      <c r="H476" s="87">
        <v>3473.25</v>
      </c>
      <c r="I476" s="37">
        <v>1790</v>
      </c>
      <c r="J476" s="88"/>
      <c r="K476" s="47">
        <f t="shared" si="1069"/>
        <v>62.5185</v>
      </c>
      <c r="L476" s="48">
        <f t="shared" si="1070"/>
        <v>519.28</v>
      </c>
      <c r="M476" s="37">
        <f t="shared" si="1071"/>
        <v>453.18</v>
      </c>
      <c r="N476" s="34">
        <f t="shared" si="1072"/>
        <v>24.31275</v>
      </c>
      <c r="O476" s="37">
        <f t="shared" si="1073"/>
        <v>89.5</v>
      </c>
      <c r="P476" s="37">
        <f t="shared" si="1074"/>
        <v>0</v>
      </c>
      <c r="Q476" s="37">
        <f t="shared" si="1075"/>
        <v>1148.79125</v>
      </c>
      <c r="R476" s="34">
        <f t="shared" si="1076"/>
        <v>0</v>
      </c>
      <c r="S476" s="34">
        <f t="shared" si="1077"/>
        <v>259.64</v>
      </c>
      <c r="T476" s="37">
        <f t="shared" si="1078"/>
        <v>113.3</v>
      </c>
      <c r="U476" s="34">
        <f t="shared" si="1079"/>
        <v>10.42</v>
      </c>
      <c r="V476" s="34">
        <v>0</v>
      </c>
      <c r="W476" s="37">
        <f t="shared" si="1080"/>
        <v>89.5</v>
      </c>
      <c r="X476" s="37">
        <f t="shared" si="1081"/>
        <v>0</v>
      </c>
      <c r="Y476" s="34">
        <f t="shared" si="1082"/>
        <v>472.86</v>
      </c>
      <c r="Z476" s="34">
        <f t="shared" si="1083"/>
        <v>1621.65125</v>
      </c>
      <c r="AA476" s="34"/>
      <c r="AB476" s="12" t="s">
        <v>38</v>
      </c>
      <c r="AC476" s="11">
        <f t="shared" ref="AC476:AE476" si="1087">K476+R476</f>
        <v>62.5185</v>
      </c>
      <c r="AD476" s="11">
        <f t="shared" si="1087"/>
        <v>778.92</v>
      </c>
      <c r="AE476" s="11">
        <f t="shared" si="1087"/>
        <v>566.48</v>
      </c>
      <c r="AF476" s="11">
        <f t="shared" si="1085"/>
        <v>34.73275</v>
      </c>
      <c r="AG476" s="11">
        <f t="shared" ref="AG476:AI476" si="1088">O476+W476</f>
        <v>179</v>
      </c>
      <c r="AH476" s="11">
        <f t="shared" si="1088"/>
        <v>0</v>
      </c>
      <c r="AI476" s="11">
        <f t="shared" si="1088"/>
        <v>1621.65125</v>
      </c>
      <c r="AJ476" s="12" t="s">
        <v>14</v>
      </c>
    </row>
    <row r="477" s="9" customFormat="1" ht="16" customHeight="1" spans="1:36">
      <c r="A477" s="33">
        <f t="shared" si="1068"/>
        <v>474</v>
      </c>
      <c r="B477" s="42" t="s">
        <v>143</v>
      </c>
      <c r="C477" s="42" t="s">
        <v>996</v>
      </c>
      <c r="D477" s="178" t="s">
        <v>997</v>
      </c>
      <c r="E477" s="103">
        <v>3473.25</v>
      </c>
      <c r="F477" s="103">
        <v>3473.25</v>
      </c>
      <c r="G477" s="154">
        <v>5664.75</v>
      </c>
      <c r="H477" s="87">
        <v>3473.25</v>
      </c>
      <c r="I477" s="100">
        <v>0</v>
      </c>
      <c r="J477" s="100"/>
      <c r="K477" s="47">
        <f t="shared" si="1069"/>
        <v>62.5185</v>
      </c>
      <c r="L477" s="48">
        <f t="shared" si="1070"/>
        <v>555.72</v>
      </c>
      <c r="M477" s="37">
        <f t="shared" si="1071"/>
        <v>453.18</v>
      </c>
      <c r="N477" s="34">
        <f t="shared" si="1072"/>
        <v>24.31275</v>
      </c>
      <c r="O477" s="37">
        <f t="shared" si="1073"/>
        <v>0</v>
      </c>
      <c r="P477" s="37">
        <f t="shared" si="1074"/>
        <v>0</v>
      </c>
      <c r="Q477" s="37">
        <f t="shared" si="1075"/>
        <v>1095.73125</v>
      </c>
      <c r="R477" s="34">
        <f t="shared" si="1076"/>
        <v>0</v>
      </c>
      <c r="S477" s="34">
        <f t="shared" si="1077"/>
        <v>277.86</v>
      </c>
      <c r="T477" s="37">
        <f t="shared" si="1078"/>
        <v>113.3</v>
      </c>
      <c r="U477" s="34">
        <f t="shared" si="1079"/>
        <v>10.42</v>
      </c>
      <c r="V477" s="34">
        <v>0</v>
      </c>
      <c r="W477" s="37">
        <f t="shared" si="1080"/>
        <v>0</v>
      </c>
      <c r="X477" s="37">
        <f t="shared" si="1081"/>
        <v>0</v>
      </c>
      <c r="Y477" s="34">
        <f t="shared" si="1082"/>
        <v>401.58</v>
      </c>
      <c r="Z477" s="34">
        <f t="shared" si="1083"/>
        <v>1497.31125</v>
      </c>
      <c r="AA477" s="58"/>
      <c r="AB477" s="12" t="s">
        <v>28</v>
      </c>
      <c r="AC477" s="11">
        <f t="shared" ref="AC477:AE477" si="1089">K477+R477</f>
        <v>62.5185</v>
      </c>
      <c r="AD477" s="11">
        <f t="shared" si="1089"/>
        <v>833.58</v>
      </c>
      <c r="AE477" s="11">
        <f t="shared" si="1089"/>
        <v>566.48</v>
      </c>
      <c r="AF477" s="11">
        <f t="shared" si="1085"/>
        <v>34.73275</v>
      </c>
      <c r="AG477" s="11">
        <f t="shared" ref="AG477:AI477" si="1090">O477+W477</f>
        <v>0</v>
      </c>
      <c r="AH477" s="11">
        <f t="shared" si="1090"/>
        <v>0</v>
      </c>
      <c r="AI477" s="11">
        <f t="shared" si="1090"/>
        <v>1497.31125</v>
      </c>
      <c r="AJ477" s="12" t="s">
        <v>13</v>
      </c>
    </row>
    <row r="478" s="9" customFormat="1" ht="16" customHeight="1" spans="1:36">
      <c r="A478" s="33">
        <f t="shared" si="1068"/>
        <v>475</v>
      </c>
      <c r="B478" s="34" t="s">
        <v>242</v>
      </c>
      <c r="C478" s="41" t="s">
        <v>670</v>
      </c>
      <c r="D478" s="180" t="s">
        <v>671</v>
      </c>
      <c r="E478" s="34">
        <v>3473.25</v>
      </c>
      <c r="F478" s="34">
        <v>3245.5</v>
      </c>
      <c r="G478" s="155">
        <v>5664.75</v>
      </c>
      <c r="H478" s="34">
        <v>3473.25</v>
      </c>
      <c r="I478" s="37">
        <v>4180</v>
      </c>
      <c r="J478" s="37"/>
      <c r="K478" s="47">
        <f t="shared" si="1069"/>
        <v>62.5185</v>
      </c>
      <c r="L478" s="48">
        <f t="shared" si="1070"/>
        <v>519.28</v>
      </c>
      <c r="M478" s="37">
        <f t="shared" si="1071"/>
        <v>453.18</v>
      </c>
      <c r="N478" s="34">
        <f t="shared" si="1072"/>
        <v>24.31275</v>
      </c>
      <c r="O478" s="37">
        <f t="shared" si="1073"/>
        <v>209</v>
      </c>
      <c r="P478" s="37">
        <f t="shared" si="1074"/>
        <v>0</v>
      </c>
      <c r="Q478" s="37">
        <f t="shared" si="1075"/>
        <v>1268.29125</v>
      </c>
      <c r="R478" s="34">
        <f t="shared" si="1076"/>
        <v>0</v>
      </c>
      <c r="S478" s="34">
        <f t="shared" si="1077"/>
        <v>259.64</v>
      </c>
      <c r="T478" s="37">
        <f t="shared" si="1078"/>
        <v>113.3</v>
      </c>
      <c r="U478" s="34">
        <f t="shared" si="1079"/>
        <v>10.42</v>
      </c>
      <c r="V478" s="34">
        <v>0</v>
      </c>
      <c r="W478" s="37">
        <f t="shared" si="1080"/>
        <v>209</v>
      </c>
      <c r="X478" s="37">
        <f t="shared" si="1081"/>
        <v>0</v>
      </c>
      <c r="Y478" s="34">
        <f t="shared" si="1082"/>
        <v>592.36</v>
      </c>
      <c r="Z478" s="34">
        <f t="shared" si="1083"/>
        <v>1860.65125</v>
      </c>
      <c r="AA478" s="34"/>
      <c r="AB478" s="12" t="s">
        <v>40</v>
      </c>
      <c r="AC478" s="11">
        <f t="shared" ref="AC478:AE478" si="1091">K478+R478</f>
        <v>62.5185</v>
      </c>
      <c r="AD478" s="11">
        <f t="shared" si="1091"/>
        <v>778.92</v>
      </c>
      <c r="AE478" s="11">
        <f t="shared" si="1091"/>
        <v>566.48</v>
      </c>
      <c r="AF478" s="11">
        <f t="shared" si="1085"/>
        <v>34.73275</v>
      </c>
      <c r="AG478" s="11">
        <f t="shared" ref="AG478:AI478" si="1092">O478+W478</f>
        <v>418</v>
      </c>
      <c r="AH478" s="11">
        <f t="shared" si="1092"/>
        <v>0</v>
      </c>
      <c r="AI478" s="11">
        <f t="shared" si="1092"/>
        <v>1860.65125</v>
      </c>
      <c r="AJ478" s="12" t="s">
        <v>16</v>
      </c>
    </row>
    <row r="479" s="9" customFormat="1" ht="16" customHeight="1" spans="1:36">
      <c r="A479" s="33">
        <f t="shared" si="1068"/>
        <v>476</v>
      </c>
      <c r="B479" s="34" t="s">
        <v>472</v>
      </c>
      <c r="C479" s="41" t="s">
        <v>668</v>
      </c>
      <c r="D479" s="180" t="s">
        <v>669</v>
      </c>
      <c r="E479" s="34">
        <v>3473.25</v>
      </c>
      <c r="F479" s="34">
        <v>3245.5</v>
      </c>
      <c r="G479" s="155">
        <v>5664.75</v>
      </c>
      <c r="H479" s="34">
        <v>3473.25</v>
      </c>
      <c r="I479" s="37">
        <v>4180</v>
      </c>
      <c r="J479" s="37"/>
      <c r="K479" s="47">
        <f t="shared" si="1069"/>
        <v>62.5185</v>
      </c>
      <c r="L479" s="48">
        <f t="shared" si="1070"/>
        <v>519.28</v>
      </c>
      <c r="M479" s="37">
        <f t="shared" si="1071"/>
        <v>453.18</v>
      </c>
      <c r="N479" s="34">
        <f t="shared" si="1072"/>
        <v>24.31275</v>
      </c>
      <c r="O479" s="37">
        <f t="shared" si="1073"/>
        <v>209</v>
      </c>
      <c r="P479" s="37">
        <f t="shared" si="1074"/>
        <v>0</v>
      </c>
      <c r="Q479" s="37">
        <f t="shared" si="1075"/>
        <v>1268.29125</v>
      </c>
      <c r="R479" s="34">
        <f t="shared" si="1076"/>
        <v>0</v>
      </c>
      <c r="S479" s="34">
        <f t="shared" si="1077"/>
        <v>259.64</v>
      </c>
      <c r="T479" s="37">
        <f t="shared" si="1078"/>
        <v>113.3</v>
      </c>
      <c r="U479" s="34">
        <f t="shared" si="1079"/>
        <v>10.42</v>
      </c>
      <c r="V479" s="34">
        <v>0</v>
      </c>
      <c r="W479" s="37">
        <f t="shared" si="1080"/>
        <v>209</v>
      </c>
      <c r="X479" s="37">
        <f t="shared" si="1081"/>
        <v>0</v>
      </c>
      <c r="Y479" s="34">
        <f t="shared" si="1082"/>
        <v>592.36</v>
      </c>
      <c r="Z479" s="34">
        <f t="shared" si="1083"/>
        <v>1860.65125</v>
      </c>
      <c r="AA479" s="34"/>
      <c r="AB479" s="12" t="s">
        <v>38</v>
      </c>
      <c r="AC479" s="11">
        <f t="shared" ref="AC479:AE479" si="1093">K479+R479</f>
        <v>62.5185</v>
      </c>
      <c r="AD479" s="11">
        <f t="shared" si="1093"/>
        <v>778.92</v>
      </c>
      <c r="AE479" s="11">
        <f t="shared" si="1093"/>
        <v>566.48</v>
      </c>
      <c r="AF479" s="11">
        <f t="shared" si="1085"/>
        <v>34.73275</v>
      </c>
      <c r="AG479" s="11">
        <f t="shared" ref="AG479:AI479" si="1094">O479+W479</f>
        <v>418</v>
      </c>
      <c r="AH479" s="11">
        <f t="shared" si="1094"/>
        <v>0</v>
      </c>
      <c r="AI479" s="11">
        <f t="shared" si="1094"/>
        <v>1860.65125</v>
      </c>
      <c r="AJ479" s="12" t="s">
        <v>14</v>
      </c>
    </row>
    <row r="480" s="9" customFormat="1" ht="16" customHeight="1" spans="1:36">
      <c r="A480" s="33">
        <f t="shared" si="1068"/>
        <v>477</v>
      </c>
      <c r="B480" s="34" t="s">
        <v>472</v>
      </c>
      <c r="C480" s="92" t="s">
        <v>737</v>
      </c>
      <c r="D480" s="40" t="s">
        <v>738</v>
      </c>
      <c r="E480" s="87">
        <v>3473.25</v>
      </c>
      <c r="F480" s="87">
        <v>3245.5</v>
      </c>
      <c r="G480" s="154">
        <v>5664.75</v>
      </c>
      <c r="H480" s="87">
        <v>3473.25</v>
      </c>
      <c r="I480" s="37">
        <v>1790</v>
      </c>
      <c r="J480" s="88"/>
      <c r="K480" s="47">
        <f t="shared" si="1069"/>
        <v>62.5185</v>
      </c>
      <c r="L480" s="48">
        <f t="shared" si="1070"/>
        <v>519.28</v>
      </c>
      <c r="M480" s="37">
        <f t="shared" si="1071"/>
        <v>453.18</v>
      </c>
      <c r="N480" s="34">
        <f t="shared" si="1072"/>
        <v>24.31275</v>
      </c>
      <c r="O480" s="37">
        <f t="shared" si="1073"/>
        <v>89.5</v>
      </c>
      <c r="P480" s="37">
        <f t="shared" si="1074"/>
        <v>0</v>
      </c>
      <c r="Q480" s="37">
        <f t="shared" si="1075"/>
        <v>1148.79125</v>
      </c>
      <c r="R480" s="34">
        <f t="shared" si="1076"/>
        <v>0</v>
      </c>
      <c r="S480" s="34">
        <f t="shared" si="1077"/>
        <v>259.64</v>
      </c>
      <c r="T480" s="37">
        <f t="shared" si="1078"/>
        <v>113.3</v>
      </c>
      <c r="U480" s="34">
        <f t="shared" si="1079"/>
        <v>10.42</v>
      </c>
      <c r="V480" s="34">
        <v>0</v>
      </c>
      <c r="W480" s="37">
        <f t="shared" si="1080"/>
        <v>89.5</v>
      </c>
      <c r="X480" s="37">
        <f t="shared" si="1081"/>
        <v>0</v>
      </c>
      <c r="Y480" s="34">
        <f t="shared" si="1082"/>
        <v>472.86</v>
      </c>
      <c r="Z480" s="34">
        <f t="shared" si="1083"/>
        <v>1621.65125</v>
      </c>
      <c r="AA480" s="34"/>
      <c r="AB480" s="12" t="s">
        <v>38</v>
      </c>
      <c r="AC480" s="11">
        <f t="shared" ref="AC480:AE480" si="1095">K480+R480</f>
        <v>62.5185</v>
      </c>
      <c r="AD480" s="11">
        <f t="shared" si="1095"/>
        <v>778.92</v>
      </c>
      <c r="AE480" s="11">
        <f t="shared" si="1095"/>
        <v>566.48</v>
      </c>
      <c r="AF480" s="11">
        <f t="shared" si="1085"/>
        <v>34.73275</v>
      </c>
      <c r="AG480" s="11">
        <f t="shared" ref="AG480:AI480" si="1096">O480+W480</f>
        <v>179</v>
      </c>
      <c r="AH480" s="11">
        <f t="shared" si="1096"/>
        <v>0</v>
      </c>
      <c r="AI480" s="11">
        <f t="shared" si="1096"/>
        <v>1621.65125</v>
      </c>
      <c r="AJ480" s="12" t="s">
        <v>14</v>
      </c>
    </row>
    <row r="481" s="9" customFormat="1" ht="16" customHeight="1" spans="1:36">
      <c r="A481" s="33">
        <f t="shared" si="1068"/>
        <v>478</v>
      </c>
      <c r="B481" s="34" t="s">
        <v>472</v>
      </c>
      <c r="C481" s="42" t="s">
        <v>753</v>
      </c>
      <c r="D481" s="57" t="s">
        <v>754</v>
      </c>
      <c r="E481" s="87">
        <v>3473.25</v>
      </c>
      <c r="F481" s="87">
        <v>3245.5</v>
      </c>
      <c r="G481" s="154">
        <v>5664.75</v>
      </c>
      <c r="H481" s="87">
        <v>3473.25</v>
      </c>
      <c r="I481" s="37">
        <v>1790</v>
      </c>
      <c r="J481" s="88"/>
      <c r="K481" s="47">
        <f t="shared" si="1069"/>
        <v>62.5185</v>
      </c>
      <c r="L481" s="48">
        <f t="shared" si="1070"/>
        <v>519.28</v>
      </c>
      <c r="M481" s="37">
        <f t="shared" si="1071"/>
        <v>453.18</v>
      </c>
      <c r="N481" s="34">
        <f t="shared" si="1072"/>
        <v>24.31275</v>
      </c>
      <c r="O481" s="37">
        <f t="shared" si="1073"/>
        <v>89.5</v>
      </c>
      <c r="P481" s="37">
        <f t="shared" si="1074"/>
        <v>0</v>
      </c>
      <c r="Q481" s="37">
        <f t="shared" si="1075"/>
        <v>1148.79125</v>
      </c>
      <c r="R481" s="34">
        <f t="shared" si="1076"/>
        <v>0</v>
      </c>
      <c r="S481" s="34">
        <f t="shared" si="1077"/>
        <v>259.64</v>
      </c>
      <c r="T481" s="37">
        <f t="shared" si="1078"/>
        <v>113.3</v>
      </c>
      <c r="U481" s="34">
        <f t="shared" si="1079"/>
        <v>10.42</v>
      </c>
      <c r="V481" s="34">
        <v>0</v>
      </c>
      <c r="W481" s="37">
        <f t="shared" si="1080"/>
        <v>89.5</v>
      </c>
      <c r="X481" s="37">
        <f t="shared" si="1081"/>
        <v>0</v>
      </c>
      <c r="Y481" s="34">
        <f t="shared" si="1082"/>
        <v>472.86</v>
      </c>
      <c r="Z481" s="34">
        <f t="shared" si="1083"/>
        <v>1621.65125</v>
      </c>
      <c r="AA481" s="34"/>
      <c r="AB481" s="12" t="s">
        <v>38</v>
      </c>
      <c r="AC481" s="11">
        <f t="shared" ref="AC481:AE481" si="1097">K481+R481</f>
        <v>62.5185</v>
      </c>
      <c r="AD481" s="11">
        <f t="shared" si="1097"/>
        <v>778.92</v>
      </c>
      <c r="AE481" s="11">
        <f t="shared" si="1097"/>
        <v>566.48</v>
      </c>
      <c r="AF481" s="11">
        <f t="shared" si="1085"/>
        <v>34.73275</v>
      </c>
      <c r="AG481" s="11">
        <f t="shared" ref="AG481:AI481" si="1098">O481+W481</f>
        <v>179</v>
      </c>
      <c r="AH481" s="11">
        <f t="shared" si="1098"/>
        <v>0</v>
      </c>
      <c r="AI481" s="11">
        <f t="shared" si="1098"/>
        <v>1621.65125</v>
      </c>
      <c r="AJ481" s="12" t="s">
        <v>14</v>
      </c>
    </row>
    <row r="482" s="20" customFormat="1" ht="16" customHeight="1" spans="1:36">
      <c r="A482" s="63">
        <f t="shared" si="1068"/>
        <v>479</v>
      </c>
      <c r="B482" s="64" t="s">
        <v>472</v>
      </c>
      <c r="C482" s="65" t="s">
        <v>542</v>
      </c>
      <c r="D482" s="192" t="s">
        <v>543</v>
      </c>
      <c r="E482" s="67">
        <v>0</v>
      </c>
      <c r="F482" s="67">
        <v>3245.5</v>
      </c>
      <c r="G482" s="152">
        <v>5664.75</v>
      </c>
      <c r="H482" s="67">
        <v>3473.25</v>
      </c>
      <c r="I482" s="67">
        <v>1790</v>
      </c>
      <c r="J482" s="81"/>
      <c r="K482" s="79">
        <f t="shared" si="1069"/>
        <v>0</v>
      </c>
      <c r="L482" s="80">
        <f t="shared" si="1070"/>
        <v>519.28</v>
      </c>
      <c r="M482" s="81">
        <f t="shared" si="1071"/>
        <v>453.18</v>
      </c>
      <c r="N482" s="81">
        <f t="shared" si="1072"/>
        <v>24.31275</v>
      </c>
      <c r="O482" s="81">
        <f t="shared" si="1073"/>
        <v>89.5</v>
      </c>
      <c r="P482" s="81">
        <f t="shared" si="1074"/>
        <v>0</v>
      </c>
      <c r="Q482" s="67">
        <f t="shared" si="1075"/>
        <v>1086.27275</v>
      </c>
      <c r="R482" s="82">
        <f t="shared" si="1076"/>
        <v>0</v>
      </c>
      <c r="S482" s="81">
        <f t="shared" si="1077"/>
        <v>259.64</v>
      </c>
      <c r="T482" s="81">
        <f t="shared" si="1078"/>
        <v>113.3</v>
      </c>
      <c r="U482" s="81">
        <f t="shared" si="1079"/>
        <v>10.42</v>
      </c>
      <c r="V482" s="64">
        <v>0</v>
      </c>
      <c r="W482" s="81">
        <f t="shared" si="1080"/>
        <v>89.5</v>
      </c>
      <c r="X482" s="81">
        <f t="shared" si="1081"/>
        <v>0</v>
      </c>
      <c r="Y482" s="64">
        <f t="shared" si="1082"/>
        <v>472.86</v>
      </c>
      <c r="Z482" s="67">
        <f t="shared" si="1083"/>
        <v>1559.13275</v>
      </c>
      <c r="AA482" s="67"/>
      <c r="AB482" s="16" t="s">
        <v>39</v>
      </c>
      <c r="AC482" s="15">
        <f t="shared" ref="AC482:AE482" si="1099">K482+R482</f>
        <v>0</v>
      </c>
      <c r="AD482" s="15">
        <f t="shared" si="1099"/>
        <v>778.92</v>
      </c>
      <c r="AE482" s="15">
        <f t="shared" si="1099"/>
        <v>566.48</v>
      </c>
      <c r="AF482" s="15">
        <f t="shared" si="1085"/>
        <v>34.73275</v>
      </c>
      <c r="AG482" s="15">
        <f t="shared" ref="AG482:AI482" si="1100">O482+W482</f>
        <v>179</v>
      </c>
      <c r="AH482" s="15">
        <f t="shared" si="1100"/>
        <v>0</v>
      </c>
      <c r="AI482" s="15">
        <f t="shared" si="1100"/>
        <v>1559.13275</v>
      </c>
      <c r="AJ482" s="16" t="s">
        <v>15</v>
      </c>
    </row>
    <row r="483" s="20" customFormat="1" ht="16" customHeight="1" spans="1:36">
      <c r="A483" s="63">
        <f t="shared" si="1068"/>
        <v>480</v>
      </c>
      <c r="B483" s="104" t="s">
        <v>554</v>
      </c>
      <c r="C483" s="104" t="s">
        <v>986</v>
      </c>
      <c r="D483" s="105" t="s">
        <v>987</v>
      </c>
      <c r="E483" s="106">
        <v>0</v>
      </c>
      <c r="F483" s="108">
        <v>3473.25</v>
      </c>
      <c r="G483" s="108">
        <v>0</v>
      </c>
      <c r="H483" s="108">
        <v>3473.25</v>
      </c>
      <c r="I483" s="157">
        <v>1790</v>
      </c>
      <c r="J483" s="107"/>
      <c r="K483" s="95">
        <f t="shared" si="1069"/>
        <v>0</v>
      </c>
      <c r="L483" s="96">
        <f t="shared" si="1070"/>
        <v>555.72</v>
      </c>
      <c r="M483" s="67">
        <f t="shared" si="1071"/>
        <v>0</v>
      </c>
      <c r="N483" s="64">
        <f t="shared" si="1072"/>
        <v>24.31275</v>
      </c>
      <c r="O483" s="67">
        <f t="shared" si="1073"/>
        <v>89.5</v>
      </c>
      <c r="P483" s="67">
        <f t="shared" si="1074"/>
        <v>0</v>
      </c>
      <c r="Q483" s="67">
        <f t="shared" si="1075"/>
        <v>669.53275</v>
      </c>
      <c r="R483" s="64">
        <f t="shared" si="1076"/>
        <v>0</v>
      </c>
      <c r="S483" s="64">
        <f t="shared" si="1077"/>
        <v>277.86</v>
      </c>
      <c r="T483" s="67">
        <f t="shared" si="1078"/>
        <v>0</v>
      </c>
      <c r="U483" s="64">
        <f t="shared" si="1079"/>
        <v>10.42</v>
      </c>
      <c r="V483" s="64">
        <v>0</v>
      </c>
      <c r="W483" s="67">
        <f t="shared" si="1080"/>
        <v>89.5</v>
      </c>
      <c r="X483" s="67">
        <f t="shared" si="1081"/>
        <v>0</v>
      </c>
      <c r="Y483" s="64">
        <f t="shared" si="1082"/>
        <v>377.78</v>
      </c>
      <c r="Z483" s="64">
        <f t="shared" si="1083"/>
        <v>1047.31275</v>
      </c>
      <c r="AA483" s="129"/>
      <c r="AB483" s="16" t="s">
        <v>37</v>
      </c>
      <c r="AC483" s="15">
        <f t="shared" ref="AC483:AE483" si="1101">K483+R483</f>
        <v>0</v>
      </c>
      <c r="AD483" s="15">
        <f t="shared" si="1101"/>
        <v>833.58</v>
      </c>
      <c r="AE483" s="15">
        <f t="shared" si="1101"/>
        <v>0</v>
      </c>
      <c r="AF483" s="15">
        <f t="shared" si="1085"/>
        <v>34.73275</v>
      </c>
      <c r="AG483" s="15">
        <f t="shared" ref="AG483:AI483" si="1102">O483+W483</f>
        <v>179</v>
      </c>
      <c r="AH483" s="15">
        <f t="shared" si="1102"/>
        <v>0</v>
      </c>
      <c r="AI483" s="15">
        <f t="shared" si="1102"/>
        <v>1047.31275</v>
      </c>
      <c r="AJ483" s="16" t="s">
        <v>14</v>
      </c>
    </row>
    <row r="484" spans="4:36">
      <c r="D484" s="23"/>
      <c r="X484" s="9"/>
      <c r="AJ484"/>
    </row>
    <row r="485" spans="4:36">
      <c r="D485" s="23"/>
      <c r="X485" s="9"/>
      <c r="AJ485"/>
    </row>
    <row r="486" spans="4:36">
      <c r="D486" s="23"/>
      <c r="X486" s="9"/>
      <c r="AJ486"/>
    </row>
    <row r="487" spans="4:36">
      <c r="D487" s="23"/>
      <c r="X487" s="9"/>
      <c r="AJ487"/>
    </row>
    <row r="488" spans="4:36">
      <c r="D488" s="23"/>
      <c r="X488" s="9"/>
      <c r="AJ488"/>
    </row>
    <row r="489" spans="4:36">
      <c r="D489" s="23"/>
      <c r="X489" s="9"/>
      <c r="AJ489"/>
    </row>
    <row r="490" spans="4:36">
      <c r="D490" s="23"/>
      <c r="X490" s="9"/>
      <c r="AJ490"/>
    </row>
    <row r="491" spans="4:36">
      <c r="D491" s="23"/>
      <c r="X491" s="9"/>
      <c r="AJ491"/>
    </row>
    <row r="492" spans="4:36">
      <c r="D492" s="23"/>
      <c r="X492" s="9"/>
      <c r="AJ492"/>
    </row>
    <row r="493" spans="4:36">
      <c r="D493" s="23"/>
      <c r="X493" s="9"/>
      <c r="AJ493"/>
    </row>
    <row r="494" spans="4:36">
      <c r="D494" s="23"/>
      <c r="X494" s="9"/>
      <c r="AJ494"/>
    </row>
  </sheetData>
  <sheetProtection sort="0" autoFilter="0" pivotTables="0"/>
  <autoFilter ref="A3:AJ445">
    <extLst/>
  </autoFilter>
  <mergeCells count="31">
    <mergeCell ref="A1:Y1"/>
    <mergeCell ref="E2:J2"/>
    <mergeCell ref="K2:Q2"/>
    <mergeCell ref="R2:Y2"/>
    <mergeCell ref="AC2:AI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2:A3"/>
    <mergeCell ref="B2:B3"/>
    <mergeCell ref="C2:C3"/>
    <mergeCell ref="D2:D3"/>
    <mergeCell ref="A455:AG459"/>
    <mergeCell ref="A463:C464"/>
  </mergeCells>
  <conditionalFormatting sqref="C341">
    <cfRule type="duplicateValues" dxfId="44" priority="1633"/>
    <cfRule type="duplicateValues" dxfId="44" priority="1634"/>
    <cfRule type="duplicateValues" dxfId="44" priority="1635"/>
    <cfRule type="duplicateValues" dxfId="44" priority="1636"/>
    <cfRule type="duplicateValues" dxfId="44" priority="1637"/>
    <cfRule type="duplicateValues" dxfId="44" priority="1638"/>
    <cfRule type="duplicateValues" dxfId="44" priority="1639"/>
    <cfRule type="duplicateValues" dxfId="44" priority="1640"/>
    <cfRule type="duplicateValues" dxfId="44" priority="1641"/>
    <cfRule type="duplicateValues" dxfId="45" priority="1642"/>
  </conditionalFormatting>
  <conditionalFormatting sqref="C351">
    <cfRule type="duplicateValues" dxfId="45" priority="1631"/>
  </conditionalFormatting>
  <conditionalFormatting sqref="C354">
    <cfRule type="duplicateValues" dxfId="45" priority="1620"/>
  </conditionalFormatting>
  <conditionalFormatting sqref="C355">
    <cfRule type="duplicateValues" dxfId="45" priority="1622"/>
  </conditionalFormatting>
  <conditionalFormatting sqref="C356">
    <cfRule type="duplicateValues" dxfId="44" priority="1601"/>
    <cfRule type="duplicateValues" dxfId="44" priority="1602"/>
    <cfRule type="duplicateValues" dxfId="44" priority="1603"/>
    <cfRule type="duplicateValues" dxfId="44" priority="1604"/>
    <cfRule type="duplicateValues" dxfId="44" priority="1605"/>
    <cfRule type="duplicateValues" dxfId="44" priority="1606"/>
    <cfRule type="duplicateValues" dxfId="44" priority="1607"/>
    <cfRule type="duplicateValues" dxfId="44" priority="1608"/>
    <cfRule type="duplicateValues" dxfId="44" priority="1609"/>
    <cfRule type="duplicateValues" dxfId="45" priority="1610"/>
  </conditionalFormatting>
  <conditionalFormatting sqref="C357">
    <cfRule type="duplicateValues" dxfId="45" priority="1619"/>
  </conditionalFormatting>
  <conditionalFormatting sqref="C364">
    <cfRule type="duplicateValues" dxfId="44" priority="1584"/>
    <cfRule type="duplicateValues" dxfId="44" priority="1585"/>
    <cfRule type="duplicateValues" dxfId="44" priority="1586"/>
    <cfRule type="duplicateValues" dxfId="44" priority="1587"/>
    <cfRule type="duplicateValues" dxfId="44" priority="1588"/>
    <cfRule type="duplicateValues" dxfId="44" priority="1589"/>
    <cfRule type="duplicateValues" dxfId="44" priority="1590"/>
    <cfRule type="duplicateValues" dxfId="44" priority="1591"/>
    <cfRule type="duplicateValues" dxfId="44" priority="1592"/>
    <cfRule type="duplicateValues" dxfId="44" priority="1593"/>
    <cfRule type="duplicateValues" dxfId="44" priority="1594"/>
    <cfRule type="duplicateValues" dxfId="44" priority="1595"/>
    <cfRule type="duplicateValues" dxfId="45" priority="1596"/>
  </conditionalFormatting>
  <conditionalFormatting sqref="C373">
    <cfRule type="duplicateValues" dxfId="44" priority="1573"/>
    <cfRule type="duplicateValues" dxfId="44" priority="1574"/>
    <cfRule type="duplicateValues" dxfId="44" priority="1575"/>
    <cfRule type="duplicateValues" dxfId="44" priority="1576"/>
    <cfRule type="duplicateValues" dxfId="44" priority="1577"/>
    <cfRule type="duplicateValues" dxfId="44" priority="1578"/>
    <cfRule type="duplicateValues" dxfId="44" priority="1579"/>
    <cfRule type="duplicateValues" dxfId="44" priority="1580"/>
    <cfRule type="duplicateValues" dxfId="44" priority="1581"/>
    <cfRule type="duplicateValues" dxfId="44" priority="1582"/>
    <cfRule type="duplicateValues" dxfId="44" priority="1583"/>
  </conditionalFormatting>
  <conditionalFormatting sqref="C375">
    <cfRule type="duplicateValues" dxfId="44" priority="1546"/>
  </conditionalFormatting>
  <conditionalFormatting sqref="C378">
    <cfRule type="duplicateValues" dxfId="44" priority="1563"/>
    <cfRule type="duplicateValues" dxfId="44" priority="1564"/>
    <cfRule type="duplicateValues" dxfId="44" priority="1565"/>
    <cfRule type="duplicateValues" dxfId="44" priority="1566"/>
    <cfRule type="duplicateValues" dxfId="44" priority="1567"/>
    <cfRule type="duplicateValues" dxfId="44" priority="1568"/>
    <cfRule type="duplicateValues" dxfId="44" priority="1569"/>
  </conditionalFormatting>
  <conditionalFormatting sqref="C385">
    <cfRule type="duplicateValues" dxfId="44" priority="1555"/>
    <cfRule type="duplicateValues" dxfId="44" priority="1556"/>
    <cfRule type="duplicateValues" dxfId="44" priority="1557"/>
    <cfRule type="duplicateValues" dxfId="44" priority="1558"/>
    <cfRule type="duplicateValues" dxfId="44" priority="1559"/>
    <cfRule type="duplicateValues" dxfId="44" priority="1560"/>
    <cfRule type="duplicateValues" dxfId="44" priority="1561"/>
  </conditionalFormatting>
  <conditionalFormatting sqref="D388">
    <cfRule type="duplicateValues" dxfId="44" priority="1531"/>
    <cfRule type="duplicateValues" dxfId="44" priority="1532"/>
    <cfRule type="duplicateValues" dxfId="44" priority="1533"/>
  </conditionalFormatting>
  <conditionalFormatting sqref="C389">
    <cfRule type="duplicateValues" dxfId="44" priority="1544"/>
  </conditionalFormatting>
  <conditionalFormatting sqref="D389">
    <cfRule type="duplicateValues" dxfId="44" priority="1529"/>
  </conditionalFormatting>
  <conditionalFormatting sqref="C390">
    <cfRule type="duplicateValues" dxfId="44" priority="1543"/>
  </conditionalFormatting>
  <conditionalFormatting sqref="D390">
    <cfRule type="duplicateValues" dxfId="44" priority="1528"/>
  </conditionalFormatting>
  <conditionalFormatting sqref="D391">
    <cfRule type="duplicateValues" dxfId="44" priority="1525"/>
    <cfRule type="duplicateValues" dxfId="44" priority="1526"/>
    <cfRule type="duplicateValues" dxfId="44" priority="1527"/>
  </conditionalFormatting>
  <conditionalFormatting sqref="C392">
    <cfRule type="duplicateValues" dxfId="44" priority="1541"/>
  </conditionalFormatting>
  <conditionalFormatting sqref="D392">
    <cfRule type="duplicateValues" dxfId="44" priority="1523"/>
  </conditionalFormatting>
  <conditionalFormatting sqref="C398">
    <cfRule type="duplicateValues" dxfId="44" priority="1540"/>
  </conditionalFormatting>
  <conditionalFormatting sqref="D398">
    <cfRule type="duplicateValues" dxfId="44" priority="1522"/>
  </conditionalFormatting>
  <conditionalFormatting sqref="C399">
    <cfRule type="duplicateValues" dxfId="44" priority="1539"/>
  </conditionalFormatting>
  <conditionalFormatting sqref="D399">
    <cfRule type="duplicateValues" dxfId="44" priority="1521"/>
  </conditionalFormatting>
  <conditionalFormatting sqref="C400">
    <cfRule type="duplicateValues" dxfId="44" priority="1537"/>
  </conditionalFormatting>
  <conditionalFormatting sqref="D400">
    <cfRule type="duplicateValues" dxfId="44" priority="1519"/>
  </conditionalFormatting>
  <conditionalFormatting sqref="C401">
    <cfRule type="duplicateValues" dxfId="44" priority="1536"/>
  </conditionalFormatting>
  <conditionalFormatting sqref="D401">
    <cfRule type="duplicateValues" dxfId="44" priority="1518"/>
  </conditionalFormatting>
  <conditionalFormatting sqref="C402">
    <cfRule type="duplicateValues" dxfId="44" priority="1535"/>
  </conditionalFormatting>
  <conditionalFormatting sqref="D402">
    <cfRule type="duplicateValues" dxfId="44" priority="1517"/>
  </conditionalFormatting>
  <conditionalFormatting sqref="C403">
    <cfRule type="duplicateValues" dxfId="44" priority="1534"/>
  </conditionalFormatting>
  <conditionalFormatting sqref="D403">
    <cfRule type="duplicateValues" dxfId="44" priority="1516"/>
  </conditionalFormatting>
  <conditionalFormatting sqref="C404">
    <cfRule type="duplicateValues" dxfId="44" priority="1494"/>
    <cfRule type="duplicateValues" dxfId="44" priority="1495"/>
    <cfRule type="duplicateValues" dxfId="44" priority="1496"/>
    <cfRule type="duplicateValues" dxfId="44" priority="1498"/>
    <cfRule type="duplicateValues" dxfId="44" priority="1499"/>
    <cfRule type="duplicateValues" dxfId="44" priority="1500"/>
    <cfRule type="duplicateValues" dxfId="44" priority="1501"/>
    <cfRule type="duplicateValues" dxfId="44" priority="1502"/>
  </conditionalFormatting>
  <conditionalFormatting sqref="D404">
    <cfRule type="duplicateValues" dxfId="44" priority="1497"/>
    <cfRule type="duplicateValues" dxfId="44" priority="1503"/>
  </conditionalFormatting>
  <conditionalFormatting sqref="D413">
    <cfRule type="duplicateValues" dxfId="44" priority="1488"/>
  </conditionalFormatting>
  <conditionalFormatting sqref="D414">
    <cfRule type="duplicateValues" dxfId="44" priority="1487"/>
  </conditionalFormatting>
  <conditionalFormatting sqref="D415">
    <cfRule type="duplicateValues" dxfId="44" priority="1484"/>
  </conditionalFormatting>
  <conditionalFormatting sqref="C427">
    <cfRule type="duplicateValues" dxfId="44" priority="1476"/>
    <cfRule type="duplicateValues" dxfId="44" priority="1477"/>
    <cfRule type="duplicateValues" dxfId="44" priority="1478"/>
    <cfRule type="duplicateValues" dxfId="44" priority="1479"/>
    <cfRule type="duplicateValues" dxfId="44" priority="1480"/>
  </conditionalFormatting>
  <conditionalFormatting sqref="C438">
    <cfRule type="duplicateValues" dxfId="44" priority="1440"/>
    <cfRule type="duplicateValues" dxfId="44" priority="1441"/>
    <cfRule type="duplicateValues" dxfId="44" priority="1442"/>
    <cfRule type="duplicateValues" dxfId="44" priority="1443"/>
    <cfRule type="duplicateValues" dxfId="44" priority="1444"/>
    <cfRule type="duplicateValues" dxfId="44" priority="1445"/>
    <cfRule type="duplicateValues" dxfId="44" priority="1446"/>
    <cfRule type="duplicateValues" dxfId="44" priority="1447"/>
    <cfRule type="duplicateValues" dxfId="44" priority="1448"/>
    <cfRule type="duplicateValues" dxfId="44" priority="1449"/>
    <cfRule type="duplicateValues" dxfId="44" priority="1450"/>
    <cfRule type="duplicateValues" dxfId="44" priority="1451"/>
    <cfRule type="duplicateValues" dxfId="44" priority="1452"/>
    <cfRule type="duplicateValues" dxfId="44" priority="1453"/>
    <cfRule type="duplicateValues" dxfId="44" priority="1454"/>
    <cfRule type="duplicateValues" dxfId="44" priority="1455"/>
    <cfRule type="duplicateValues" dxfId="44" priority="1456"/>
    <cfRule type="duplicateValues" dxfId="44" priority="1457"/>
    <cfRule type="duplicateValues" dxfId="44" priority="1458"/>
    <cfRule type="duplicateValues" dxfId="44" priority="1459"/>
    <cfRule type="duplicateValues" dxfId="44" priority="1460"/>
    <cfRule type="duplicateValues" dxfId="44" priority="1461"/>
    <cfRule type="duplicateValues" dxfId="44" priority="1462"/>
    <cfRule type="duplicateValues" dxfId="44" priority="1463"/>
    <cfRule type="duplicateValues" dxfId="44" priority="1464"/>
    <cfRule type="duplicateValues" dxfId="44" priority="1465"/>
    <cfRule type="duplicateValues" dxfId="44" priority="1466"/>
    <cfRule type="duplicateValues" dxfId="44" priority="1467"/>
    <cfRule type="duplicateValues" dxfId="44" priority="1468"/>
    <cfRule type="duplicateValues" dxfId="44" priority="1469"/>
    <cfRule type="duplicateValues" dxfId="44" priority="1470"/>
    <cfRule type="duplicateValues" dxfId="44" priority="1471"/>
  </conditionalFormatting>
  <conditionalFormatting sqref="C444">
    <cfRule type="duplicateValues" dxfId="44" priority="1374"/>
    <cfRule type="duplicateValues" dxfId="44" priority="1375"/>
    <cfRule type="duplicateValues" dxfId="44" priority="1376"/>
    <cfRule type="duplicateValues" dxfId="44" priority="1377"/>
    <cfRule type="duplicateValues" dxfId="44" priority="1378"/>
    <cfRule type="duplicateValues" dxfId="44" priority="1379"/>
    <cfRule type="duplicateValues" dxfId="44" priority="1380"/>
    <cfRule type="duplicateValues" dxfId="44" priority="1381"/>
    <cfRule type="duplicateValues" dxfId="44" priority="1382"/>
    <cfRule type="duplicateValues" dxfId="44" priority="1383"/>
    <cfRule type="duplicateValues" dxfId="44" priority="1384"/>
    <cfRule type="duplicateValues" dxfId="44" priority="1385"/>
    <cfRule type="duplicateValues" dxfId="44" priority="1386"/>
    <cfRule type="duplicateValues" dxfId="44" priority="1387"/>
    <cfRule type="duplicateValues" dxfId="44" priority="1388"/>
    <cfRule type="duplicateValues" dxfId="44" priority="1389"/>
    <cfRule type="duplicateValues" dxfId="44" priority="1390"/>
    <cfRule type="duplicateValues" dxfId="44" priority="1391"/>
    <cfRule type="duplicateValues" dxfId="44" priority="1392"/>
    <cfRule type="duplicateValues" dxfId="44" priority="1393"/>
    <cfRule type="duplicateValues" dxfId="44" priority="1394"/>
    <cfRule type="duplicateValues" dxfId="44" priority="1395"/>
    <cfRule type="duplicateValues" dxfId="44" priority="1396"/>
    <cfRule type="duplicateValues" dxfId="44" priority="1397"/>
    <cfRule type="duplicateValues" dxfId="44" priority="1398"/>
    <cfRule type="duplicateValues" dxfId="44" priority="1399"/>
    <cfRule type="duplicateValues" dxfId="44" priority="1400"/>
    <cfRule type="duplicateValues" dxfId="44" priority="1401"/>
    <cfRule type="duplicateValues" dxfId="44" priority="1402"/>
    <cfRule type="duplicateValues" dxfId="44" priority="1403"/>
  </conditionalFormatting>
  <conditionalFormatting sqref="D465">
    <cfRule type="duplicateValues" dxfId="44" priority="1483"/>
  </conditionalFormatting>
  <conditionalFormatting sqref="C467">
    <cfRule type="duplicateValues" dxfId="44" priority="1507"/>
    <cfRule type="duplicateValues" dxfId="44" priority="1509"/>
    <cfRule type="duplicateValues" dxfId="44" priority="1510"/>
    <cfRule type="duplicateValues" dxfId="44" priority="1511"/>
    <cfRule type="duplicateValues" dxfId="44" priority="1512"/>
    <cfRule type="duplicateValues" dxfId="44" priority="1513"/>
  </conditionalFormatting>
  <conditionalFormatting sqref="D467">
    <cfRule type="duplicateValues" dxfId="44" priority="1508"/>
    <cfRule type="duplicateValues" dxfId="44" priority="1514"/>
  </conditionalFormatting>
  <conditionalFormatting sqref="C469">
    <cfRule type="duplicateValues" dxfId="44" priority="1313"/>
    <cfRule type="duplicateValues" dxfId="44" priority="1314"/>
    <cfRule type="duplicateValues" dxfId="44" priority="1315"/>
    <cfRule type="duplicateValues" dxfId="44" priority="1316"/>
    <cfRule type="duplicateValues" dxfId="44" priority="1317"/>
    <cfRule type="duplicateValues" dxfId="44" priority="1318"/>
    <cfRule type="duplicateValues" dxfId="44" priority="1319"/>
    <cfRule type="duplicateValues" dxfId="44" priority="1320"/>
    <cfRule type="duplicateValues" dxfId="44" priority="1322"/>
  </conditionalFormatting>
  <conditionalFormatting sqref="D469">
    <cfRule type="duplicateValues" dxfId="44" priority="1321"/>
  </conditionalFormatting>
  <conditionalFormatting sqref="C470">
    <cfRule type="duplicateValues" dxfId="44" priority="1538"/>
  </conditionalFormatting>
  <conditionalFormatting sqref="D470">
    <cfRule type="duplicateValues" dxfId="44" priority="1520"/>
  </conditionalFormatting>
  <conditionalFormatting sqref="D471">
    <cfRule type="duplicateValues" dxfId="44" priority="1485"/>
  </conditionalFormatting>
  <conditionalFormatting sqref="C482">
    <cfRule type="duplicateValues" dxfId="44" priority="25"/>
    <cfRule type="duplicateValues" dxfId="44" priority="24"/>
    <cfRule type="duplicateValues" dxfId="44" priority="23"/>
    <cfRule type="duplicateValues" dxfId="44" priority="22"/>
    <cfRule type="duplicateValues" dxfId="44" priority="21"/>
    <cfRule type="duplicateValues" dxfId="44" priority="20"/>
    <cfRule type="duplicateValues" dxfId="44" priority="19"/>
    <cfRule type="duplicateValues" dxfId="44" priority="18"/>
    <cfRule type="duplicateValues" dxfId="44" priority="17"/>
    <cfRule type="duplicateValues" dxfId="44" priority="16"/>
    <cfRule type="duplicateValues" dxfId="44" priority="15"/>
    <cfRule type="duplicateValues" dxfId="44" priority="14"/>
    <cfRule type="duplicateValues" dxfId="44" priority="12"/>
    <cfRule type="duplicateValues" dxfId="44" priority="11"/>
    <cfRule type="duplicateValues" dxfId="44" priority="10"/>
    <cfRule type="duplicateValues" dxfId="44" priority="9"/>
    <cfRule type="duplicateValues" dxfId="44" priority="8"/>
    <cfRule type="duplicateValues" dxfId="44" priority="7"/>
    <cfRule type="duplicateValues" dxfId="44" priority="6"/>
    <cfRule type="duplicateValues" dxfId="44" priority="5"/>
  </conditionalFormatting>
  <conditionalFormatting sqref="D482">
    <cfRule type="duplicateValues" dxfId="44" priority="13"/>
  </conditionalFormatting>
  <conditionalFormatting sqref="C483">
    <cfRule type="duplicateValues" dxfId="44" priority="4"/>
    <cfRule type="duplicateValues" dxfId="44" priority="3"/>
    <cfRule type="duplicateValues" dxfId="44" priority="2"/>
    <cfRule type="duplicateValues" dxfId="44" priority="1"/>
  </conditionalFormatting>
  <conditionalFormatting sqref="C227:C231">
    <cfRule type="duplicateValues" dxfId="45" priority="1659"/>
  </conditionalFormatting>
  <conditionalFormatting sqref="C323:C330">
    <cfRule type="duplicateValues" dxfId="45" priority="1649"/>
  </conditionalFormatting>
  <conditionalFormatting sqref="C331:C332">
    <cfRule type="duplicateValues" dxfId="45" priority="1647"/>
  </conditionalFormatting>
  <conditionalFormatting sqref="C333:C334">
    <cfRule type="duplicateValues" dxfId="45" priority="1648"/>
  </conditionalFormatting>
  <conditionalFormatting sqref="C340:C359">
    <cfRule type="duplicateValues" dxfId="44" priority="1600"/>
  </conditionalFormatting>
  <conditionalFormatting sqref="C351:C353">
    <cfRule type="duplicateValues" dxfId="44" priority="1623"/>
    <cfRule type="duplicateValues" dxfId="44" priority="1624"/>
    <cfRule type="duplicateValues" dxfId="44" priority="1625"/>
    <cfRule type="duplicateValues" dxfId="44" priority="1626"/>
    <cfRule type="duplicateValues" dxfId="44" priority="1627"/>
    <cfRule type="duplicateValues" dxfId="44" priority="1628"/>
    <cfRule type="duplicateValues" dxfId="44" priority="1629"/>
    <cfRule type="duplicateValues" dxfId="44" priority="1630"/>
  </conditionalFormatting>
  <conditionalFormatting sqref="C352:C353">
    <cfRule type="duplicateValues" dxfId="45" priority="1632"/>
  </conditionalFormatting>
  <conditionalFormatting sqref="C358:C359">
    <cfRule type="duplicateValues" dxfId="45" priority="1621"/>
  </conditionalFormatting>
  <conditionalFormatting sqref="C384:C385">
    <cfRule type="duplicateValues" dxfId="44" priority="1554"/>
  </conditionalFormatting>
  <conditionalFormatting sqref="C386:C388">
    <cfRule type="duplicateValues" dxfId="44" priority="1545"/>
  </conditionalFormatting>
  <conditionalFormatting sqref="C439:C443">
    <cfRule type="duplicateValues" dxfId="44" priority="1404"/>
    <cfRule type="duplicateValues" dxfId="44" priority="1405"/>
    <cfRule type="duplicateValues" dxfId="44" priority="1406"/>
    <cfRule type="duplicateValues" dxfId="44" priority="1407"/>
    <cfRule type="duplicateValues" dxfId="44" priority="1408"/>
    <cfRule type="duplicateValues" dxfId="44" priority="1409"/>
    <cfRule type="duplicateValues" dxfId="44" priority="1410"/>
    <cfRule type="duplicateValues" dxfId="44" priority="1411"/>
    <cfRule type="duplicateValues" dxfId="44" priority="1412"/>
    <cfRule type="duplicateValues" dxfId="44" priority="1413"/>
    <cfRule type="duplicateValues" dxfId="44" priority="1414"/>
    <cfRule type="duplicateValues" dxfId="44" priority="1415"/>
    <cfRule type="duplicateValues" dxfId="44" priority="1416"/>
    <cfRule type="duplicateValues" dxfId="44" priority="1417"/>
    <cfRule type="duplicateValues" dxfId="44" priority="1418"/>
    <cfRule type="duplicateValues" dxfId="44" priority="1419"/>
    <cfRule type="duplicateValues" dxfId="44" priority="1420"/>
    <cfRule type="duplicateValues" dxfId="44" priority="1421"/>
    <cfRule type="duplicateValues" dxfId="44" priority="1422"/>
    <cfRule type="duplicateValues" dxfId="44" priority="1423"/>
    <cfRule type="duplicateValues" dxfId="44" priority="1424"/>
    <cfRule type="duplicateValues" dxfId="44" priority="1425"/>
    <cfRule type="duplicateValues" dxfId="44" priority="1426"/>
    <cfRule type="duplicateValues" dxfId="44" priority="1427"/>
    <cfRule type="duplicateValues" dxfId="44" priority="1428"/>
    <cfRule type="duplicateValues" dxfId="44" priority="1429"/>
    <cfRule type="duplicateValues" dxfId="44" priority="1430"/>
    <cfRule type="duplicateValues" dxfId="44" priority="1431"/>
    <cfRule type="duplicateValues" dxfId="44" priority="1432"/>
    <cfRule type="duplicateValues" dxfId="44" priority="1433"/>
    <cfRule type="duplicateValues" dxfId="44" priority="1434"/>
    <cfRule type="duplicateValues" dxfId="44" priority="1435"/>
    <cfRule type="duplicateValues" dxfId="44" priority="1436"/>
    <cfRule type="duplicateValues" dxfId="44" priority="1437"/>
    <cfRule type="duplicateValues" dxfId="44" priority="1438"/>
    <cfRule type="duplicateValues" dxfId="44" priority="1439"/>
  </conditionalFormatting>
  <conditionalFormatting sqref="C465:C480">
    <cfRule type="duplicateValues" dxfId="44" priority="26"/>
  </conditionalFormatting>
  <conditionalFormatting sqref="D376:D383">
    <cfRule type="duplicateValues" dxfId="44" priority="1562"/>
  </conditionalFormatting>
  <conditionalFormatting sqref="D384:D385">
    <cfRule type="duplicateValues" dxfId="44" priority="1553"/>
  </conditionalFormatting>
  <conditionalFormatting sqref="D386:D388">
    <cfRule type="duplicateValues" dxfId="44" priority="1530"/>
  </conditionalFormatting>
  <conditionalFormatting sqref="D405:D406">
    <cfRule type="duplicateValues" dxfId="44" priority="1491"/>
    <cfRule type="duplicateValues" dxfId="44" priority="1492"/>
    <cfRule type="duplicateValues" dxfId="44" priority="1493"/>
  </conditionalFormatting>
  <conditionalFormatting sqref="D405:D412">
    <cfRule type="duplicateValues" dxfId="44" priority="1490"/>
  </conditionalFormatting>
  <conditionalFormatting sqref="C1:C468 C470:C481">
    <cfRule type="duplicateValues" dxfId="44" priority="1363"/>
  </conditionalFormatting>
  <conditionalFormatting sqref="C2:C60 C62:C80 C82:C86 C92:C206 C88:C90 C220:C221 C217:C218 C223:C253 C208:C215 C255:C282 C289 C375 C472:C475 C478:C479 C460:C462 C445:C452">
    <cfRule type="duplicateValues" dxfId="44" priority="1658"/>
  </conditionalFormatting>
  <conditionalFormatting sqref="C2:C60 C62:C80 C82:C86 C92:C206 C88:C90 C223:C253 C217:C218 C220:C221 C208:C215 C255:C282 C289 C375 C472:C475 C478:C479 C460:C464 C445:C452">
    <cfRule type="duplicateValues" dxfId="44" priority="1657"/>
  </conditionalFormatting>
  <conditionalFormatting sqref="C2:C60 C62:C80 C88:C90 C82:C86 C92:C206 C223:C253 C217:C218 C208:C215 C220:C221 C255:C314 C375 C445:C454 C478:C480 C472:C475 C460:C464 C468">
    <cfRule type="duplicateValues" dxfId="46" priority="1652"/>
    <cfRule type="duplicateValues" dxfId="44" priority="1653"/>
  </conditionalFormatting>
  <conditionalFormatting sqref="C2:C339 C478:C481 C445:C454 C472:C476 C460:C464 C375 C468">
    <cfRule type="duplicateValues" dxfId="44" priority="1643"/>
    <cfRule type="duplicateValues" dxfId="44" priority="1644"/>
    <cfRule type="duplicateValues" dxfId="44" priority="1645"/>
  </conditionalFormatting>
  <conditionalFormatting sqref="C2:C363 C478:C481 C460:C464 C472:C476 C445:C454 C375 C468">
    <cfRule type="duplicateValues" dxfId="44" priority="1597"/>
    <cfRule type="duplicateValues" dxfId="44" priority="1599"/>
  </conditionalFormatting>
  <conditionalFormatting sqref="C2:C375 C478:C481 C460:C464 C445:C454 C472:C476 C468">
    <cfRule type="duplicateValues" dxfId="44" priority="1572"/>
  </conditionalFormatting>
  <conditionalFormatting sqref="C2:C385 C478:C481 C466 C472:C476 C445:C464 C468">
    <cfRule type="duplicateValues" dxfId="44" priority="1551"/>
  </conditionalFormatting>
  <conditionalFormatting sqref="C4:C60 C82:C86 C62:C80 C88:C90 C92:C206 C208:C215 C223:C253 C220:C221 C217:C218 C255:C314 C375 C478:C480 C472:C475 C468">
    <cfRule type="duplicateValues" dxfId="44" priority="1651"/>
  </conditionalFormatting>
  <conditionalFormatting sqref="C4:C375 C478:C481 C472:C476 C468">
    <cfRule type="duplicateValues" dxfId="44" priority="1570"/>
  </conditionalFormatting>
  <conditionalFormatting sqref="C4:C363 C478:C481 C375 C472:C476 C468">
    <cfRule type="duplicateValues" dxfId="44" priority="1598"/>
  </conditionalFormatting>
  <conditionalFormatting sqref="C4:C437 C465:C468 C470:C481">
    <cfRule type="duplicateValues" dxfId="44" priority="1473"/>
  </conditionalFormatting>
  <conditionalFormatting sqref="C4:C385 C478:C481 C466 C472:C476 C468">
    <cfRule type="duplicateValues" dxfId="44" priority="1549"/>
    <cfRule type="duplicateValues" dxfId="44" priority="1550"/>
    <cfRule type="duplicateValues" dxfId="44" priority="1552"/>
  </conditionalFormatting>
  <conditionalFormatting sqref="C4:C403 C478:C481 C466 C472:C476 C470 C468">
    <cfRule type="duplicateValues" dxfId="44" priority="1515"/>
  </conditionalFormatting>
  <conditionalFormatting sqref="C4:C403 C478:C481 C466:C468 C472:C476 C470">
    <cfRule type="duplicateValues" dxfId="44" priority="1504"/>
    <cfRule type="duplicateValues" dxfId="44" priority="1505"/>
    <cfRule type="duplicateValues" dxfId="44" priority="1506"/>
  </conditionalFormatting>
  <conditionalFormatting sqref="C4:C426 C478:C481 C465:C468 C470:C476">
    <cfRule type="duplicateValues" dxfId="44" priority="1481"/>
  </conditionalFormatting>
  <conditionalFormatting sqref="D4:D374 D478:D481 D376:D385 D472:D476 D468">
    <cfRule type="duplicateValues" dxfId="44" priority="1547"/>
  </conditionalFormatting>
  <conditionalFormatting sqref="C37:C444 C465:C468 C470:C481">
    <cfRule type="duplicateValues" dxfId="44" priority="1373"/>
  </conditionalFormatting>
  <conditionalFormatting sqref="C285:C288 C290:C291">
    <cfRule type="duplicateValues" dxfId="45" priority="1656"/>
  </conditionalFormatting>
  <conditionalFormatting sqref="C292:C293 C468">
    <cfRule type="duplicateValues" dxfId="45" priority="1655"/>
  </conditionalFormatting>
  <conditionalFormatting sqref="C294:C314 C480">
    <cfRule type="duplicateValues" dxfId="45" priority="1654"/>
  </conditionalFormatting>
  <conditionalFormatting sqref="C299:C374 C480:C481 C476">
    <cfRule type="duplicateValues" dxfId="44" priority="1571"/>
  </conditionalFormatting>
  <conditionalFormatting sqref="C315:C322 C481">
    <cfRule type="duplicateValues" dxfId="45" priority="1650"/>
  </conditionalFormatting>
  <conditionalFormatting sqref="C335:C339 C476">
    <cfRule type="duplicateValues" dxfId="45" priority="1646"/>
  </conditionalFormatting>
  <conditionalFormatting sqref="C354:C355 C357:C359">
    <cfRule type="duplicateValues" dxfId="44" priority="1611"/>
    <cfRule type="duplicateValues" dxfId="44" priority="1612"/>
    <cfRule type="duplicateValues" dxfId="44" priority="1613"/>
    <cfRule type="duplicateValues" dxfId="44" priority="1614"/>
    <cfRule type="duplicateValues" dxfId="44" priority="1615"/>
    <cfRule type="duplicateValues" dxfId="44" priority="1616"/>
    <cfRule type="duplicateValues" dxfId="44" priority="1617"/>
    <cfRule type="duplicateValues" dxfId="44" priority="1618"/>
  </conditionalFormatting>
  <conditionalFormatting sqref="C376:C385 C466">
    <cfRule type="duplicateValues" dxfId="44" priority="1548"/>
  </conditionalFormatting>
  <conditionalFormatting sqref="C391 C393:C397">
    <cfRule type="duplicateValues" dxfId="44" priority="1542"/>
  </conditionalFormatting>
  <conditionalFormatting sqref="D391 D393:D397">
    <cfRule type="duplicateValues" dxfId="44" priority="1524"/>
  </conditionalFormatting>
  <conditionalFormatting sqref="C428:C437 C477">
    <cfRule type="duplicateValues" dxfId="44" priority="1472"/>
    <cfRule type="duplicateValues" dxfId="44" priority="1474"/>
    <cfRule type="duplicateValues" dxfId="44" priority="1475"/>
  </conditionalFormatting>
  <conditionalFormatting sqref="C465:C475 C478:C480">
    <cfRule type="duplicateValues" dxfId="44" priority="589"/>
  </conditionalFormatting>
  <dataValidations count="1">
    <dataValidation type="custom" allowBlank="1" showInputMessage="1" showErrorMessage="1" sqref="D388 D391 D402 D439">
      <formula1>COUNTIF(D:D,D388&amp;"*")=1</formula1>
    </dataValidation>
  </dataValidations>
  <pageMargins left="0.156944444444444" right="0.118055555555556" top="0.156944444444444" bottom="0.0388888888888889" header="0.156944444444444" footer="0.118055555555556"/>
  <pageSetup paperSize="9" scale="47" fitToHeight="0" orientation="landscape" horizontalDpi="600"/>
  <headerFooter/>
  <rowBreaks count="10" manualBreakCount="10">
    <brk id="151" max="26" man="1"/>
    <brk id="226" max="26" man="1"/>
    <brk id="295" max="26" man="1"/>
    <brk id="365" max="26" man="1"/>
    <brk id="426" max="26" man="1"/>
    <brk id="462" max="16383" man="1"/>
    <brk id="462" max="16383" man="1"/>
    <brk id="462" max="16383" man="1"/>
    <brk id="462" max="16383" man="1"/>
    <brk id="462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5"/>
  <sheetViews>
    <sheetView topLeftCell="A3" workbookViewId="0">
      <selection activeCell="M31" sqref="M31"/>
    </sheetView>
  </sheetViews>
  <sheetFormatPr defaultColWidth="9" defaultRowHeight="13.5"/>
  <cols>
    <col min="1" max="2" width="8.375" style="9" customWidth="1"/>
    <col min="3" max="3" width="8.125" style="9" customWidth="1"/>
    <col min="4" max="5" width="8.375" style="9" customWidth="1"/>
    <col min="6" max="6" width="9.375" style="9" customWidth="1"/>
    <col min="7" max="7" width="8.875" style="9" customWidth="1"/>
    <col min="9" max="9" width="22.375" style="9" customWidth="1"/>
    <col min="10" max="10" width="11.375"/>
    <col min="11" max="11" width="22.375"/>
    <col min="12" max="12" width="14.125"/>
    <col min="13" max="13" width="11.375"/>
    <col min="14" max="14" width="13.625" customWidth="1"/>
    <col min="15" max="15" width="12.5" customWidth="1"/>
    <col min="16" max="16" width="12.875" customWidth="1"/>
    <col min="17" max="17" width="10.875" customWidth="1"/>
    <col min="18" max="18" width="15" customWidth="1"/>
    <col min="19" max="19" width="10.375"/>
  </cols>
  <sheetData>
    <row r="1" ht="24" spans="1:9">
      <c r="A1" s="5" t="s">
        <v>78</v>
      </c>
      <c r="B1" s="5" t="s">
        <v>79</v>
      </c>
      <c r="C1" s="5" t="s">
        <v>80</v>
      </c>
      <c r="D1" s="5" t="s">
        <v>81</v>
      </c>
      <c r="E1" s="5" t="s">
        <v>82</v>
      </c>
      <c r="F1" s="5" t="s">
        <v>64</v>
      </c>
      <c r="G1" s="5" t="s">
        <v>70</v>
      </c>
      <c r="H1" s="10" t="s">
        <v>4</v>
      </c>
      <c r="I1" s="10" t="s">
        <v>4</v>
      </c>
    </row>
    <row r="2" spans="1:9">
      <c r="A2" s="11">
        <v>62.5185</v>
      </c>
      <c r="B2" s="11">
        <v>778.894</v>
      </c>
      <c r="C2" s="11">
        <v>566.48</v>
      </c>
      <c r="D2" s="11">
        <v>32.4578</v>
      </c>
      <c r="E2" s="11">
        <v>318</v>
      </c>
      <c r="F2" s="11">
        <v>0</v>
      </c>
      <c r="G2" s="11">
        <v>1758.3503</v>
      </c>
      <c r="H2" s="12" t="s">
        <v>13</v>
      </c>
      <c r="I2" s="12" t="s">
        <v>27</v>
      </c>
    </row>
    <row r="3" spans="1:9">
      <c r="A3" s="11">
        <v>62.5185</v>
      </c>
      <c r="B3" s="11">
        <v>778.894</v>
      </c>
      <c r="C3" s="11">
        <v>566.48</v>
      </c>
      <c r="D3" s="11">
        <v>32.4578</v>
      </c>
      <c r="E3" s="11">
        <v>318</v>
      </c>
      <c r="F3" s="11">
        <v>0</v>
      </c>
      <c r="G3" s="11">
        <v>1758.3503</v>
      </c>
      <c r="H3" s="12" t="s">
        <v>16</v>
      </c>
      <c r="I3" s="12" t="s">
        <v>40</v>
      </c>
    </row>
    <row r="4" spans="1:9">
      <c r="A4" s="11">
        <v>62.5185</v>
      </c>
      <c r="B4" s="11">
        <v>778.894</v>
      </c>
      <c r="C4" s="11">
        <v>566.48</v>
      </c>
      <c r="D4" s="11">
        <v>32.4578</v>
      </c>
      <c r="E4" s="11">
        <v>318</v>
      </c>
      <c r="F4" s="11">
        <v>0</v>
      </c>
      <c r="G4" s="11">
        <v>1758.3503</v>
      </c>
      <c r="H4" s="12" t="s">
        <v>16</v>
      </c>
      <c r="I4" s="12" t="s">
        <v>40</v>
      </c>
    </row>
    <row r="5" spans="1:9">
      <c r="A5" s="11">
        <v>62.5185</v>
      </c>
      <c r="B5" s="11">
        <v>778.894</v>
      </c>
      <c r="C5" s="11">
        <v>566.48</v>
      </c>
      <c r="D5" s="11">
        <v>32.4578</v>
      </c>
      <c r="E5" s="11">
        <v>318</v>
      </c>
      <c r="F5" s="11">
        <v>0</v>
      </c>
      <c r="G5" s="11">
        <v>1758.3503</v>
      </c>
      <c r="H5" s="12" t="s">
        <v>16</v>
      </c>
      <c r="I5" s="12" t="s">
        <v>40</v>
      </c>
    </row>
    <row r="6" spans="1:9">
      <c r="A6" s="11">
        <v>62.5185</v>
      </c>
      <c r="B6" s="11">
        <v>778.894</v>
      </c>
      <c r="C6" s="11">
        <v>566.48</v>
      </c>
      <c r="D6" s="11">
        <v>32.4578</v>
      </c>
      <c r="E6" s="11">
        <v>418</v>
      </c>
      <c r="F6" s="11">
        <v>0</v>
      </c>
      <c r="G6" s="11">
        <v>1858.3503</v>
      </c>
      <c r="H6" s="12" t="s">
        <v>16</v>
      </c>
      <c r="I6" s="12" t="s">
        <v>40</v>
      </c>
    </row>
    <row r="7" spans="1:9">
      <c r="A7" s="11">
        <v>62.5185</v>
      </c>
      <c r="B7" s="11">
        <v>778.894</v>
      </c>
      <c r="C7" s="11">
        <v>566.48</v>
      </c>
      <c r="D7" s="11">
        <v>32.4578</v>
      </c>
      <c r="E7" s="11">
        <v>318</v>
      </c>
      <c r="F7" s="11">
        <v>0</v>
      </c>
      <c r="G7" s="11">
        <v>1758.3503</v>
      </c>
      <c r="H7" s="12" t="s">
        <v>16</v>
      </c>
      <c r="I7" s="12" t="s">
        <v>40</v>
      </c>
    </row>
    <row r="8" spans="1:9">
      <c r="A8" s="11">
        <v>62.5185</v>
      </c>
      <c r="B8" s="11">
        <v>778.894</v>
      </c>
      <c r="C8" s="11">
        <v>566.48</v>
      </c>
      <c r="D8" s="11">
        <v>32.4578</v>
      </c>
      <c r="E8" s="11">
        <v>418</v>
      </c>
      <c r="F8" s="11">
        <v>0</v>
      </c>
      <c r="G8" s="11">
        <v>1858.3503</v>
      </c>
      <c r="H8" s="12" t="s">
        <v>16</v>
      </c>
      <c r="I8" s="12" t="s">
        <v>40</v>
      </c>
    </row>
    <row r="9" spans="1:9">
      <c r="A9" s="11">
        <v>68.76</v>
      </c>
      <c r="B9" s="11">
        <v>916.8</v>
      </c>
      <c r="C9" s="11">
        <v>566.48</v>
      </c>
      <c r="D9" s="11">
        <v>38.2</v>
      </c>
      <c r="E9" s="11">
        <v>418</v>
      </c>
      <c r="F9" s="11">
        <v>0</v>
      </c>
      <c r="G9" s="11">
        <v>2008.24</v>
      </c>
      <c r="H9" s="12" t="s">
        <v>16</v>
      </c>
      <c r="I9" s="12" t="s">
        <v>40</v>
      </c>
    </row>
    <row r="10" spans="1:9">
      <c r="A10" s="11">
        <v>62.5185</v>
      </c>
      <c r="B10" s="11">
        <v>778.894</v>
      </c>
      <c r="C10" s="11">
        <v>566.48</v>
      </c>
      <c r="D10" s="11">
        <v>32.4578</v>
      </c>
      <c r="E10" s="11">
        <v>318</v>
      </c>
      <c r="F10" s="11">
        <v>0</v>
      </c>
      <c r="G10" s="11">
        <v>1758.3503</v>
      </c>
      <c r="H10" s="12" t="s">
        <v>16</v>
      </c>
      <c r="I10" s="12" t="s">
        <v>40</v>
      </c>
    </row>
    <row r="11" ht="27" spans="1:19">
      <c r="A11" s="11">
        <v>62.5185</v>
      </c>
      <c r="B11" s="11">
        <v>778.894</v>
      </c>
      <c r="C11" s="11">
        <v>566.48</v>
      </c>
      <c r="D11" s="11">
        <v>32.4578</v>
      </c>
      <c r="E11" s="11">
        <v>318</v>
      </c>
      <c r="F11" s="11">
        <v>0</v>
      </c>
      <c r="G11" s="11">
        <v>1758.3503</v>
      </c>
      <c r="H11" s="12" t="s">
        <v>16</v>
      </c>
      <c r="I11" s="12" t="s">
        <v>40</v>
      </c>
      <c r="K11" t="s">
        <v>1065</v>
      </c>
      <c r="L11" t="s">
        <v>5</v>
      </c>
      <c r="M11" t="s">
        <v>4</v>
      </c>
      <c r="N11" s="13" t="s">
        <v>7</v>
      </c>
      <c r="O11" s="13" t="s">
        <v>10</v>
      </c>
      <c r="P11" s="13" t="s">
        <v>8</v>
      </c>
      <c r="Q11" s="13" t="s">
        <v>9</v>
      </c>
      <c r="R11" s="13" t="s">
        <v>11</v>
      </c>
      <c r="S11" s="13"/>
    </row>
    <row r="12" spans="1:19">
      <c r="A12" s="11">
        <v>62.5185</v>
      </c>
      <c r="B12" s="11">
        <v>778.894</v>
      </c>
      <c r="C12" s="11">
        <v>566.48</v>
      </c>
      <c r="D12" s="11">
        <v>32.4578</v>
      </c>
      <c r="E12" s="11">
        <v>179</v>
      </c>
      <c r="F12" s="11">
        <v>0</v>
      </c>
      <c r="G12" s="11">
        <v>1619.3503</v>
      </c>
      <c r="H12" s="12" t="s">
        <v>16</v>
      </c>
      <c r="I12" s="12" t="s">
        <v>40</v>
      </c>
      <c r="K12" t="s">
        <v>21</v>
      </c>
      <c r="L12">
        <v>8638.73845</v>
      </c>
      <c r="M12" t="s">
        <v>12</v>
      </c>
      <c r="N12" s="14">
        <v>3949.182</v>
      </c>
      <c r="O12" s="14">
        <v>164.56395</v>
      </c>
      <c r="P12" s="14">
        <v>2832.4</v>
      </c>
      <c r="Q12" s="14">
        <v>108</v>
      </c>
      <c r="R12" s="14">
        <v>1272</v>
      </c>
      <c r="S12">
        <v>2940.4</v>
      </c>
    </row>
    <row r="13" spans="1:19">
      <c r="A13" s="11">
        <v>62.5185</v>
      </c>
      <c r="B13" s="11">
        <v>778.894</v>
      </c>
      <c r="C13" s="11">
        <v>566.48</v>
      </c>
      <c r="D13" s="11">
        <v>32.4578</v>
      </c>
      <c r="E13" s="11">
        <v>179</v>
      </c>
      <c r="F13" s="11">
        <v>0</v>
      </c>
      <c r="G13" s="11">
        <v>1619.3503</v>
      </c>
      <c r="H13" s="12" t="s">
        <v>16</v>
      </c>
      <c r="I13" s="12" t="s">
        <v>40</v>
      </c>
      <c r="K13" t="s">
        <v>22</v>
      </c>
      <c r="L13">
        <v>7283.3169</v>
      </c>
      <c r="M13" t="s">
        <v>13</v>
      </c>
      <c r="N13" s="14">
        <v>56233.7544</v>
      </c>
      <c r="O13" s="14">
        <v>2375.74343</v>
      </c>
      <c r="P13" s="14">
        <v>40786.56</v>
      </c>
      <c r="Q13" s="14">
        <v>108</v>
      </c>
      <c r="R13" s="14">
        <v>20700</v>
      </c>
      <c r="S13">
        <v>40894.56</v>
      </c>
    </row>
    <row r="14" spans="1:19">
      <c r="A14" s="11">
        <v>62.5185</v>
      </c>
      <c r="B14" s="11">
        <v>778.894</v>
      </c>
      <c r="C14" s="11">
        <v>566.48</v>
      </c>
      <c r="D14" s="11">
        <v>32.4578</v>
      </c>
      <c r="E14" s="11">
        <v>179</v>
      </c>
      <c r="F14" s="11">
        <v>0</v>
      </c>
      <c r="G14" s="11">
        <v>1619.3503</v>
      </c>
      <c r="H14" s="12" t="s">
        <v>16</v>
      </c>
      <c r="I14" s="12" t="s">
        <v>40</v>
      </c>
      <c r="K14" t="s">
        <v>23</v>
      </c>
      <c r="L14">
        <v>13948.8544</v>
      </c>
      <c r="M14" t="s">
        <v>14</v>
      </c>
      <c r="N14" s="14">
        <v>228342.392</v>
      </c>
      <c r="O14" s="14">
        <v>9580.05034999999</v>
      </c>
      <c r="P14" s="14">
        <v>164845.68</v>
      </c>
      <c r="Q14" s="14">
        <v>1620</v>
      </c>
      <c r="R14" s="14">
        <v>44917.8</v>
      </c>
      <c r="S14">
        <v>166465.68</v>
      </c>
    </row>
    <row r="15" spans="1:19">
      <c r="A15" s="11">
        <v>62.5185</v>
      </c>
      <c r="B15" s="11">
        <v>778.894</v>
      </c>
      <c r="C15" s="11">
        <v>566.48</v>
      </c>
      <c r="D15" s="11">
        <v>32.4578</v>
      </c>
      <c r="E15" s="11">
        <v>179</v>
      </c>
      <c r="F15" s="11">
        <v>0</v>
      </c>
      <c r="G15" s="11">
        <v>1619.3503</v>
      </c>
      <c r="H15" s="12" t="s">
        <v>16</v>
      </c>
      <c r="I15" s="12" t="s">
        <v>40</v>
      </c>
      <c r="K15" t="s">
        <v>24</v>
      </c>
      <c r="L15">
        <v>35359.9227</v>
      </c>
      <c r="M15" t="s">
        <v>15</v>
      </c>
      <c r="N15" s="14">
        <v>24806.814</v>
      </c>
      <c r="O15" s="14">
        <v>1033.7105</v>
      </c>
      <c r="P15" s="14">
        <v>17560.88</v>
      </c>
      <c r="Q15" s="14">
        <v>216</v>
      </c>
      <c r="R15" s="14">
        <v>9026</v>
      </c>
      <c r="S15">
        <v>17776.88</v>
      </c>
    </row>
    <row r="16" spans="1:19">
      <c r="A16" s="11">
        <v>62.5185</v>
      </c>
      <c r="B16" s="11">
        <v>778.894</v>
      </c>
      <c r="C16" s="11">
        <v>566.48</v>
      </c>
      <c r="D16" s="11">
        <v>32.4578</v>
      </c>
      <c r="E16" s="11">
        <v>418</v>
      </c>
      <c r="F16" s="11">
        <v>0</v>
      </c>
      <c r="G16" s="11">
        <v>1858.3503</v>
      </c>
      <c r="H16" s="12" t="s">
        <v>16</v>
      </c>
      <c r="I16" s="12" t="s">
        <v>40</v>
      </c>
      <c r="K16" t="s">
        <v>25</v>
      </c>
      <c r="L16">
        <v>26415.19923</v>
      </c>
      <c r="M16" t="s">
        <v>16</v>
      </c>
      <c r="N16" s="14">
        <v>53499.65</v>
      </c>
      <c r="O16" s="14">
        <v>2229.3208</v>
      </c>
      <c r="P16" s="14">
        <v>37387.68</v>
      </c>
      <c r="Q16" s="14">
        <v>432</v>
      </c>
      <c r="R16" s="14">
        <v>18995</v>
      </c>
      <c r="S16">
        <v>37819.68</v>
      </c>
    </row>
    <row r="17" spans="1:19">
      <c r="A17" s="11">
        <v>62.5185</v>
      </c>
      <c r="B17" s="11">
        <v>778.894</v>
      </c>
      <c r="C17" s="11">
        <v>566.48</v>
      </c>
      <c r="D17" s="11">
        <v>32.4578</v>
      </c>
      <c r="E17" s="11">
        <v>318</v>
      </c>
      <c r="F17" s="11">
        <v>0</v>
      </c>
      <c r="G17" s="11">
        <v>1758.3503</v>
      </c>
      <c r="H17" s="12" t="s">
        <v>16</v>
      </c>
      <c r="I17" s="12" t="s">
        <v>40</v>
      </c>
      <c r="K17" t="s">
        <v>26</v>
      </c>
      <c r="L17">
        <v>17179.4707</v>
      </c>
      <c r="M17" t="s">
        <v>17</v>
      </c>
      <c r="N17" s="14">
        <v>8760.504</v>
      </c>
      <c r="O17" s="14">
        <v>330.3202</v>
      </c>
      <c r="P17" s="14">
        <v>6231.28</v>
      </c>
      <c r="Q17" s="14">
        <v>108</v>
      </c>
      <c r="R17" s="14">
        <v>3216.4</v>
      </c>
      <c r="S17">
        <v>6339.28</v>
      </c>
    </row>
    <row r="18" spans="1:19">
      <c r="A18" s="11">
        <v>62.5185</v>
      </c>
      <c r="B18" s="11">
        <v>778.894</v>
      </c>
      <c r="C18" s="11">
        <v>566.48</v>
      </c>
      <c r="D18" s="11">
        <v>32.4578</v>
      </c>
      <c r="E18" s="11">
        <v>318</v>
      </c>
      <c r="F18" s="11">
        <v>0</v>
      </c>
      <c r="G18" s="11">
        <v>1758.3503</v>
      </c>
      <c r="H18" s="12" t="s">
        <v>16</v>
      </c>
      <c r="I18" s="12" t="s">
        <v>40</v>
      </c>
      <c r="K18" t="s">
        <v>27</v>
      </c>
      <c r="L18">
        <v>1758.3503</v>
      </c>
      <c r="M18" t="s">
        <v>1066</v>
      </c>
      <c r="N18" s="14"/>
      <c r="O18" s="14"/>
      <c r="P18" s="14"/>
      <c r="Q18" s="14"/>
      <c r="R18" s="14"/>
      <c r="S18">
        <f>SUM(S12:S17)</f>
        <v>272236.48</v>
      </c>
    </row>
    <row r="19" spans="1:18">
      <c r="A19" s="11">
        <v>62.5185</v>
      </c>
      <c r="B19" s="11">
        <v>778.894</v>
      </c>
      <c r="C19" s="11">
        <v>566.48</v>
      </c>
      <c r="D19" s="11">
        <v>32.4578</v>
      </c>
      <c r="E19" s="11">
        <v>318</v>
      </c>
      <c r="F19" s="11">
        <v>0</v>
      </c>
      <c r="G19" s="11">
        <v>1758.3503</v>
      </c>
      <c r="H19" s="12" t="s">
        <v>16</v>
      </c>
      <c r="I19" s="12" t="s">
        <v>40</v>
      </c>
      <c r="K19" t="s">
        <v>28</v>
      </c>
      <c r="L19">
        <v>22991.5216</v>
      </c>
      <c r="M19" t="s">
        <v>18</v>
      </c>
      <c r="N19" s="14">
        <v>375592.2964</v>
      </c>
      <c r="O19" s="14">
        <v>15713.70923</v>
      </c>
      <c r="P19" s="14">
        <v>269644.48</v>
      </c>
      <c r="Q19" s="14">
        <v>2592</v>
      </c>
      <c r="R19" s="14">
        <v>98127.2</v>
      </c>
    </row>
    <row r="20" spans="1:12">
      <c r="A20" s="11">
        <v>68.76</v>
      </c>
      <c r="B20" s="11">
        <v>916.8</v>
      </c>
      <c r="C20" s="11">
        <v>566.48</v>
      </c>
      <c r="D20" s="11">
        <v>38.2</v>
      </c>
      <c r="E20" s="11">
        <v>418</v>
      </c>
      <c r="F20" s="11">
        <v>0</v>
      </c>
      <c r="G20" s="11">
        <v>2008.24</v>
      </c>
      <c r="H20" s="12" t="s">
        <v>13</v>
      </c>
      <c r="I20" s="12" t="s">
        <v>26</v>
      </c>
      <c r="K20" t="s">
        <v>29</v>
      </c>
      <c r="L20">
        <v>55243.56555</v>
      </c>
    </row>
    <row r="21" spans="1:12">
      <c r="A21" s="11">
        <v>62.5185</v>
      </c>
      <c r="B21" s="11">
        <v>778.894</v>
      </c>
      <c r="C21" s="11">
        <v>566.48</v>
      </c>
      <c r="D21" s="11">
        <v>32.4578</v>
      </c>
      <c r="E21" s="11">
        <v>418</v>
      </c>
      <c r="F21" s="11">
        <v>0</v>
      </c>
      <c r="G21" s="11">
        <v>1858.3503</v>
      </c>
      <c r="H21" s="12" t="s">
        <v>13</v>
      </c>
      <c r="I21" s="12" t="s">
        <v>26</v>
      </c>
      <c r="K21" t="s">
        <v>30</v>
      </c>
      <c r="L21">
        <v>41547.0295</v>
      </c>
    </row>
    <row r="22" spans="1:12">
      <c r="A22" s="11">
        <v>62.5185</v>
      </c>
      <c r="B22" s="11">
        <v>778.894</v>
      </c>
      <c r="C22" s="11">
        <v>566.48</v>
      </c>
      <c r="D22" s="11">
        <v>32.4578</v>
      </c>
      <c r="E22" s="11">
        <v>318</v>
      </c>
      <c r="F22" s="11">
        <v>0</v>
      </c>
      <c r="G22" s="11">
        <v>1758.3503</v>
      </c>
      <c r="H22" s="12" t="s">
        <v>13</v>
      </c>
      <c r="I22" s="12" t="s">
        <v>26</v>
      </c>
      <c r="K22" t="s">
        <v>31</v>
      </c>
      <c r="L22">
        <v>11213.43905</v>
      </c>
    </row>
    <row r="23" spans="1:12">
      <c r="A23" s="11">
        <v>62.5185</v>
      </c>
      <c r="B23" s="11">
        <v>778.894</v>
      </c>
      <c r="C23" s="11">
        <v>566.48</v>
      </c>
      <c r="D23" s="11">
        <v>32.4578</v>
      </c>
      <c r="E23" s="11">
        <v>418</v>
      </c>
      <c r="F23" s="11">
        <v>0</v>
      </c>
      <c r="G23" s="11">
        <v>1858.3503</v>
      </c>
      <c r="H23" s="12" t="s">
        <v>13</v>
      </c>
      <c r="I23" s="12" t="s">
        <v>26</v>
      </c>
      <c r="K23" t="s">
        <v>32</v>
      </c>
      <c r="L23">
        <v>25870.53955</v>
      </c>
    </row>
    <row r="24" spans="1:16">
      <c r="A24" s="11">
        <v>62.5185</v>
      </c>
      <c r="B24" s="11">
        <v>778.894</v>
      </c>
      <c r="C24" s="11">
        <v>566.48</v>
      </c>
      <c r="D24" s="11">
        <v>32.4578</v>
      </c>
      <c r="E24" s="11">
        <v>318</v>
      </c>
      <c r="F24" s="11">
        <v>0</v>
      </c>
      <c r="G24" s="11">
        <v>1758.3503</v>
      </c>
      <c r="H24" s="12" t="s">
        <v>12</v>
      </c>
      <c r="I24" s="12" t="s">
        <v>21</v>
      </c>
      <c r="K24" t="s">
        <v>33</v>
      </c>
      <c r="L24">
        <v>46839.22365</v>
      </c>
      <c r="P24" s="13"/>
    </row>
    <row r="25" spans="1:16">
      <c r="A25" s="11">
        <v>62.5185</v>
      </c>
      <c r="B25" s="11">
        <v>778.894</v>
      </c>
      <c r="C25" s="11">
        <v>566.48</v>
      </c>
      <c r="D25" s="11">
        <v>32.4578</v>
      </c>
      <c r="E25" s="11">
        <v>318</v>
      </c>
      <c r="F25" s="11">
        <v>0</v>
      </c>
      <c r="G25" s="11">
        <v>1758.3503</v>
      </c>
      <c r="H25" s="12" t="s">
        <v>13</v>
      </c>
      <c r="I25" s="12" t="s">
        <v>26</v>
      </c>
      <c r="K25" t="s">
        <v>34</v>
      </c>
      <c r="L25">
        <v>63049.6741</v>
      </c>
      <c r="P25" s="13"/>
    </row>
    <row r="26" spans="1:16">
      <c r="A26" s="11">
        <v>62.5185</v>
      </c>
      <c r="B26" s="11">
        <v>778.894</v>
      </c>
      <c r="C26" s="11">
        <v>566.48</v>
      </c>
      <c r="D26" s="11">
        <v>32.4578</v>
      </c>
      <c r="E26" s="11">
        <v>318</v>
      </c>
      <c r="F26" s="11">
        <v>0</v>
      </c>
      <c r="G26" s="11">
        <v>1758.3503</v>
      </c>
      <c r="H26" s="12" t="s">
        <v>12</v>
      </c>
      <c r="I26" s="12" t="s">
        <v>21</v>
      </c>
      <c r="K26" t="s">
        <v>35</v>
      </c>
      <c r="L26">
        <v>52535.59875</v>
      </c>
      <c r="P26" s="13"/>
    </row>
    <row r="27" spans="1:16">
      <c r="A27" s="11">
        <v>62.5185</v>
      </c>
      <c r="B27" s="11">
        <v>778.894</v>
      </c>
      <c r="C27" s="11">
        <v>566.48</v>
      </c>
      <c r="D27" s="11">
        <v>32.4578</v>
      </c>
      <c r="E27" s="11">
        <v>318</v>
      </c>
      <c r="F27" s="11">
        <v>0</v>
      </c>
      <c r="G27" s="11">
        <v>1758.3503</v>
      </c>
      <c r="H27" s="12" t="s">
        <v>13</v>
      </c>
      <c r="I27" s="12" t="s">
        <v>26</v>
      </c>
      <c r="K27" t="s">
        <v>36</v>
      </c>
      <c r="L27">
        <v>22204.5806</v>
      </c>
      <c r="P27" s="13"/>
    </row>
    <row r="28" spans="1:16">
      <c r="A28" s="11">
        <v>62.5185</v>
      </c>
      <c r="B28" s="11">
        <v>778.894</v>
      </c>
      <c r="C28" s="11">
        <v>566.48</v>
      </c>
      <c r="D28" s="11">
        <v>32.4578</v>
      </c>
      <c r="E28" s="11">
        <v>418</v>
      </c>
      <c r="F28" s="11">
        <v>0</v>
      </c>
      <c r="G28" s="11">
        <v>1858.3503</v>
      </c>
      <c r="H28" s="12" t="s">
        <v>15</v>
      </c>
      <c r="I28" s="12" t="s">
        <v>39</v>
      </c>
      <c r="K28" t="s">
        <v>37</v>
      </c>
      <c r="L28">
        <v>25198.92945</v>
      </c>
      <c r="P28" s="13"/>
    </row>
    <row r="29" spans="1:16">
      <c r="A29" s="11">
        <v>62.5185</v>
      </c>
      <c r="B29" s="11">
        <v>778.894</v>
      </c>
      <c r="C29" s="11">
        <v>566.48</v>
      </c>
      <c r="D29" s="11">
        <v>32.4578</v>
      </c>
      <c r="E29" s="11">
        <v>318</v>
      </c>
      <c r="F29" s="11">
        <v>0</v>
      </c>
      <c r="G29" s="11">
        <v>1758.3503</v>
      </c>
      <c r="H29" s="12" t="s">
        <v>13</v>
      </c>
      <c r="I29" s="12" t="s">
        <v>28</v>
      </c>
      <c r="K29" t="s">
        <v>38</v>
      </c>
      <c r="L29">
        <v>124483.92915</v>
      </c>
      <c r="P29" s="13"/>
    </row>
    <row r="30" spans="1:16">
      <c r="A30" s="11">
        <v>62.5185</v>
      </c>
      <c r="B30" s="11">
        <v>778.894</v>
      </c>
      <c r="C30" s="11">
        <v>566.48</v>
      </c>
      <c r="D30" s="11">
        <v>32.4578</v>
      </c>
      <c r="E30" s="11">
        <v>318</v>
      </c>
      <c r="F30" s="11">
        <v>0</v>
      </c>
      <c r="G30" s="11">
        <v>1758.3503</v>
      </c>
      <c r="H30" s="12" t="s">
        <v>15</v>
      </c>
      <c r="I30" s="12" t="s">
        <v>39</v>
      </c>
      <c r="K30" t="s">
        <v>39</v>
      </c>
      <c r="L30">
        <v>54606.444</v>
      </c>
      <c r="P30" s="13"/>
    </row>
    <row r="31" spans="1:16">
      <c r="A31" s="11">
        <v>62.5185</v>
      </c>
      <c r="B31" s="11">
        <v>778.894</v>
      </c>
      <c r="C31" s="11">
        <v>566.48</v>
      </c>
      <c r="D31" s="11">
        <v>32.4578</v>
      </c>
      <c r="E31" s="11">
        <v>318</v>
      </c>
      <c r="F31" s="11">
        <v>0</v>
      </c>
      <c r="G31" s="11">
        <v>1758.3503</v>
      </c>
      <c r="H31" s="12" t="s">
        <v>15</v>
      </c>
      <c r="I31" s="12" t="s">
        <v>39</v>
      </c>
      <c r="K31" t="s">
        <v>40</v>
      </c>
      <c r="L31">
        <v>116938.5668</v>
      </c>
      <c r="P31" s="13"/>
    </row>
    <row r="32" spans="1:16">
      <c r="A32" s="11">
        <v>62.5185</v>
      </c>
      <c r="B32" s="11">
        <v>778.894</v>
      </c>
      <c r="C32" s="11">
        <v>566.48</v>
      </c>
      <c r="D32" s="11">
        <v>32.4578</v>
      </c>
      <c r="E32" s="11">
        <v>318</v>
      </c>
      <c r="F32" s="11">
        <v>0</v>
      </c>
      <c r="G32" s="11">
        <v>1758.3503</v>
      </c>
      <c r="H32" s="12" t="s">
        <v>15</v>
      </c>
      <c r="I32" s="12" t="s">
        <v>39</v>
      </c>
      <c r="K32" t="s">
        <v>41</v>
      </c>
      <c r="L32">
        <v>3328.9288</v>
      </c>
      <c r="P32" s="13"/>
    </row>
    <row r="33" spans="1:12">
      <c r="A33" s="11">
        <v>62.5185</v>
      </c>
      <c r="B33" s="11">
        <v>778.894</v>
      </c>
      <c r="C33" s="11">
        <v>566.48</v>
      </c>
      <c r="D33" s="11">
        <v>32.4578</v>
      </c>
      <c r="E33" s="11">
        <v>318</v>
      </c>
      <c r="F33" s="11">
        <v>0</v>
      </c>
      <c r="G33" s="11">
        <v>1758.3503</v>
      </c>
      <c r="H33" s="12" t="s">
        <v>15</v>
      </c>
      <c r="I33" s="12" t="s">
        <v>39</v>
      </c>
      <c r="K33" t="s">
        <v>42</v>
      </c>
      <c r="L33">
        <v>1758.3503</v>
      </c>
    </row>
    <row r="34" spans="1:12">
      <c r="A34" s="11">
        <v>62.5185</v>
      </c>
      <c r="B34" s="11">
        <v>778.894</v>
      </c>
      <c r="C34" s="11">
        <v>566.48</v>
      </c>
      <c r="D34" s="11">
        <v>32.4578</v>
      </c>
      <c r="E34" s="11">
        <v>318</v>
      </c>
      <c r="F34" s="11">
        <v>0</v>
      </c>
      <c r="G34" s="11">
        <v>1758.3503</v>
      </c>
      <c r="H34" s="12" t="s">
        <v>15</v>
      </c>
      <c r="I34" s="12" t="s">
        <v>39</v>
      </c>
      <c r="K34" t="s">
        <v>43</v>
      </c>
      <c r="L34">
        <v>1694.7503</v>
      </c>
    </row>
    <row r="35" spans="1:12">
      <c r="A35" s="11">
        <v>62.5185</v>
      </c>
      <c r="B35" s="11">
        <v>778.894</v>
      </c>
      <c r="C35" s="11">
        <v>566.48</v>
      </c>
      <c r="D35" s="11">
        <v>32.4578</v>
      </c>
      <c r="E35" s="11">
        <v>0</v>
      </c>
      <c r="F35" s="11">
        <v>0</v>
      </c>
      <c r="G35" s="11">
        <v>1440.3503</v>
      </c>
      <c r="H35" s="12" t="s">
        <v>13</v>
      </c>
      <c r="I35" s="12" t="s">
        <v>23</v>
      </c>
      <c r="K35" t="s">
        <v>44</v>
      </c>
      <c r="L35">
        <v>1758.3763</v>
      </c>
    </row>
    <row r="36" spans="1:12">
      <c r="A36" s="11">
        <v>62.5185</v>
      </c>
      <c r="B36" s="11">
        <v>778.894</v>
      </c>
      <c r="C36" s="11">
        <v>566.48</v>
      </c>
      <c r="D36" s="11">
        <v>32.4578</v>
      </c>
      <c r="E36" s="11">
        <v>318</v>
      </c>
      <c r="F36" s="11">
        <v>0</v>
      </c>
      <c r="G36" s="11">
        <v>1758.3503</v>
      </c>
      <c r="H36" s="12" t="s">
        <v>13</v>
      </c>
      <c r="I36" s="12" t="s">
        <v>23</v>
      </c>
      <c r="K36" t="s">
        <v>45</v>
      </c>
      <c r="L36">
        <v>3516.7266</v>
      </c>
    </row>
    <row r="37" spans="1:12">
      <c r="A37" s="11">
        <v>62.5185</v>
      </c>
      <c r="B37" s="11">
        <v>778.894</v>
      </c>
      <c r="C37" s="11">
        <v>566.48</v>
      </c>
      <c r="D37" s="11">
        <v>32.4578</v>
      </c>
      <c r="E37" s="11">
        <v>418</v>
      </c>
      <c r="F37" s="11">
        <v>0</v>
      </c>
      <c r="G37" s="11">
        <v>1858.3503</v>
      </c>
      <c r="H37" s="12" t="s">
        <v>13</v>
      </c>
      <c r="I37" s="12" t="s">
        <v>23</v>
      </c>
      <c r="K37" t="s">
        <v>46</v>
      </c>
      <c r="L37">
        <v>1758.3763</v>
      </c>
    </row>
    <row r="38" spans="1:12">
      <c r="A38" s="11">
        <v>62.5185</v>
      </c>
      <c r="B38" s="11">
        <v>778.894</v>
      </c>
      <c r="C38" s="11">
        <v>566.48</v>
      </c>
      <c r="D38" s="11">
        <v>32.4578</v>
      </c>
      <c r="E38" s="11">
        <v>318</v>
      </c>
      <c r="F38" s="11">
        <v>0</v>
      </c>
      <c r="G38" s="11">
        <v>1758.3503</v>
      </c>
      <c r="H38" s="12" t="s">
        <v>13</v>
      </c>
      <c r="I38" s="12" t="s">
        <v>23</v>
      </c>
      <c r="K38" t="s">
        <v>47</v>
      </c>
      <c r="L38">
        <v>1758.3503</v>
      </c>
    </row>
    <row r="39" spans="1:12">
      <c r="A39" s="11">
        <v>62.5185</v>
      </c>
      <c r="B39" s="11">
        <v>778.894</v>
      </c>
      <c r="C39" s="11">
        <v>566.48</v>
      </c>
      <c r="D39" s="11">
        <v>32.4578</v>
      </c>
      <c r="E39" s="11">
        <v>318</v>
      </c>
      <c r="F39" s="11">
        <v>0</v>
      </c>
      <c r="G39" s="11">
        <v>1758.3503</v>
      </c>
      <c r="H39" s="12" t="s">
        <v>13</v>
      </c>
      <c r="I39" s="12" t="s">
        <v>23</v>
      </c>
      <c r="K39" t="s">
        <v>48</v>
      </c>
      <c r="L39">
        <v>2008.24</v>
      </c>
    </row>
    <row r="40" spans="1:12">
      <c r="A40" s="11">
        <v>62.5185</v>
      </c>
      <c r="B40" s="11">
        <v>778.894</v>
      </c>
      <c r="C40" s="11">
        <v>566.48</v>
      </c>
      <c r="D40" s="11">
        <v>32.4578</v>
      </c>
      <c r="E40" s="11">
        <v>318</v>
      </c>
      <c r="F40" s="11">
        <v>0</v>
      </c>
      <c r="G40" s="11">
        <v>1758.3503</v>
      </c>
      <c r="H40" s="12" t="s">
        <v>16</v>
      </c>
      <c r="I40" s="12" t="s">
        <v>40</v>
      </c>
      <c r="K40" t="s">
        <v>49</v>
      </c>
      <c r="L40">
        <v>1758.3503</v>
      </c>
    </row>
    <row r="41" spans="1:11">
      <c r="A41" s="11">
        <v>68.76</v>
      </c>
      <c r="B41" s="11">
        <v>916.8</v>
      </c>
      <c r="C41" s="11">
        <v>566.48</v>
      </c>
      <c r="D41" s="11">
        <v>38.2</v>
      </c>
      <c r="E41" s="11">
        <v>318</v>
      </c>
      <c r="F41" s="11">
        <v>0</v>
      </c>
      <c r="G41" s="11">
        <v>1908.24</v>
      </c>
      <c r="H41" s="12" t="s">
        <v>15</v>
      </c>
      <c r="I41" s="12" t="s">
        <v>39</v>
      </c>
      <c r="K41" t="s">
        <v>1066</v>
      </c>
    </row>
    <row r="42" spans="1:12">
      <c r="A42" s="11">
        <v>62.5185</v>
      </c>
      <c r="B42" s="11">
        <v>778.894</v>
      </c>
      <c r="C42" s="11">
        <v>566.48</v>
      </c>
      <c r="D42" s="11">
        <v>32.4578</v>
      </c>
      <c r="E42" s="11">
        <v>318</v>
      </c>
      <c r="F42" s="11">
        <v>0</v>
      </c>
      <c r="G42" s="11">
        <v>1758.3503</v>
      </c>
      <c r="H42" s="12" t="s">
        <v>16</v>
      </c>
      <c r="I42" s="12" t="s">
        <v>40</v>
      </c>
      <c r="K42" t="s">
        <v>18</v>
      </c>
      <c r="L42">
        <v>792647.34363</v>
      </c>
    </row>
    <row r="43" spans="1:9">
      <c r="A43" s="11">
        <v>62.5185</v>
      </c>
      <c r="B43" s="11">
        <v>778.894</v>
      </c>
      <c r="C43" s="11">
        <v>566.48</v>
      </c>
      <c r="D43" s="11">
        <v>32.4578</v>
      </c>
      <c r="E43" s="11">
        <v>318</v>
      </c>
      <c r="F43" s="11">
        <v>0</v>
      </c>
      <c r="G43" s="11">
        <v>1758.3503</v>
      </c>
      <c r="H43" s="12" t="s">
        <v>15</v>
      </c>
      <c r="I43" s="12" t="s">
        <v>39</v>
      </c>
    </row>
    <row r="44" spans="1:9">
      <c r="A44" s="11">
        <v>68.76</v>
      </c>
      <c r="B44" s="11">
        <v>916.8</v>
      </c>
      <c r="C44" s="11">
        <v>566.48</v>
      </c>
      <c r="D44" s="11">
        <v>38.2</v>
      </c>
      <c r="E44" s="11">
        <v>418</v>
      </c>
      <c r="F44" s="11">
        <v>0</v>
      </c>
      <c r="G44" s="11">
        <v>2008.24</v>
      </c>
      <c r="H44" s="12" t="s">
        <v>16</v>
      </c>
      <c r="I44" s="12" t="s">
        <v>40</v>
      </c>
    </row>
    <row r="45" spans="1:9">
      <c r="A45" s="11">
        <v>62.5185</v>
      </c>
      <c r="B45" s="11">
        <v>778.894</v>
      </c>
      <c r="C45" s="11">
        <v>566.48</v>
      </c>
      <c r="D45" s="11">
        <v>32.4578</v>
      </c>
      <c r="E45" s="11">
        <v>318</v>
      </c>
      <c r="F45" s="11">
        <v>0</v>
      </c>
      <c r="G45" s="11">
        <v>1758.3503</v>
      </c>
      <c r="H45" s="12" t="s">
        <v>16</v>
      </c>
      <c r="I45" s="12" t="s">
        <v>40</v>
      </c>
    </row>
    <row r="46" spans="1:9">
      <c r="A46" s="11">
        <v>62.5185</v>
      </c>
      <c r="B46" s="11">
        <v>778.894</v>
      </c>
      <c r="C46" s="11">
        <v>566.48</v>
      </c>
      <c r="D46" s="11">
        <v>32.4578</v>
      </c>
      <c r="E46" s="11">
        <v>318</v>
      </c>
      <c r="F46" s="11">
        <v>0</v>
      </c>
      <c r="G46" s="11">
        <v>1758.3503</v>
      </c>
      <c r="H46" s="12" t="s">
        <v>13</v>
      </c>
      <c r="I46" s="12" t="s">
        <v>22</v>
      </c>
    </row>
    <row r="47" spans="1:9">
      <c r="A47" s="11">
        <v>62.5185</v>
      </c>
      <c r="B47" s="11">
        <v>778.894</v>
      </c>
      <c r="C47" s="11">
        <v>566.48</v>
      </c>
      <c r="D47" s="11">
        <v>32.4578</v>
      </c>
      <c r="E47" s="11">
        <v>418</v>
      </c>
      <c r="F47" s="11">
        <v>0</v>
      </c>
      <c r="G47" s="11">
        <v>1858.3503</v>
      </c>
      <c r="H47" s="12" t="s">
        <v>16</v>
      </c>
      <c r="I47" s="12" t="s">
        <v>40</v>
      </c>
    </row>
    <row r="48" spans="1:9">
      <c r="A48" s="11">
        <v>62.5185</v>
      </c>
      <c r="B48" s="11">
        <v>778.894</v>
      </c>
      <c r="C48" s="11">
        <v>566.48</v>
      </c>
      <c r="D48" s="11">
        <v>32.4578</v>
      </c>
      <c r="E48" s="11">
        <v>318</v>
      </c>
      <c r="F48" s="11">
        <v>0</v>
      </c>
      <c r="G48" s="11">
        <v>1758.3503</v>
      </c>
      <c r="H48" s="12" t="s">
        <v>17</v>
      </c>
      <c r="I48" s="12" t="s">
        <v>41</v>
      </c>
    </row>
    <row r="49" spans="1:9">
      <c r="A49" s="11">
        <v>62.5185</v>
      </c>
      <c r="B49" s="11">
        <v>778.894</v>
      </c>
      <c r="C49" s="11">
        <v>566.48</v>
      </c>
      <c r="D49" s="11">
        <v>32.4578</v>
      </c>
      <c r="E49" s="11">
        <v>254.4</v>
      </c>
      <c r="F49" s="11">
        <v>0</v>
      </c>
      <c r="G49" s="11">
        <v>1694.7503</v>
      </c>
      <c r="H49" s="12" t="s">
        <v>17</v>
      </c>
      <c r="I49" s="12" t="s">
        <v>43</v>
      </c>
    </row>
    <row r="50" spans="1:9">
      <c r="A50" s="11">
        <v>62.5185</v>
      </c>
      <c r="B50" s="11">
        <v>778.894</v>
      </c>
      <c r="C50" s="11">
        <v>566.48</v>
      </c>
      <c r="D50" s="11">
        <v>32.4578</v>
      </c>
      <c r="E50" s="11">
        <v>318</v>
      </c>
      <c r="F50" s="11">
        <v>0</v>
      </c>
      <c r="G50" s="11">
        <v>1758.3503</v>
      </c>
      <c r="H50" s="12" t="s">
        <v>17</v>
      </c>
      <c r="I50" s="12" t="s">
        <v>47</v>
      </c>
    </row>
    <row r="51" spans="1:9">
      <c r="A51" s="11">
        <v>62.5185</v>
      </c>
      <c r="B51" s="11">
        <v>778.894</v>
      </c>
      <c r="C51" s="11">
        <v>566.48</v>
      </c>
      <c r="D51" s="11">
        <v>32.4578</v>
      </c>
      <c r="E51" s="11">
        <v>318</v>
      </c>
      <c r="F51" s="11">
        <v>0</v>
      </c>
      <c r="G51" s="11">
        <v>1758.3503</v>
      </c>
      <c r="H51" s="12" t="s">
        <v>17</v>
      </c>
      <c r="I51" s="12" t="s">
        <v>42</v>
      </c>
    </row>
    <row r="52" spans="1:9">
      <c r="A52" s="11">
        <v>62.5185</v>
      </c>
      <c r="B52" s="11">
        <v>778.894</v>
      </c>
      <c r="C52" s="11">
        <v>566.48</v>
      </c>
      <c r="D52" s="11">
        <v>32.4578</v>
      </c>
      <c r="E52" s="11">
        <v>318</v>
      </c>
      <c r="F52" s="11">
        <v>0</v>
      </c>
      <c r="G52" s="11">
        <v>1758.3503</v>
      </c>
      <c r="H52" s="12" t="s">
        <v>17</v>
      </c>
      <c r="I52" s="12" t="s">
        <v>49</v>
      </c>
    </row>
    <row r="53" spans="1:9">
      <c r="A53" s="11">
        <v>68.76</v>
      </c>
      <c r="B53" s="11">
        <v>916.8</v>
      </c>
      <c r="C53" s="11">
        <v>566.48</v>
      </c>
      <c r="D53" s="11">
        <v>38.2</v>
      </c>
      <c r="E53" s="11">
        <v>418</v>
      </c>
      <c r="F53" s="11">
        <v>0</v>
      </c>
      <c r="G53" s="11">
        <v>2008.24</v>
      </c>
      <c r="H53" s="12" t="s">
        <v>13</v>
      </c>
      <c r="I53" s="12" t="s">
        <v>22</v>
      </c>
    </row>
    <row r="54" spans="1:9">
      <c r="A54" s="11">
        <v>62.5185</v>
      </c>
      <c r="B54" s="11">
        <v>778.894</v>
      </c>
      <c r="C54" s="11">
        <v>566.48</v>
      </c>
      <c r="D54" s="11">
        <v>32.4578</v>
      </c>
      <c r="E54" s="11">
        <v>318</v>
      </c>
      <c r="F54" s="11">
        <v>0</v>
      </c>
      <c r="G54" s="11">
        <v>1758.3503</v>
      </c>
      <c r="H54" s="12" t="s">
        <v>13</v>
      </c>
      <c r="I54" s="12" t="s">
        <v>22</v>
      </c>
    </row>
    <row r="55" spans="1:9">
      <c r="A55" s="11">
        <v>68.76</v>
      </c>
      <c r="B55" s="11">
        <v>916.8</v>
      </c>
      <c r="C55" s="11">
        <v>566.48</v>
      </c>
      <c r="D55" s="11">
        <v>38.2</v>
      </c>
      <c r="E55" s="11">
        <v>318</v>
      </c>
      <c r="F55" s="11">
        <v>0</v>
      </c>
      <c r="G55" s="11">
        <v>1908.24</v>
      </c>
      <c r="H55" s="12" t="s">
        <v>15</v>
      </c>
      <c r="I55" s="12" t="s">
        <v>39</v>
      </c>
    </row>
    <row r="56" spans="1:9">
      <c r="A56" s="11">
        <v>62.5185</v>
      </c>
      <c r="B56" s="11">
        <v>778.894</v>
      </c>
      <c r="C56" s="11">
        <v>566.48</v>
      </c>
      <c r="D56" s="11">
        <v>32.4578</v>
      </c>
      <c r="E56" s="11">
        <v>318</v>
      </c>
      <c r="F56" s="11">
        <v>0</v>
      </c>
      <c r="G56" s="11">
        <v>1758.3503</v>
      </c>
      <c r="H56" s="12" t="s">
        <v>14</v>
      </c>
      <c r="I56" s="12" t="s">
        <v>32</v>
      </c>
    </row>
    <row r="57" spans="1:9">
      <c r="A57" s="11">
        <v>62.5185</v>
      </c>
      <c r="B57" s="11">
        <v>778.894</v>
      </c>
      <c r="C57" s="11">
        <v>566.48</v>
      </c>
      <c r="D57" s="11">
        <v>32.4578</v>
      </c>
      <c r="E57" s="11">
        <v>179</v>
      </c>
      <c r="F57" s="11">
        <v>0</v>
      </c>
      <c r="G57" s="11">
        <v>1619.3503</v>
      </c>
      <c r="H57" s="12" t="s">
        <v>15</v>
      </c>
      <c r="I57" s="12" t="s">
        <v>39</v>
      </c>
    </row>
    <row r="58" spans="1:9">
      <c r="A58" s="11">
        <v>62.5185</v>
      </c>
      <c r="B58" s="11">
        <v>778.894</v>
      </c>
      <c r="C58" s="11">
        <v>566.48</v>
      </c>
      <c r="D58" s="11">
        <v>32.4578</v>
      </c>
      <c r="E58" s="11">
        <v>318</v>
      </c>
      <c r="F58" s="11">
        <v>0</v>
      </c>
      <c r="G58" s="11">
        <v>1758.3503</v>
      </c>
      <c r="H58" s="12" t="s">
        <v>13</v>
      </c>
      <c r="I58" s="12" t="s">
        <v>24</v>
      </c>
    </row>
    <row r="59" spans="1:9">
      <c r="A59" s="11">
        <v>62.5185</v>
      </c>
      <c r="B59" s="11">
        <v>778.894</v>
      </c>
      <c r="C59" s="11">
        <v>566.48</v>
      </c>
      <c r="D59" s="11">
        <v>32.4578</v>
      </c>
      <c r="E59" s="11">
        <v>318</v>
      </c>
      <c r="F59" s="11">
        <v>0</v>
      </c>
      <c r="G59" s="11">
        <v>1758.3503</v>
      </c>
      <c r="H59" s="12" t="s">
        <v>15</v>
      </c>
      <c r="I59" s="12" t="s">
        <v>39</v>
      </c>
    </row>
    <row r="60" spans="1:9">
      <c r="A60" s="11">
        <v>62.5185</v>
      </c>
      <c r="B60" s="11">
        <v>778.894</v>
      </c>
      <c r="C60" s="11">
        <v>566.48</v>
      </c>
      <c r="D60" s="11">
        <v>32.4578</v>
      </c>
      <c r="E60" s="11">
        <v>418</v>
      </c>
      <c r="F60" s="11">
        <v>0</v>
      </c>
      <c r="G60" s="11">
        <v>1858.3503</v>
      </c>
      <c r="H60" s="12" t="s">
        <v>16</v>
      </c>
      <c r="I60" s="12" t="s">
        <v>40</v>
      </c>
    </row>
    <row r="61" spans="1:9">
      <c r="A61" s="11">
        <v>62.5185</v>
      </c>
      <c r="B61" s="11">
        <v>778.894</v>
      </c>
      <c r="C61" s="11">
        <v>566.48</v>
      </c>
      <c r="D61" s="11">
        <v>32.4578</v>
      </c>
      <c r="E61" s="11">
        <v>318</v>
      </c>
      <c r="F61" s="11">
        <v>0</v>
      </c>
      <c r="G61" s="11">
        <v>1758.3503</v>
      </c>
      <c r="H61" s="12" t="s">
        <v>13</v>
      </c>
      <c r="I61" s="12" t="s">
        <v>28</v>
      </c>
    </row>
    <row r="62" spans="1:9">
      <c r="A62" s="11">
        <v>62.5185</v>
      </c>
      <c r="B62" s="11">
        <v>778.894</v>
      </c>
      <c r="C62" s="11">
        <v>566.48</v>
      </c>
      <c r="D62" s="11">
        <v>32.4578</v>
      </c>
      <c r="E62" s="11">
        <v>318</v>
      </c>
      <c r="F62" s="11">
        <v>0</v>
      </c>
      <c r="G62" s="11">
        <v>1758.3503</v>
      </c>
      <c r="H62" s="12" t="s">
        <v>13</v>
      </c>
      <c r="I62" s="12" t="s">
        <v>24</v>
      </c>
    </row>
    <row r="63" spans="1:9">
      <c r="A63" s="11">
        <v>62.5185</v>
      </c>
      <c r="B63" s="11">
        <v>778.894</v>
      </c>
      <c r="C63" s="11">
        <v>566.48</v>
      </c>
      <c r="D63" s="11">
        <v>32.4578</v>
      </c>
      <c r="E63" s="11">
        <v>318</v>
      </c>
      <c r="F63" s="11">
        <v>0</v>
      </c>
      <c r="G63" s="11">
        <v>1758.3503</v>
      </c>
      <c r="H63" s="12" t="s">
        <v>15</v>
      </c>
      <c r="I63" s="12" t="s">
        <v>39</v>
      </c>
    </row>
    <row r="64" spans="1:9">
      <c r="A64" s="11">
        <v>68.76</v>
      </c>
      <c r="B64" s="11">
        <v>916.8</v>
      </c>
      <c r="C64" s="11">
        <v>566.48</v>
      </c>
      <c r="D64" s="11">
        <v>38.2</v>
      </c>
      <c r="E64" s="11">
        <v>418</v>
      </c>
      <c r="F64" s="11">
        <v>0</v>
      </c>
      <c r="G64" s="11">
        <v>2008.24</v>
      </c>
      <c r="H64" s="12" t="s">
        <v>13</v>
      </c>
      <c r="I64" s="12" t="s">
        <v>28</v>
      </c>
    </row>
    <row r="65" spans="1:9">
      <c r="A65" s="11">
        <v>68.76</v>
      </c>
      <c r="B65" s="11">
        <v>916.8</v>
      </c>
      <c r="C65" s="11">
        <v>566.48</v>
      </c>
      <c r="D65" s="11">
        <v>38.2</v>
      </c>
      <c r="E65" s="11">
        <v>418</v>
      </c>
      <c r="F65" s="11">
        <v>0</v>
      </c>
      <c r="G65" s="11">
        <v>2008.24</v>
      </c>
      <c r="H65" s="12" t="s">
        <v>15</v>
      </c>
      <c r="I65" s="12" t="s">
        <v>39</v>
      </c>
    </row>
    <row r="66" spans="1:9">
      <c r="A66" s="11">
        <v>62.5185</v>
      </c>
      <c r="B66" s="11">
        <v>778.894</v>
      </c>
      <c r="C66" s="11">
        <v>566.48</v>
      </c>
      <c r="D66" s="11">
        <v>32.4578</v>
      </c>
      <c r="E66" s="11">
        <v>318</v>
      </c>
      <c r="F66" s="11">
        <v>0</v>
      </c>
      <c r="G66" s="11">
        <v>1758.3503</v>
      </c>
      <c r="H66" s="12" t="s">
        <v>15</v>
      </c>
      <c r="I66" s="12" t="s">
        <v>39</v>
      </c>
    </row>
    <row r="67" spans="1:9">
      <c r="A67" s="11">
        <v>62.5185</v>
      </c>
      <c r="B67" s="11">
        <v>778.894</v>
      </c>
      <c r="C67" s="11">
        <v>566.48</v>
      </c>
      <c r="D67" s="11">
        <v>32.4578</v>
      </c>
      <c r="E67" s="11">
        <v>318</v>
      </c>
      <c r="F67" s="11">
        <v>0</v>
      </c>
      <c r="G67" s="11">
        <v>1758.3503</v>
      </c>
      <c r="H67" s="12" t="s">
        <v>15</v>
      </c>
      <c r="I67" s="12" t="s">
        <v>39</v>
      </c>
    </row>
    <row r="68" spans="1:9">
      <c r="A68" s="11">
        <v>62.5185</v>
      </c>
      <c r="B68" s="11">
        <v>778.894</v>
      </c>
      <c r="C68" s="11">
        <v>566.48</v>
      </c>
      <c r="D68" s="11">
        <v>32.4578</v>
      </c>
      <c r="E68" s="11">
        <v>318</v>
      </c>
      <c r="F68" s="11">
        <v>0</v>
      </c>
      <c r="G68" s="11">
        <v>1758.3503</v>
      </c>
      <c r="H68" s="12" t="s">
        <v>15</v>
      </c>
      <c r="I68" s="12" t="s">
        <v>39</v>
      </c>
    </row>
    <row r="69" spans="1:9">
      <c r="A69" s="11">
        <v>62.5185</v>
      </c>
      <c r="B69" s="11">
        <v>778.894</v>
      </c>
      <c r="C69" s="11">
        <v>566.48</v>
      </c>
      <c r="D69" s="11">
        <v>32.4578</v>
      </c>
      <c r="E69" s="11">
        <v>418</v>
      </c>
      <c r="F69" s="11">
        <v>0</v>
      </c>
      <c r="G69" s="11">
        <v>1858.3503</v>
      </c>
      <c r="H69" s="12" t="s">
        <v>13</v>
      </c>
      <c r="I69" s="12" t="s">
        <v>24</v>
      </c>
    </row>
    <row r="70" spans="1:9">
      <c r="A70" s="11">
        <v>62.5185</v>
      </c>
      <c r="B70" s="11">
        <v>778.894</v>
      </c>
      <c r="C70" s="11">
        <v>566.48</v>
      </c>
      <c r="D70" s="11">
        <v>32.4578</v>
      </c>
      <c r="E70" s="11">
        <v>418</v>
      </c>
      <c r="F70" s="11">
        <v>0</v>
      </c>
      <c r="G70" s="11">
        <v>1858.3503</v>
      </c>
      <c r="H70" s="12" t="s">
        <v>13</v>
      </c>
      <c r="I70" s="12" t="s">
        <v>28</v>
      </c>
    </row>
    <row r="71" spans="1:9">
      <c r="A71" s="11">
        <v>62.5185</v>
      </c>
      <c r="B71" s="11">
        <v>778.894</v>
      </c>
      <c r="C71" s="11">
        <v>566.48</v>
      </c>
      <c r="D71" s="11">
        <v>32.4578</v>
      </c>
      <c r="E71" s="11">
        <v>418</v>
      </c>
      <c r="F71" s="11">
        <v>0</v>
      </c>
      <c r="G71" s="11">
        <v>1858.3503</v>
      </c>
      <c r="H71" s="12" t="s">
        <v>13</v>
      </c>
      <c r="I71" s="12" t="s">
        <v>28</v>
      </c>
    </row>
    <row r="72" spans="1:9">
      <c r="A72" s="11">
        <v>62.5185</v>
      </c>
      <c r="B72" s="11">
        <v>778.894</v>
      </c>
      <c r="C72" s="11">
        <v>566.48</v>
      </c>
      <c r="D72" s="11">
        <v>32.4578</v>
      </c>
      <c r="E72" s="11">
        <v>318</v>
      </c>
      <c r="F72" s="11">
        <v>0</v>
      </c>
      <c r="G72" s="11">
        <v>1758.3503</v>
      </c>
      <c r="H72" s="12" t="s">
        <v>13</v>
      </c>
      <c r="I72" s="12" t="s">
        <v>28</v>
      </c>
    </row>
    <row r="73" spans="1:9">
      <c r="A73" s="11">
        <v>62.5185</v>
      </c>
      <c r="B73" s="11">
        <v>778.894</v>
      </c>
      <c r="C73" s="11">
        <v>566.48</v>
      </c>
      <c r="D73" s="11">
        <v>32.4578</v>
      </c>
      <c r="E73" s="11">
        <v>418</v>
      </c>
      <c r="F73" s="11">
        <v>0</v>
      </c>
      <c r="G73" s="11">
        <v>1858.3503</v>
      </c>
      <c r="H73" s="12" t="s">
        <v>13</v>
      </c>
      <c r="I73" s="12" t="s">
        <v>28</v>
      </c>
    </row>
    <row r="74" spans="1:9">
      <c r="A74" s="11">
        <v>62.5185</v>
      </c>
      <c r="B74" s="11">
        <v>778.894</v>
      </c>
      <c r="C74" s="11">
        <v>566.48</v>
      </c>
      <c r="D74" s="11">
        <v>32.4578</v>
      </c>
      <c r="E74" s="11">
        <v>179</v>
      </c>
      <c r="F74" s="11">
        <v>0</v>
      </c>
      <c r="G74" s="11">
        <v>1619.3503</v>
      </c>
      <c r="H74" s="12" t="s">
        <v>13</v>
      </c>
      <c r="I74" s="12" t="s">
        <v>24</v>
      </c>
    </row>
    <row r="75" spans="1:9">
      <c r="A75" s="11">
        <v>62.5185</v>
      </c>
      <c r="B75" s="11">
        <v>778.894</v>
      </c>
      <c r="C75" s="11">
        <v>566.48</v>
      </c>
      <c r="D75" s="11">
        <v>32.4578</v>
      </c>
      <c r="E75" s="11">
        <v>318</v>
      </c>
      <c r="F75" s="11">
        <v>0</v>
      </c>
      <c r="G75" s="11">
        <v>1758.3503</v>
      </c>
      <c r="H75" s="12" t="s">
        <v>16</v>
      </c>
      <c r="I75" s="12" t="s">
        <v>40</v>
      </c>
    </row>
    <row r="76" spans="1:9">
      <c r="A76" s="11">
        <v>62.5185</v>
      </c>
      <c r="B76" s="11">
        <v>778.894</v>
      </c>
      <c r="C76" s="11">
        <v>566.48</v>
      </c>
      <c r="D76" s="11">
        <v>32.4578</v>
      </c>
      <c r="E76" s="11">
        <v>318</v>
      </c>
      <c r="F76" s="11">
        <v>0</v>
      </c>
      <c r="G76" s="11">
        <v>1758.3503</v>
      </c>
      <c r="H76" s="12" t="s">
        <v>15</v>
      </c>
      <c r="I76" s="12" t="s">
        <v>39</v>
      </c>
    </row>
    <row r="77" spans="1:9">
      <c r="A77" s="11">
        <v>62.5185</v>
      </c>
      <c r="B77" s="11">
        <v>778.894</v>
      </c>
      <c r="C77" s="11">
        <v>566.48</v>
      </c>
      <c r="D77" s="11">
        <v>32.4578</v>
      </c>
      <c r="E77" s="11">
        <v>318</v>
      </c>
      <c r="F77" s="11">
        <v>0</v>
      </c>
      <c r="G77" s="11">
        <v>1758.3503</v>
      </c>
      <c r="H77" s="12" t="s">
        <v>13</v>
      </c>
      <c r="I77" s="12" t="s">
        <v>24</v>
      </c>
    </row>
    <row r="78" spans="1:9">
      <c r="A78" s="11">
        <v>62.5185</v>
      </c>
      <c r="B78" s="11">
        <v>778.894</v>
      </c>
      <c r="C78" s="11">
        <v>566.48</v>
      </c>
      <c r="D78" s="11">
        <v>32.4578</v>
      </c>
      <c r="E78" s="11">
        <v>318</v>
      </c>
      <c r="F78" s="11">
        <v>0</v>
      </c>
      <c r="G78" s="11">
        <v>1758.3503</v>
      </c>
      <c r="H78" s="12" t="s">
        <v>13</v>
      </c>
      <c r="I78" s="12" t="s">
        <v>24</v>
      </c>
    </row>
    <row r="79" spans="1:9">
      <c r="A79" s="11">
        <v>62.5185</v>
      </c>
      <c r="B79" s="11">
        <v>778.894</v>
      </c>
      <c r="C79" s="11">
        <v>566.48</v>
      </c>
      <c r="D79" s="11">
        <v>32.4578</v>
      </c>
      <c r="E79" s="11">
        <v>318</v>
      </c>
      <c r="F79" s="11">
        <v>0</v>
      </c>
      <c r="G79" s="11">
        <v>1758.3503</v>
      </c>
      <c r="H79" s="12" t="s">
        <v>14</v>
      </c>
      <c r="I79" s="12" t="s">
        <v>30</v>
      </c>
    </row>
    <row r="80" spans="1:9">
      <c r="A80" s="11">
        <v>62.5185</v>
      </c>
      <c r="B80" s="11">
        <v>778.894</v>
      </c>
      <c r="C80" s="11">
        <v>566.48</v>
      </c>
      <c r="D80" s="11">
        <v>32.4578</v>
      </c>
      <c r="E80" s="11">
        <v>318</v>
      </c>
      <c r="F80" s="11">
        <v>0</v>
      </c>
      <c r="G80" s="11">
        <v>1758.3503</v>
      </c>
      <c r="H80" s="12" t="s">
        <v>13</v>
      </c>
      <c r="I80" s="12" t="s">
        <v>24</v>
      </c>
    </row>
    <row r="81" spans="1:9">
      <c r="A81" s="11">
        <v>62.5185</v>
      </c>
      <c r="B81" s="11">
        <v>778.894</v>
      </c>
      <c r="C81" s="11">
        <v>566.48</v>
      </c>
      <c r="D81" s="11">
        <v>32.4578</v>
      </c>
      <c r="E81" s="11">
        <v>179</v>
      </c>
      <c r="F81" s="11">
        <v>0</v>
      </c>
      <c r="G81" s="11">
        <v>1619.3503</v>
      </c>
      <c r="H81" s="12" t="s">
        <v>13</v>
      </c>
      <c r="I81" s="12" t="s">
        <v>24</v>
      </c>
    </row>
    <row r="82" spans="1:9">
      <c r="A82" s="11">
        <v>62.5185</v>
      </c>
      <c r="B82" s="11">
        <v>778.894</v>
      </c>
      <c r="C82" s="11">
        <v>566.48</v>
      </c>
      <c r="D82" s="11">
        <v>32.4578</v>
      </c>
      <c r="E82" s="11">
        <v>318</v>
      </c>
      <c r="F82" s="11">
        <v>0</v>
      </c>
      <c r="G82" s="11">
        <v>1758.3503</v>
      </c>
      <c r="H82" s="12" t="s">
        <v>15</v>
      </c>
      <c r="I82" s="12" t="s">
        <v>39</v>
      </c>
    </row>
    <row r="83" spans="1:9">
      <c r="A83" s="11">
        <v>62.5185</v>
      </c>
      <c r="B83" s="11">
        <v>778.894</v>
      </c>
      <c r="C83" s="11">
        <v>566.48</v>
      </c>
      <c r="D83" s="11">
        <v>32.4578</v>
      </c>
      <c r="E83" s="11">
        <v>418</v>
      </c>
      <c r="F83" s="11">
        <v>0</v>
      </c>
      <c r="G83" s="11">
        <v>1858.3503</v>
      </c>
      <c r="H83" s="12" t="s">
        <v>16</v>
      </c>
      <c r="I83" s="12" t="s">
        <v>40</v>
      </c>
    </row>
    <row r="84" spans="1:9">
      <c r="A84" s="11">
        <v>62.5185</v>
      </c>
      <c r="B84" s="11">
        <v>778.894</v>
      </c>
      <c r="C84" s="11">
        <v>566.48</v>
      </c>
      <c r="D84" s="11">
        <v>32.4578</v>
      </c>
      <c r="E84" s="11">
        <v>318</v>
      </c>
      <c r="F84" s="11">
        <v>0</v>
      </c>
      <c r="G84" s="11">
        <v>1758.3503</v>
      </c>
      <c r="H84" s="12" t="s">
        <v>17</v>
      </c>
      <c r="I84" s="12" t="s">
        <v>45</v>
      </c>
    </row>
    <row r="85" spans="1:9">
      <c r="A85" s="11">
        <v>62.5185</v>
      </c>
      <c r="B85" s="11">
        <v>778.894</v>
      </c>
      <c r="C85" s="11">
        <v>566.48</v>
      </c>
      <c r="D85" s="11">
        <v>32.4578</v>
      </c>
      <c r="E85" s="11">
        <v>418</v>
      </c>
      <c r="F85" s="11">
        <v>0</v>
      </c>
      <c r="G85" s="11">
        <v>1858.3503</v>
      </c>
      <c r="H85" s="12" t="s">
        <v>16</v>
      </c>
      <c r="I85" s="12" t="s">
        <v>40</v>
      </c>
    </row>
    <row r="86" spans="1:9">
      <c r="A86" s="11">
        <v>62.5185</v>
      </c>
      <c r="B86" s="11">
        <v>778.894</v>
      </c>
      <c r="C86" s="11">
        <v>566.48</v>
      </c>
      <c r="D86" s="11">
        <v>32.4578</v>
      </c>
      <c r="E86" s="11">
        <v>318</v>
      </c>
      <c r="F86" s="11">
        <v>0</v>
      </c>
      <c r="G86" s="11">
        <v>1758.3503</v>
      </c>
      <c r="H86" s="12" t="s">
        <v>16</v>
      </c>
      <c r="I86" s="12" t="s">
        <v>40</v>
      </c>
    </row>
    <row r="87" spans="1:9">
      <c r="A87" s="11">
        <v>62.5185</v>
      </c>
      <c r="B87" s="11">
        <v>778.894</v>
      </c>
      <c r="C87" s="11">
        <v>566.48</v>
      </c>
      <c r="D87" s="11">
        <v>32.4578</v>
      </c>
      <c r="E87" s="11">
        <v>318</v>
      </c>
      <c r="F87" s="11">
        <v>0</v>
      </c>
      <c r="G87" s="11">
        <v>1758.3503</v>
      </c>
      <c r="H87" s="12" t="s">
        <v>16</v>
      </c>
      <c r="I87" s="12" t="s">
        <v>40</v>
      </c>
    </row>
    <row r="88" spans="1:9">
      <c r="A88" s="11">
        <v>68.76</v>
      </c>
      <c r="B88" s="11">
        <v>916.8</v>
      </c>
      <c r="C88" s="11">
        <v>566.48</v>
      </c>
      <c r="D88" s="11">
        <v>38.2</v>
      </c>
      <c r="E88" s="11">
        <v>418</v>
      </c>
      <c r="F88" s="11">
        <v>0</v>
      </c>
      <c r="G88" s="11">
        <v>2008.24</v>
      </c>
      <c r="H88" s="12" t="s">
        <v>16</v>
      </c>
      <c r="I88" s="12" t="s">
        <v>40</v>
      </c>
    </row>
    <row r="89" spans="1:9">
      <c r="A89" s="11">
        <v>62.5185</v>
      </c>
      <c r="B89" s="11">
        <v>778.894</v>
      </c>
      <c r="C89" s="11">
        <v>566.48</v>
      </c>
      <c r="D89" s="11">
        <v>32.4578</v>
      </c>
      <c r="E89" s="11">
        <v>418</v>
      </c>
      <c r="F89" s="11">
        <v>0</v>
      </c>
      <c r="G89" s="11">
        <v>1858.3503</v>
      </c>
      <c r="H89" s="12" t="s">
        <v>16</v>
      </c>
      <c r="I89" s="12" t="s">
        <v>40</v>
      </c>
    </row>
    <row r="90" spans="1:9">
      <c r="A90" s="11">
        <v>62.5185</v>
      </c>
      <c r="B90" s="11">
        <v>778.894</v>
      </c>
      <c r="C90" s="11">
        <v>566.48</v>
      </c>
      <c r="D90" s="11">
        <v>32.4578</v>
      </c>
      <c r="E90" s="11">
        <v>179</v>
      </c>
      <c r="F90" s="11">
        <v>0</v>
      </c>
      <c r="G90" s="11">
        <v>1619.3503</v>
      </c>
      <c r="H90" s="12" t="s">
        <v>13</v>
      </c>
      <c r="I90" s="12" t="s">
        <v>28</v>
      </c>
    </row>
    <row r="91" spans="1:9">
      <c r="A91" s="11">
        <v>62.5185</v>
      </c>
      <c r="B91" s="11">
        <v>778.894</v>
      </c>
      <c r="C91" s="11">
        <v>566.48</v>
      </c>
      <c r="D91" s="11">
        <v>32.4578</v>
      </c>
      <c r="E91" s="11">
        <v>179</v>
      </c>
      <c r="F91" s="11">
        <v>0</v>
      </c>
      <c r="G91" s="11">
        <v>1619.3503</v>
      </c>
      <c r="H91" s="12" t="s">
        <v>14</v>
      </c>
      <c r="I91" s="12" t="s">
        <v>29</v>
      </c>
    </row>
    <row r="92" spans="1:9">
      <c r="A92" s="11">
        <v>62.5185</v>
      </c>
      <c r="B92" s="11">
        <v>778.894</v>
      </c>
      <c r="C92" s="11">
        <v>566.48</v>
      </c>
      <c r="D92" s="11">
        <v>32.4578</v>
      </c>
      <c r="E92" s="11">
        <v>179</v>
      </c>
      <c r="F92" s="11">
        <v>0</v>
      </c>
      <c r="G92" s="11">
        <v>1619.3503</v>
      </c>
      <c r="H92" s="12" t="s">
        <v>14</v>
      </c>
      <c r="I92" s="12" t="s">
        <v>29</v>
      </c>
    </row>
    <row r="93" spans="1:9">
      <c r="A93" s="11">
        <v>62.5185</v>
      </c>
      <c r="B93" s="11">
        <v>778.894</v>
      </c>
      <c r="C93" s="11">
        <v>566.48</v>
      </c>
      <c r="D93" s="11">
        <v>32.4578</v>
      </c>
      <c r="E93" s="11">
        <v>179</v>
      </c>
      <c r="F93" s="11">
        <v>0</v>
      </c>
      <c r="G93" s="11">
        <v>1619.3503</v>
      </c>
      <c r="H93" s="12" t="s">
        <v>14</v>
      </c>
      <c r="I93" s="12" t="s">
        <v>29</v>
      </c>
    </row>
    <row r="94" spans="1:9">
      <c r="A94" s="11">
        <v>62.5185</v>
      </c>
      <c r="B94" s="11">
        <v>778.894</v>
      </c>
      <c r="C94" s="11">
        <v>566.48</v>
      </c>
      <c r="D94" s="11">
        <v>32.4578</v>
      </c>
      <c r="E94" s="11">
        <v>179</v>
      </c>
      <c r="F94" s="11">
        <v>0</v>
      </c>
      <c r="G94" s="11">
        <v>1619.3503</v>
      </c>
      <c r="H94" s="12" t="s">
        <v>14</v>
      </c>
      <c r="I94" s="12" t="s">
        <v>29</v>
      </c>
    </row>
    <row r="95" spans="1:9">
      <c r="A95" s="11">
        <v>62.5185</v>
      </c>
      <c r="B95" s="11">
        <v>778.894</v>
      </c>
      <c r="C95" s="11">
        <v>566.48</v>
      </c>
      <c r="D95" s="11">
        <v>32.4578</v>
      </c>
      <c r="E95" s="11">
        <v>179</v>
      </c>
      <c r="F95" s="11">
        <v>0</v>
      </c>
      <c r="G95" s="11">
        <v>1619.3503</v>
      </c>
      <c r="H95" s="12" t="s">
        <v>14</v>
      </c>
      <c r="I95" s="12" t="s">
        <v>29</v>
      </c>
    </row>
    <row r="96" spans="1:9">
      <c r="A96" s="11">
        <v>62.5185</v>
      </c>
      <c r="B96" s="11">
        <v>778.894</v>
      </c>
      <c r="C96" s="11">
        <v>566.48</v>
      </c>
      <c r="D96" s="11">
        <v>32.4578</v>
      </c>
      <c r="E96" s="11">
        <v>179</v>
      </c>
      <c r="F96" s="11">
        <v>0</v>
      </c>
      <c r="G96" s="11">
        <v>1619.3503</v>
      </c>
      <c r="H96" s="12" t="s">
        <v>14</v>
      </c>
      <c r="I96" s="12" t="s">
        <v>29</v>
      </c>
    </row>
    <row r="97" spans="1:9">
      <c r="A97" s="11">
        <v>62.5185</v>
      </c>
      <c r="B97" s="11">
        <v>778.894</v>
      </c>
      <c r="C97" s="11">
        <v>566.48</v>
      </c>
      <c r="D97" s="11">
        <v>32.4578</v>
      </c>
      <c r="E97" s="11">
        <v>0</v>
      </c>
      <c r="F97" s="11">
        <v>0</v>
      </c>
      <c r="G97" s="11">
        <v>1440.3503</v>
      </c>
      <c r="H97" s="12" t="s">
        <v>14</v>
      </c>
      <c r="I97" s="12" t="s">
        <v>29</v>
      </c>
    </row>
    <row r="98" spans="1:9">
      <c r="A98" s="11">
        <v>62.5185</v>
      </c>
      <c r="B98" s="11">
        <v>778.894</v>
      </c>
      <c r="C98" s="11">
        <v>566.48</v>
      </c>
      <c r="D98" s="11">
        <v>32.4578</v>
      </c>
      <c r="E98" s="11">
        <v>179</v>
      </c>
      <c r="F98" s="11">
        <v>0</v>
      </c>
      <c r="G98" s="11">
        <v>1619.3503</v>
      </c>
      <c r="H98" s="12" t="s">
        <v>14</v>
      </c>
      <c r="I98" s="12" t="s">
        <v>29</v>
      </c>
    </row>
    <row r="99" spans="1:9">
      <c r="A99" s="11">
        <v>62.5185</v>
      </c>
      <c r="B99" s="11">
        <v>778.894</v>
      </c>
      <c r="C99" s="11">
        <v>566.48</v>
      </c>
      <c r="D99" s="11">
        <v>32.4578</v>
      </c>
      <c r="E99" s="11">
        <v>179</v>
      </c>
      <c r="F99" s="11">
        <v>0</v>
      </c>
      <c r="G99" s="11">
        <v>1619.3503</v>
      </c>
      <c r="H99" s="12" t="s">
        <v>14</v>
      </c>
      <c r="I99" s="12" t="s">
        <v>29</v>
      </c>
    </row>
    <row r="100" spans="1:9">
      <c r="A100" s="11">
        <v>62.5185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62.5185</v>
      </c>
      <c r="H100" s="12" t="s">
        <v>14</v>
      </c>
      <c r="I100" s="12" t="s">
        <v>29</v>
      </c>
    </row>
    <row r="101" spans="1:9">
      <c r="A101" s="11">
        <v>62.5185</v>
      </c>
      <c r="B101" s="11">
        <v>778.894</v>
      </c>
      <c r="C101" s="11">
        <v>566.48</v>
      </c>
      <c r="D101" s="11">
        <v>32.4578</v>
      </c>
      <c r="E101" s="11">
        <v>179</v>
      </c>
      <c r="F101" s="11">
        <v>0</v>
      </c>
      <c r="G101" s="11">
        <v>1619.3503</v>
      </c>
      <c r="H101" s="12" t="s">
        <v>14</v>
      </c>
      <c r="I101" s="12" t="s">
        <v>34</v>
      </c>
    </row>
    <row r="102" spans="1:9">
      <c r="A102" s="11">
        <v>62.5185</v>
      </c>
      <c r="B102" s="11">
        <v>778.894</v>
      </c>
      <c r="C102" s="11">
        <v>566.48</v>
      </c>
      <c r="D102" s="11">
        <v>32.4578</v>
      </c>
      <c r="E102" s="11">
        <v>254.4</v>
      </c>
      <c r="F102" s="11">
        <v>0</v>
      </c>
      <c r="G102" s="11">
        <v>1694.7503</v>
      </c>
      <c r="H102" s="12" t="s">
        <v>14</v>
      </c>
      <c r="I102" s="12" t="s">
        <v>34</v>
      </c>
    </row>
    <row r="103" spans="1:9">
      <c r="A103" s="11">
        <v>62.5185</v>
      </c>
      <c r="B103" s="11">
        <v>778.894</v>
      </c>
      <c r="C103" s="11">
        <v>566.48</v>
      </c>
      <c r="D103" s="11">
        <v>32.4578</v>
      </c>
      <c r="E103" s="11">
        <v>254.4</v>
      </c>
      <c r="F103" s="11">
        <v>0</v>
      </c>
      <c r="G103" s="11">
        <v>1694.7503</v>
      </c>
      <c r="H103" s="12" t="s">
        <v>14</v>
      </c>
      <c r="I103" s="12" t="s">
        <v>29</v>
      </c>
    </row>
    <row r="104" spans="1:9">
      <c r="A104" s="11">
        <v>62.5185</v>
      </c>
      <c r="B104" s="11">
        <v>778.894</v>
      </c>
      <c r="C104" s="11">
        <v>566.48</v>
      </c>
      <c r="D104" s="11">
        <v>32.4578</v>
      </c>
      <c r="E104" s="11">
        <v>179</v>
      </c>
      <c r="F104" s="11">
        <v>0</v>
      </c>
      <c r="G104" s="11">
        <v>1619.3503</v>
      </c>
      <c r="H104" s="12" t="s">
        <v>14</v>
      </c>
      <c r="I104" s="12" t="s">
        <v>34</v>
      </c>
    </row>
    <row r="105" spans="1:9">
      <c r="A105" s="11">
        <v>62.5185</v>
      </c>
      <c r="B105" s="11">
        <v>778.894</v>
      </c>
      <c r="C105" s="11">
        <v>566.48</v>
      </c>
      <c r="D105" s="11">
        <v>32.4578</v>
      </c>
      <c r="E105" s="11">
        <v>254.4</v>
      </c>
      <c r="F105" s="11">
        <v>0</v>
      </c>
      <c r="G105" s="11">
        <v>1694.7503</v>
      </c>
      <c r="H105" s="12" t="s">
        <v>14</v>
      </c>
      <c r="I105" s="12" t="s">
        <v>34</v>
      </c>
    </row>
    <row r="106" spans="1:9">
      <c r="A106" s="11">
        <v>62.5185</v>
      </c>
      <c r="B106" s="11">
        <v>778.894</v>
      </c>
      <c r="C106" s="11">
        <v>566.48</v>
      </c>
      <c r="D106" s="11">
        <v>32.4578</v>
      </c>
      <c r="E106" s="11">
        <v>179</v>
      </c>
      <c r="F106" s="11">
        <v>0</v>
      </c>
      <c r="G106" s="11">
        <v>1619.3503</v>
      </c>
      <c r="H106" s="12" t="s">
        <v>14</v>
      </c>
      <c r="I106" s="12" t="s">
        <v>34</v>
      </c>
    </row>
    <row r="107" spans="1:9">
      <c r="A107" s="11">
        <v>62.5185</v>
      </c>
      <c r="B107" s="11">
        <v>778.894</v>
      </c>
      <c r="C107" s="11">
        <v>566.48</v>
      </c>
      <c r="D107" s="11">
        <v>32.4578</v>
      </c>
      <c r="E107" s="11">
        <v>254.4</v>
      </c>
      <c r="F107" s="11">
        <v>0</v>
      </c>
      <c r="G107" s="11">
        <v>1694.7503</v>
      </c>
      <c r="H107" s="12" t="s">
        <v>14</v>
      </c>
      <c r="I107" s="12" t="s">
        <v>34</v>
      </c>
    </row>
    <row r="108" spans="1:9">
      <c r="A108" s="11">
        <v>62.5185</v>
      </c>
      <c r="B108" s="11">
        <v>778.894</v>
      </c>
      <c r="C108" s="11">
        <v>566.48</v>
      </c>
      <c r="D108" s="11">
        <v>32.4578</v>
      </c>
      <c r="E108" s="11">
        <v>179</v>
      </c>
      <c r="F108" s="11">
        <v>0</v>
      </c>
      <c r="G108" s="11">
        <v>1619.3503</v>
      </c>
      <c r="H108" s="12" t="s">
        <v>14</v>
      </c>
      <c r="I108" s="12" t="s">
        <v>34</v>
      </c>
    </row>
    <row r="109" spans="1:9">
      <c r="A109" s="11">
        <v>62.5185</v>
      </c>
      <c r="B109" s="11">
        <v>778.894</v>
      </c>
      <c r="C109" s="11">
        <v>566.48</v>
      </c>
      <c r="D109" s="11">
        <v>32.4578</v>
      </c>
      <c r="E109" s="11">
        <v>179</v>
      </c>
      <c r="F109" s="11">
        <v>0</v>
      </c>
      <c r="G109" s="11">
        <v>1619.3503</v>
      </c>
      <c r="H109" s="12" t="s">
        <v>14</v>
      </c>
      <c r="I109" s="12" t="s">
        <v>34</v>
      </c>
    </row>
    <row r="110" spans="1:9">
      <c r="A110" s="11">
        <v>62.5185</v>
      </c>
      <c r="B110" s="11">
        <v>778.894</v>
      </c>
      <c r="C110" s="11">
        <v>566.48</v>
      </c>
      <c r="D110" s="11">
        <v>32.4578</v>
      </c>
      <c r="E110" s="11">
        <v>254.4</v>
      </c>
      <c r="F110" s="11">
        <v>0</v>
      </c>
      <c r="G110" s="11">
        <v>1694.7503</v>
      </c>
      <c r="H110" s="12" t="s">
        <v>14</v>
      </c>
      <c r="I110" s="12" t="s">
        <v>34</v>
      </c>
    </row>
    <row r="111" spans="1:9">
      <c r="A111" s="11">
        <v>62.5185</v>
      </c>
      <c r="B111" s="11">
        <v>778.894</v>
      </c>
      <c r="C111" s="11">
        <v>566.48</v>
      </c>
      <c r="D111" s="11">
        <v>32.4578</v>
      </c>
      <c r="E111" s="11">
        <v>179</v>
      </c>
      <c r="F111" s="11">
        <v>0</v>
      </c>
      <c r="G111" s="11">
        <v>1619.3503</v>
      </c>
      <c r="H111" s="12" t="s">
        <v>14</v>
      </c>
      <c r="I111" s="12" t="s">
        <v>34</v>
      </c>
    </row>
    <row r="112" spans="1:9">
      <c r="A112" s="11">
        <v>62.5185</v>
      </c>
      <c r="B112" s="11">
        <v>778.894</v>
      </c>
      <c r="C112" s="11">
        <v>566.48</v>
      </c>
      <c r="D112" s="11">
        <v>32.4578</v>
      </c>
      <c r="E112" s="11">
        <v>179</v>
      </c>
      <c r="F112" s="11">
        <v>0</v>
      </c>
      <c r="G112" s="11">
        <v>1619.3503</v>
      </c>
      <c r="H112" s="12" t="s">
        <v>14</v>
      </c>
      <c r="I112" s="12" t="s">
        <v>34</v>
      </c>
    </row>
    <row r="113" spans="1:9">
      <c r="A113" s="11">
        <v>62.5185</v>
      </c>
      <c r="B113" s="11">
        <v>778.894</v>
      </c>
      <c r="C113" s="11">
        <v>566.48</v>
      </c>
      <c r="D113" s="11">
        <v>32.4578</v>
      </c>
      <c r="E113" s="11">
        <v>179</v>
      </c>
      <c r="F113" s="11">
        <v>0</v>
      </c>
      <c r="G113" s="11">
        <v>1619.3503</v>
      </c>
      <c r="H113" s="12" t="s">
        <v>14</v>
      </c>
      <c r="I113" s="12" t="s">
        <v>34</v>
      </c>
    </row>
    <row r="114" spans="1:9">
      <c r="A114" s="11">
        <v>62.5185</v>
      </c>
      <c r="B114" s="11">
        <v>778.894</v>
      </c>
      <c r="C114" s="11">
        <v>566.48</v>
      </c>
      <c r="D114" s="11">
        <v>32.4578</v>
      </c>
      <c r="E114" s="11">
        <v>179</v>
      </c>
      <c r="F114" s="11">
        <v>0</v>
      </c>
      <c r="G114" s="11">
        <v>1619.3503</v>
      </c>
      <c r="H114" s="12" t="s">
        <v>14</v>
      </c>
      <c r="I114" s="12" t="s">
        <v>34</v>
      </c>
    </row>
    <row r="115" spans="1:9">
      <c r="A115" s="11">
        <v>62.5185</v>
      </c>
      <c r="B115" s="11">
        <v>778.894</v>
      </c>
      <c r="C115" s="11">
        <v>566.48</v>
      </c>
      <c r="D115" s="11">
        <v>32.4578</v>
      </c>
      <c r="E115" s="11">
        <v>179</v>
      </c>
      <c r="F115" s="11">
        <v>0</v>
      </c>
      <c r="G115" s="11">
        <v>1619.3503</v>
      </c>
      <c r="H115" s="12" t="s">
        <v>14</v>
      </c>
      <c r="I115" s="12" t="s">
        <v>34</v>
      </c>
    </row>
    <row r="116" spans="1:9">
      <c r="A116" s="11">
        <v>62.5185</v>
      </c>
      <c r="B116" s="11">
        <v>778.894</v>
      </c>
      <c r="C116" s="11">
        <v>566.48</v>
      </c>
      <c r="D116" s="11">
        <v>32.4578</v>
      </c>
      <c r="E116" s="11">
        <v>179</v>
      </c>
      <c r="F116" s="11">
        <v>0</v>
      </c>
      <c r="G116" s="11">
        <v>1619.3503</v>
      </c>
      <c r="H116" s="12" t="s">
        <v>14</v>
      </c>
      <c r="I116" s="12" t="s">
        <v>34</v>
      </c>
    </row>
    <row r="117" spans="1:9">
      <c r="A117" s="11">
        <v>62.5185</v>
      </c>
      <c r="B117" s="11">
        <v>778.894</v>
      </c>
      <c r="C117" s="11">
        <v>566.48</v>
      </c>
      <c r="D117" s="11">
        <v>32.4578</v>
      </c>
      <c r="E117" s="11">
        <v>179</v>
      </c>
      <c r="F117" s="11">
        <v>0</v>
      </c>
      <c r="G117" s="11">
        <v>1619.3503</v>
      </c>
      <c r="H117" s="12" t="s">
        <v>14</v>
      </c>
      <c r="I117" s="12" t="s">
        <v>34</v>
      </c>
    </row>
    <row r="118" spans="1:9">
      <c r="A118" s="11">
        <v>62.5185</v>
      </c>
      <c r="B118" s="11">
        <v>778.894</v>
      </c>
      <c r="C118" s="11">
        <v>566.48</v>
      </c>
      <c r="D118" s="11">
        <v>32.4578</v>
      </c>
      <c r="E118" s="11">
        <v>179</v>
      </c>
      <c r="F118" s="11">
        <v>0</v>
      </c>
      <c r="G118" s="11">
        <v>1619.3503</v>
      </c>
      <c r="H118" s="12" t="s">
        <v>14</v>
      </c>
      <c r="I118" s="12" t="s">
        <v>34</v>
      </c>
    </row>
    <row r="119" spans="1:9">
      <c r="A119" s="11">
        <v>62.5185</v>
      </c>
      <c r="B119" s="11">
        <v>778.894</v>
      </c>
      <c r="C119" s="11">
        <v>566.48</v>
      </c>
      <c r="D119" s="11">
        <v>32.4578</v>
      </c>
      <c r="E119" s="11">
        <v>179</v>
      </c>
      <c r="F119" s="11">
        <v>0</v>
      </c>
      <c r="G119" s="11">
        <v>1619.3503</v>
      </c>
      <c r="H119" s="12" t="s">
        <v>14</v>
      </c>
      <c r="I119" s="12" t="s">
        <v>34</v>
      </c>
    </row>
    <row r="120" spans="1:9">
      <c r="A120" s="11">
        <v>62.5185</v>
      </c>
      <c r="B120" s="11">
        <v>778.894</v>
      </c>
      <c r="C120" s="11">
        <v>566.48</v>
      </c>
      <c r="D120" s="11">
        <v>32.4578</v>
      </c>
      <c r="E120" s="11">
        <v>179</v>
      </c>
      <c r="F120" s="11">
        <v>0</v>
      </c>
      <c r="G120" s="11">
        <v>1619.3503</v>
      </c>
      <c r="H120" s="12" t="s">
        <v>14</v>
      </c>
      <c r="I120" s="12" t="s">
        <v>34</v>
      </c>
    </row>
    <row r="121" spans="1:9">
      <c r="A121" s="11">
        <v>62.5185</v>
      </c>
      <c r="B121" s="11">
        <v>778.894</v>
      </c>
      <c r="C121" s="11">
        <v>566.48</v>
      </c>
      <c r="D121" s="11">
        <v>32.4578</v>
      </c>
      <c r="E121" s="11">
        <v>179</v>
      </c>
      <c r="F121" s="11">
        <v>0</v>
      </c>
      <c r="G121" s="11">
        <v>1619.3503</v>
      </c>
      <c r="H121" s="12" t="s">
        <v>14</v>
      </c>
      <c r="I121" s="12" t="s">
        <v>34</v>
      </c>
    </row>
    <row r="122" spans="1:9">
      <c r="A122" s="11">
        <v>62.5185</v>
      </c>
      <c r="B122" s="11">
        <v>778.894</v>
      </c>
      <c r="C122" s="11">
        <v>566.48</v>
      </c>
      <c r="D122" s="11">
        <v>32.4578</v>
      </c>
      <c r="E122" s="11">
        <v>254.4</v>
      </c>
      <c r="F122" s="11">
        <v>0</v>
      </c>
      <c r="G122" s="11">
        <v>1694.7503</v>
      </c>
      <c r="H122" s="12" t="s">
        <v>14</v>
      </c>
      <c r="I122" s="12" t="s">
        <v>34</v>
      </c>
    </row>
    <row r="123" spans="1:9">
      <c r="A123" s="11">
        <v>62.5185</v>
      </c>
      <c r="B123" s="11">
        <v>778.894</v>
      </c>
      <c r="C123" s="11">
        <v>566.48</v>
      </c>
      <c r="D123" s="11">
        <v>32.4578</v>
      </c>
      <c r="E123" s="11">
        <v>179</v>
      </c>
      <c r="F123" s="11">
        <v>0</v>
      </c>
      <c r="G123" s="11">
        <v>1619.3503</v>
      </c>
      <c r="H123" s="12" t="s">
        <v>14</v>
      </c>
      <c r="I123" s="12" t="s">
        <v>34</v>
      </c>
    </row>
    <row r="124" spans="1:9">
      <c r="A124" s="11">
        <v>62.5185</v>
      </c>
      <c r="B124" s="11">
        <v>778.894</v>
      </c>
      <c r="C124" s="11">
        <v>566.48</v>
      </c>
      <c r="D124" s="11">
        <v>32.4578</v>
      </c>
      <c r="E124" s="11">
        <v>254.4</v>
      </c>
      <c r="F124" s="11">
        <v>0</v>
      </c>
      <c r="G124" s="11">
        <v>1694.7503</v>
      </c>
      <c r="H124" s="12" t="s">
        <v>14</v>
      </c>
      <c r="I124" s="12" t="s">
        <v>34</v>
      </c>
    </row>
    <row r="125" spans="1:9">
      <c r="A125" s="11">
        <v>62.5185</v>
      </c>
      <c r="B125" s="11">
        <v>778.894</v>
      </c>
      <c r="C125" s="11">
        <v>566.48</v>
      </c>
      <c r="D125" s="11">
        <v>32.4578</v>
      </c>
      <c r="E125" s="11">
        <v>254.4</v>
      </c>
      <c r="F125" s="11">
        <v>0</v>
      </c>
      <c r="G125" s="11">
        <v>1694.7503</v>
      </c>
      <c r="H125" s="12" t="s">
        <v>14</v>
      </c>
      <c r="I125" s="12" t="s">
        <v>34</v>
      </c>
    </row>
    <row r="126" spans="1:9">
      <c r="A126" s="11">
        <v>62.5185</v>
      </c>
      <c r="B126" s="11">
        <v>778.894</v>
      </c>
      <c r="C126" s="11">
        <v>566.48</v>
      </c>
      <c r="D126" s="11">
        <v>32.4578</v>
      </c>
      <c r="E126" s="11">
        <v>254.4</v>
      </c>
      <c r="F126" s="11">
        <v>0</v>
      </c>
      <c r="G126" s="11">
        <v>1694.7503</v>
      </c>
      <c r="H126" s="12" t="s">
        <v>14</v>
      </c>
      <c r="I126" s="12" t="s">
        <v>34</v>
      </c>
    </row>
    <row r="127" spans="1:9">
      <c r="A127" s="11">
        <v>62.5185</v>
      </c>
      <c r="B127" s="11">
        <v>778.894</v>
      </c>
      <c r="C127" s="11">
        <v>566.48</v>
      </c>
      <c r="D127" s="11">
        <v>32.4578</v>
      </c>
      <c r="E127" s="11">
        <v>254.4</v>
      </c>
      <c r="F127" s="11">
        <v>0</v>
      </c>
      <c r="G127" s="11">
        <v>1694.7503</v>
      </c>
      <c r="H127" s="12" t="s">
        <v>14</v>
      </c>
      <c r="I127" s="12" t="s">
        <v>34</v>
      </c>
    </row>
    <row r="128" spans="1:9">
      <c r="A128" s="11">
        <v>62.5185</v>
      </c>
      <c r="B128" s="11">
        <v>778.894</v>
      </c>
      <c r="C128" s="11">
        <v>566.48</v>
      </c>
      <c r="D128" s="11">
        <v>32.4578</v>
      </c>
      <c r="E128" s="11">
        <v>318</v>
      </c>
      <c r="F128" s="11">
        <v>0</v>
      </c>
      <c r="G128" s="11">
        <v>1758.3503</v>
      </c>
      <c r="H128" s="12" t="s">
        <v>14</v>
      </c>
      <c r="I128" s="12" t="s">
        <v>34</v>
      </c>
    </row>
    <row r="129" spans="1:9">
      <c r="A129" s="11">
        <v>62.5185</v>
      </c>
      <c r="B129" s="11">
        <v>778.894</v>
      </c>
      <c r="C129" s="11">
        <v>566.48</v>
      </c>
      <c r="D129" s="11">
        <v>32.4578</v>
      </c>
      <c r="E129" s="11">
        <v>179</v>
      </c>
      <c r="F129" s="11">
        <v>0</v>
      </c>
      <c r="G129" s="11">
        <v>1619.3503</v>
      </c>
      <c r="H129" s="12" t="s">
        <v>14</v>
      </c>
      <c r="I129" s="12" t="s">
        <v>34</v>
      </c>
    </row>
    <row r="130" spans="1:9">
      <c r="A130" s="11">
        <v>62.5185</v>
      </c>
      <c r="B130" s="11">
        <v>778.894</v>
      </c>
      <c r="C130" s="11">
        <v>566.48</v>
      </c>
      <c r="D130" s="11">
        <v>32.4578</v>
      </c>
      <c r="E130" s="11">
        <v>0</v>
      </c>
      <c r="F130" s="11">
        <v>0</v>
      </c>
      <c r="G130" s="11">
        <v>1440.3503</v>
      </c>
      <c r="H130" s="12" t="s">
        <v>14</v>
      </c>
      <c r="I130" s="12" t="s">
        <v>34</v>
      </c>
    </row>
    <row r="131" spans="1:9">
      <c r="A131" s="11">
        <v>62.5185</v>
      </c>
      <c r="B131" s="11">
        <v>778.894</v>
      </c>
      <c r="C131" s="11">
        <v>566.48</v>
      </c>
      <c r="D131" s="11">
        <v>32.4578</v>
      </c>
      <c r="E131" s="11">
        <v>179</v>
      </c>
      <c r="F131" s="11">
        <v>0</v>
      </c>
      <c r="G131" s="11">
        <v>1619.3503</v>
      </c>
      <c r="H131" s="12" t="s">
        <v>14</v>
      </c>
      <c r="I131" s="12" t="s">
        <v>34</v>
      </c>
    </row>
    <row r="132" spans="1:9">
      <c r="A132" s="11">
        <v>62.5185</v>
      </c>
      <c r="B132" s="11">
        <v>778.894</v>
      </c>
      <c r="C132" s="11">
        <v>0</v>
      </c>
      <c r="D132" s="11">
        <v>32.4578</v>
      </c>
      <c r="E132" s="11">
        <v>0</v>
      </c>
      <c r="F132" s="11">
        <v>0</v>
      </c>
      <c r="G132" s="11">
        <v>873.8703</v>
      </c>
      <c r="H132" s="12" t="s">
        <v>14</v>
      </c>
      <c r="I132" s="12" t="s">
        <v>34</v>
      </c>
    </row>
    <row r="133" spans="1:9">
      <c r="A133" s="11">
        <v>62.5185</v>
      </c>
      <c r="B133" s="11">
        <v>778.894</v>
      </c>
      <c r="C133" s="11">
        <v>566.48</v>
      </c>
      <c r="D133" s="11">
        <v>32.4578</v>
      </c>
      <c r="E133" s="11">
        <v>179</v>
      </c>
      <c r="F133" s="11">
        <v>0</v>
      </c>
      <c r="G133" s="11">
        <v>1619.3503</v>
      </c>
      <c r="H133" s="12" t="s">
        <v>14</v>
      </c>
      <c r="I133" s="12" t="s">
        <v>34</v>
      </c>
    </row>
    <row r="134" spans="1:9">
      <c r="A134" s="11">
        <v>62.5185</v>
      </c>
      <c r="B134" s="11">
        <v>778.894</v>
      </c>
      <c r="C134" s="11">
        <v>566.48</v>
      </c>
      <c r="D134" s="11">
        <v>32.4578</v>
      </c>
      <c r="E134" s="11">
        <v>254.4</v>
      </c>
      <c r="F134" s="11">
        <v>0</v>
      </c>
      <c r="G134" s="11">
        <v>1694.7503</v>
      </c>
      <c r="H134" s="12" t="s">
        <v>14</v>
      </c>
      <c r="I134" s="12" t="s">
        <v>29</v>
      </c>
    </row>
    <row r="135" spans="1:9">
      <c r="A135" s="11">
        <v>62.5185</v>
      </c>
      <c r="B135" s="11">
        <v>778.894</v>
      </c>
      <c r="C135" s="11">
        <v>566.48</v>
      </c>
      <c r="D135" s="11">
        <v>32.4578</v>
      </c>
      <c r="E135" s="11">
        <v>254.4</v>
      </c>
      <c r="F135" s="11">
        <v>0</v>
      </c>
      <c r="G135" s="11">
        <v>1694.7503</v>
      </c>
      <c r="H135" s="12" t="s">
        <v>14</v>
      </c>
      <c r="I135" s="12" t="s">
        <v>34</v>
      </c>
    </row>
    <row r="136" spans="1:9">
      <c r="A136" s="11">
        <v>62.5185</v>
      </c>
      <c r="B136" s="11">
        <v>778.894</v>
      </c>
      <c r="C136" s="11">
        <v>566.48</v>
      </c>
      <c r="D136" s="11">
        <v>32.4578</v>
      </c>
      <c r="E136" s="11">
        <v>179</v>
      </c>
      <c r="F136" s="11">
        <v>0</v>
      </c>
      <c r="G136" s="11">
        <v>1619.3503</v>
      </c>
      <c r="H136" s="12" t="s">
        <v>16</v>
      </c>
      <c r="I136" s="12" t="s">
        <v>40</v>
      </c>
    </row>
    <row r="137" spans="1:9">
      <c r="A137" s="11">
        <v>62.5185</v>
      </c>
      <c r="B137" s="11">
        <v>778.894</v>
      </c>
      <c r="C137" s="11">
        <v>566.48</v>
      </c>
      <c r="D137" s="11">
        <v>32.4578</v>
      </c>
      <c r="E137" s="11">
        <v>179</v>
      </c>
      <c r="F137" s="11">
        <v>0</v>
      </c>
      <c r="G137" s="11">
        <v>1619.3503</v>
      </c>
      <c r="H137" s="12" t="s">
        <v>14</v>
      </c>
      <c r="I137" s="12" t="s">
        <v>34</v>
      </c>
    </row>
    <row r="138" spans="1:9">
      <c r="A138" s="11">
        <v>62.5185</v>
      </c>
      <c r="B138" s="11">
        <v>778.894</v>
      </c>
      <c r="C138" s="11">
        <v>566.48</v>
      </c>
      <c r="D138" s="11">
        <v>32.4578</v>
      </c>
      <c r="E138" s="11">
        <v>179</v>
      </c>
      <c r="F138" s="11">
        <v>0</v>
      </c>
      <c r="G138" s="11">
        <v>1619.3503</v>
      </c>
      <c r="H138" s="12" t="s">
        <v>14</v>
      </c>
      <c r="I138" s="12" t="s">
        <v>29</v>
      </c>
    </row>
    <row r="139" spans="1:9">
      <c r="A139" s="11">
        <v>62.5185</v>
      </c>
      <c r="B139" s="11">
        <v>778.894</v>
      </c>
      <c r="C139" s="11">
        <v>566.48</v>
      </c>
      <c r="D139" s="11">
        <v>32.4578</v>
      </c>
      <c r="E139" s="11">
        <v>179</v>
      </c>
      <c r="F139" s="11">
        <v>0</v>
      </c>
      <c r="G139" s="11">
        <v>1619.3503</v>
      </c>
      <c r="H139" s="12" t="s">
        <v>14</v>
      </c>
      <c r="I139" s="12" t="s">
        <v>34</v>
      </c>
    </row>
    <row r="140" spans="1:9">
      <c r="A140" s="11">
        <v>62.5185</v>
      </c>
      <c r="B140" s="11">
        <v>778.894</v>
      </c>
      <c r="C140" s="11">
        <v>566.48</v>
      </c>
      <c r="D140" s="11">
        <v>32.4578</v>
      </c>
      <c r="E140" s="11">
        <v>179</v>
      </c>
      <c r="F140" s="11">
        <v>0</v>
      </c>
      <c r="G140" s="11">
        <v>1619.3503</v>
      </c>
      <c r="H140" s="12" t="s">
        <v>14</v>
      </c>
      <c r="I140" s="12" t="s">
        <v>29</v>
      </c>
    </row>
    <row r="141" spans="1:9">
      <c r="A141" s="11">
        <v>62.5185</v>
      </c>
      <c r="B141" s="11">
        <v>778.894</v>
      </c>
      <c r="C141" s="11">
        <v>566.48</v>
      </c>
      <c r="D141" s="11">
        <v>32.4578</v>
      </c>
      <c r="E141" s="11">
        <v>179</v>
      </c>
      <c r="F141" s="11">
        <v>0</v>
      </c>
      <c r="G141" s="11">
        <v>1619.3503</v>
      </c>
      <c r="H141" s="12" t="s">
        <v>14</v>
      </c>
      <c r="I141" s="12" t="s">
        <v>30</v>
      </c>
    </row>
    <row r="142" spans="1:9">
      <c r="A142" s="11">
        <v>62.5185</v>
      </c>
      <c r="B142" s="11">
        <v>778.894</v>
      </c>
      <c r="C142" s="11">
        <v>566.48</v>
      </c>
      <c r="D142" s="11">
        <v>32.4578</v>
      </c>
      <c r="E142" s="11">
        <v>179</v>
      </c>
      <c r="F142" s="11">
        <v>0</v>
      </c>
      <c r="G142" s="11">
        <v>1619.3503</v>
      </c>
      <c r="H142" s="12" t="s">
        <v>14</v>
      </c>
      <c r="I142" s="12" t="s">
        <v>30</v>
      </c>
    </row>
    <row r="143" spans="1:9">
      <c r="A143" s="11">
        <v>62.5185</v>
      </c>
      <c r="B143" s="11">
        <v>778.894</v>
      </c>
      <c r="C143" s="11">
        <v>566.48</v>
      </c>
      <c r="D143" s="11">
        <v>32.4578</v>
      </c>
      <c r="E143" s="11">
        <v>179</v>
      </c>
      <c r="F143" s="11">
        <v>0</v>
      </c>
      <c r="G143" s="11">
        <v>1619.3503</v>
      </c>
      <c r="H143" s="12" t="s">
        <v>14</v>
      </c>
      <c r="I143" s="12" t="s">
        <v>30</v>
      </c>
    </row>
    <row r="144" spans="1:9">
      <c r="A144" s="11">
        <v>62.5185</v>
      </c>
      <c r="B144" s="11">
        <v>778.894</v>
      </c>
      <c r="C144" s="11">
        <v>566.48</v>
      </c>
      <c r="D144" s="11">
        <v>32.4578</v>
      </c>
      <c r="E144" s="11">
        <v>179</v>
      </c>
      <c r="F144" s="11">
        <v>0</v>
      </c>
      <c r="G144" s="11">
        <v>1619.3503</v>
      </c>
      <c r="H144" s="12" t="s">
        <v>14</v>
      </c>
      <c r="I144" s="12" t="s">
        <v>30</v>
      </c>
    </row>
    <row r="145" spans="1:9">
      <c r="A145" s="11">
        <v>62.5185</v>
      </c>
      <c r="B145" s="11">
        <v>778.894</v>
      </c>
      <c r="C145" s="11">
        <v>566.48</v>
      </c>
      <c r="D145" s="11">
        <v>32.4578</v>
      </c>
      <c r="E145" s="11">
        <v>179</v>
      </c>
      <c r="F145" s="11">
        <v>0</v>
      </c>
      <c r="G145" s="11">
        <v>1619.3503</v>
      </c>
      <c r="H145" s="12" t="s">
        <v>14</v>
      </c>
      <c r="I145" s="12" t="s">
        <v>30</v>
      </c>
    </row>
    <row r="146" spans="1:9">
      <c r="A146" s="11">
        <v>62.5185</v>
      </c>
      <c r="B146" s="11">
        <v>778.894</v>
      </c>
      <c r="C146" s="11">
        <v>566.48</v>
      </c>
      <c r="D146" s="11">
        <v>32.4578</v>
      </c>
      <c r="E146" s="11">
        <v>179</v>
      </c>
      <c r="F146" s="11">
        <v>0</v>
      </c>
      <c r="G146" s="11">
        <v>1619.3503</v>
      </c>
      <c r="H146" s="12" t="s">
        <v>14</v>
      </c>
      <c r="I146" s="12" t="s">
        <v>30</v>
      </c>
    </row>
    <row r="147" spans="1:9">
      <c r="A147" s="11">
        <v>62.5185</v>
      </c>
      <c r="B147" s="11">
        <v>778.894</v>
      </c>
      <c r="C147" s="11">
        <v>566.48</v>
      </c>
      <c r="D147" s="11">
        <v>32.4578</v>
      </c>
      <c r="E147" s="11">
        <v>179</v>
      </c>
      <c r="F147" s="11">
        <v>0</v>
      </c>
      <c r="G147" s="11">
        <v>1619.3503</v>
      </c>
      <c r="H147" s="12" t="s">
        <v>14</v>
      </c>
      <c r="I147" s="12" t="s">
        <v>30</v>
      </c>
    </row>
    <row r="148" spans="1:9">
      <c r="A148" s="11">
        <v>62.5185</v>
      </c>
      <c r="B148" s="11">
        <v>778.894</v>
      </c>
      <c r="C148" s="11">
        <v>566.48</v>
      </c>
      <c r="D148" s="11">
        <v>32.4578</v>
      </c>
      <c r="E148" s="11">
        <v>179</v>
      </c>
      <c r="F148" s="11">
        <v>0</v>
      </c>
      <c r="G148" s="11">
        <v>1619.3503</v>
      </c>
      <c r="H148" s="12" t="s">
        <v>14</v>
      </c>
      <c r="I148" s="12" t="s">
        <v>30</v>
      </c>
    </row>
    <row r="149" spans="1:9">
      <c r="A149" s="11">
        <v>62.5185</v>
      </c>
      <c r="B149" s="11">
        <v>778.894</v>
      </c>
      <c r="C149" s="11">
        <v>566.48</v>
      </c>
      <c r="D149" s="11">
        <v>32.4578</v>
      </c>
      <c r="E149" s="11">
        <v>179</v>
      </c>
      <c r="F149" s="11">
        <v>0</v>
      </c>
      <c r="G149" s="11">
        <v>1619.3503</v>
      </c>
      <c r="H149" s="12" t="s">
        <v>14</v>
      </c>
      <c r="I149" s="12" t="s">
        <v>30</v>
      </c>
    </row>
    <row r="150" spans="1:9">
      <c r="A150" s="11">
        <v>62.5185</v>
      </c>
      <c r="B150" s="11">
        <v>778.894</v>
      </c>
      <c r="C150" s="11">
        <v>566.48</v>
      </c>
      <c r="D150" s="11">
        <v>32.4578</v>
      </c>
      <c r="E150" s="11">
        <v>179</v>
      </c>
      <c r="F150" s="11">
        <v>0</v>
      </c>
      <c r="G150" s="11">
        <v>1619.3503</v>
      </c>
      <c r="H150" s="12" t="s">
        <v>14</v>
      </c>
      <c r="I150" s="12" t="s">
        <v>30</v>
      </c>
    </row>
    <row r="151" spans="1:9">
      <c r="A151" s="11">
        <v>62.5185</v>
      </c>
      <c r="B151" s="11">
        <v>778.894</v>
      </c>
      <c r="C151" s="11">
        <v>566.48</v>
      </c>
      <c r="D151" s="11">
        <v>32.4578</v>
      </c>
      <c r="E151" s="11">
        <v>179</v>
      </c>
      <c r="F151" s="11">
        <v>0</v>
      </c>
      <c r="G151" s="11">
        <v>1619.3503</v>
      </c>
      <c r="H151" s="12" t="s">
        <v>14</v>
      </c>
      <c r="I151" s="12" t="s">
        <v>30</v>
      </c>
    </row>
    <row r="152" spans="1:9">
      <c r="A152" s="11">
        <v>62.5185</v>
      </c>
      <c r="B152" s="11">
        <v>778.894</v>
      </c>
      <c r="C152" s="11">
        <v>566.48</v>
      </c>
      <c r="D152" s="11">
        <v>32.4578</v>
      </c>
      <c r="E152" s="11">
        <v>179</v>
      </c>
      <c r="F152" s="11">
        <v>0</v>
      </c>
      <c r="G152" s="11">
        <v>1619.3503</v>
      </c>
      <c r="H152" s="12" t="s">
        <v>14</v>
      </c>
      <c r="I152" s="12" t="s">
        <v>31</v>
      </c>
    </row>
    <row r="153" spans="1:9">
      <c r="A153" s="11">
        <v>62.5185</v>
      </c>
      <c r="B153" s="11">
        <v>778.894</v>
      </c>
      <c r="C153" s="11">
        <v>566.48</v>
      </c>
      <c r="D153" s="11">
        <v>32.4578</v>
      </c>
      <c r="E153" s="11">
        <v>179</v>
      </c>
      <c r="F153" s="11">
        <v>0</v>
      </c>
      <c r="G153" s="11">
        <v>1619.3503</v>
      </c>
      <c r="H153" s="12" t="s">
        <v>14</v>
      </c>
      <c r="I153" s="12" t="s">
        <v>30</v>
      </c>
    </row>
    <row r="154" spans="1:9">
      <c r="A154" s="11">
        <v>62.5185</v>
      </c>
      <c r="B154" s="11">
        <v>778.894</v>
      </c>
      <c r="C154" s="11">
        <v>566.48</v>
      </c>
      <c r="D154" s="11">
        <v>32.4578</v>
      </c>
      <c r="E154" s="11">
        <v>0</v>
      </c>
      <c r="F154" s="11">
        <v>0</v>
      </c>
      <c r="G154" s="11">
        <v>1440.3503</v>
      </c>
      <c r="H154" s="12" t="s">
        <v>14</v>
      </c>
      <c r="I154" s="12" t="s">
        <v>30</v>
      </c>
    </row>
    <row r="155" spans="1:9">
      <c r="A155" s="11">
        <v>62.5185</v>
      </c>
      <c r="B155" s="11">
        <v>778.894</v>
      </c>
      <c r="C155" s="11">
        <v>566.48</v>
      </c>
      <c r="D155" s="11">
        <v>32.4578</v>
      </c>
      <c r="E155" s="11">
        <v>179</v>
      </c>
      <c r="F155" s="11">
        <v>0</v>
      </c>
      <c r="G155" s="11">
        <v>1619.3503</v>
      </c>
      <c r="H155" s="12" t="s">
        <v>14</v>
      </c>
      <c r="I155" s="12" t="s">
        <v>31</v>
      </c>
    </row>
    <row r="156" spans="1:9">
      <c r="A156" s="11">
        <v>62.5185</v>
      </c>
      <c r="B156" s="11">
        <v>778.894</v>
      </c>
      <c r="C156" s="11">
        <v>566.48</v>
      </c>
      <c r="D156" s="11">
        <v>32.4578</v>
      </c>
      <c r="E156" s="11">
        <v>179</v>
      </c>
      <c r="F156" s="11">
        <v>0</v>
      </c>
      <c r="G156" s="11">
        <v>1619.3503</v>
      </c>
      <c r="H156" s="12" t="s">
        <v>14</v>
      </c>
      <c r="I156" s="12" t="s">
        <v>31</v>
      </c>
    </row>
    <row r="157" spans="1:9">
      <c r="A157" s="11">
        <v>62.5185</v>
      </c>
      <c r="B157" s="11">
        <v>778.894</v>
      </c>
      <c r="C157" s="11">
        <v>566.48</v>
      </c>
      <c r="D157" s="11">
        <v>32.4578</v>
      </c>
      <c r="E157" s="11">
        <v>179</v>
      </c>
      <c r="F157" s="11">
        <v>0</v>
      </c>
      <c r="G157" s="11">
        <v>1619.3503</v>
      </c>
      <c r="H157" s="12" t="s">
        <v>14</v>
      </c>
      <c r="I157" s="12" t="s">
        <v>31</v>
      </c>
    </row>
    <row r="158" spans="1:9">
      <c r="A158" s="11">
        <v>62.5185</v>
      </c>
      <c r="B158" s="11">
        <v>778.894</v>
      </c>
      <c r="C158" s="11">
        <v>566.48</v>
      </c>
      <c r="D158" s="11">
        <v>32.4578</v>
      </c>
      <c r="E158" s="11">
        <v>179</v>
      </c>
      <c r="F158" s="11">
        <v>0</v>
      </c>
      <c r="G158" s="11">
        <v>1619.3503</v>
      </c>
      <c r="H158" s="12" t="s">
        <v>14</v>
      </c>
      <c r="I158" s="12" t="s">
        <v>31</v>
      </c>
    </row>
    <row r="159" spans="1:9">
      <c r="A159" s="11">
        <v>62.5185</v>
      </c>
      <c r="B159" s="11">
        <v>778.894</v>
      </c>
      <c r="C159" s="11">
        <v>566.48</v>
      </c>
      <c r="D159" s="11">
        <v>32.4578</v>
      </c>
      <c r="E159" s="11">
        <v>179</v>
      </c>
      <c r="F159" s="11">
        <v>0</v>
      </c>
      <c r="G159" s="11">
        <v>1619.3503</v>
      </c>
      <c r="H159" s="12" t="s">
        <v>14</v>
      </c>
      <c r="I159" s="12" t="s">
        <v>32</v>
      </c>
    </row>
    <row r="160" spans="1:9">
      <c r="A160" s="11">
        <v>62.5185</v>
      </c>
      <c r="B160" s="11">
        <v>778.894</v>
      </c>
      <c r="C160" s="11">
        <v>566.48</v>
      </c>
      <c r="D160" s="11">
        <v>32.4578</v>
      </c>
      <c r="E160" s="11">
        <v>179</v>
      </c>
      <c r="F160" s="11">
        <v>0</v>
      </c>
      <c r="G160" s="11">
        <v>1619.3503</v>
      </c>
      <c r="H160" s="12" t="s">
        <v>14</v>
      </c>
      <c r="I160" s="12" t="s">
        <v>32</v>
      </c>
    </row>
    <row r="161" spans="1:9">
      <c r="A161" s="11">
        <v>62.5185</v>
      </c>
      <c r="B161" s="11">
        <v>778.894</v>
      </c>
      <c r="C161" s="11">
        <v>566.48</v>
      </c>
      <c r="D161" s="11">
        <v>32.4578</v>
      </c>
      <c r="E161" s="11">
        <v>179</v>
      </c>
      <c r="F161" s="11">
        <v>0</v>
      </c>
      <c r="G161" s="11">
        <v>1619.3503</v>
      </c>
      <c r="H161" s="12" t="s">
        <v>14</v>
      </c>
      <c r="I161" s="12" t="s">
        <v>32</v>
      </c>
    </row>
    <row r="162" spans="1:9">
      <c r="A162" s="11">
        <v>62.5185</v>
      </c>
      <c r="B162" s="11">
        <v>778.894</v>
      </c>
      <c r="C162" s="11">
        <v>566.48</v>
      </c>
      <c r="D162" s="11">
        <v>32.4578</v>
      </c>
      <c r="E162" s="11">
        <v>179</v>
      </c>
      <c r="F162" s="11">
        <v>0</v>
      </c>
      <c r="G162" s="11">
        <v>1619.3503</v>
      </c>
      <c r="H162" s="12" t="s">
        <v>14</v>
      </c>
      <c r="I162" s="12" t="s">
        <v>32</v>
      </c>
    </row>
    <row r="163" spans="1:9">
      <c r="A163" s="11">
        <v>62.5185</v>
      </c>
      <c r="B163" s="11">
        <v>778.894</v>
      </c>
      <c r="C163" s="11">
        <v>566.48</v>
      </c>
      <c r="D163" s="11">
        <v>32.4578</v>
      </c>
      <c r="E163" s="11">
        <v>179</v>
      </c>
      <c r="F163" s="11">
        <v>0</v>
      </c>
      <c r="G163" s="11">
        <v>1619.3503</v>
      </c>
      <c r="H163" s="12" t="s">
        <v>14</v>
      </c>
      <c r="I163" s="12" t="s">
        <v>32</v>
      </c>
    </row>
    <row r="164" spans="1:9">
      <c r="A164" s="11">
        <v>62.5185</v>
      </c>
      <c r="B164" s="11">
        <v>778.894</v>
      </c>
      <c r="C164" s="11">
        <v>566.48</v>
      </c>
      <c r="D164" s="11">
        <v>32.4578</v>
      </c>
      <c r="E164" s="11">
        <v>179</v>
      </c>
      <c r="F164" s="11">
        <v>0</v>
      </c>
      <c r="G164" s="11">
        <v>1619.3503</v>
      </c>
      <c r="H164" s="12" t="s">
        <v>14</v>
      </c>
      <c r="I164" s="12" t="s">
        <v>33</v>
      </c>
    </row>
    <row r="165" spans="1:9">
      <c r="A165" s="11">
        <v>62.5185</v>
      </c>
      <c r="B165" s="11">
        <v>778.894</v>
      </c>
      <c r="C165" s="11">
        <v>566.48</v>
      </c>
      <c r="D165" s="11">
        <v>32.4578</v>
      </c>
      <c r="E165" s="11">
        <v>179</v>
      </c>
      <c r="F165" s="11">
        <v>0</v>
      </c>
      <c r="G165" s="11">
        <v>1619.3503</v>
      </c>
      <c r="H165" s="12" t="s">
        <v>14</v>
      </c>
      <c r="I165" s="12" t="s">
        <v>33</v>
      </c>
    </row>
    <row r="166" spans="1:9">
      <c r="A166" s="11">
        <v>62.5185</v>
      </c>
      <c r="B166" s="11">
        <v>778.894</v>
      </c>
      <c r="C166" s="11">
        <v>566.48</v>
      </c>
      <c r="D166" s="11">
        <v>32.4578</v>
      </c>
      <c r="E166" s="11">
        <v>179</v>
      </c>
      <c r="F166" s="11">
        <v>0</v>
      </c>
      <c r="G166" s="11">
        <v>1619.3503</v>
      </c>
      <c r="H166" s="12" t="s">
        <v>14</v>
      </c>
      <c r="I166" s="12" t="s">
        <v>33</v>
      </c>
    </row>
    <row r="167" spans="1:9">
      <c r="A167" s="11">
        <v>62.5185</v>
      </c>
      <c r="B167" s="11">
        <v>778.894</v>
      </c>
      <c r="C167" s="11">
        <v>566.48</v>
      </c>
      <c r="D167" s="11">
        <v>32.4578</v>
      </c>
      <c r="E167" s="11">
        <v>179</v>
      </c>
      <c r="F167" s="11">
        <v>0</v>
      </c>
      <c r="G167" s="11">
        <v>1619.3503</v>
      </c>
      <c r="H167" s="12" t="s">
        <v>14</v>
      </c>
      <c r="I167" s="12" t="s">
        <v>33</v>
      </c>
    </row>
    <row r="168" spans="1:9">
      <c r="A168" s="11">
        <v>62.5185</v>
      </c>
      <c r="B168" s="11">
        <v>778.894</v>
      </c>
      <c r="C168" s="11">
        <v>566.48</v>
      </c>
      <c r="D168" s="11">
        <v>32.4578</v>
      </c>
      <c r="E168" s="11">
        <v>179</v>
      </c>
      <c r="F168" s="11">
        <v>0</v>
      </c>
      <c r="G168" s="11">
        <v>1619.3503</v>
      </c>
      <c r="H168" s="12" t="s">
        <v>14</v>
      </c>
      <c r="I168" s="12" t="s">
        <v>33</v>
      </c>
    </row>
    <row r="169" spans="1:9">
      <c r="A169" s="11">
        <v>62.5185</v>
      </c>
      <c r="B169" s="11">
        <v>778.894</v>
      </c>
      <c r="C169" s="11">
        <v>566.48</v>
      </c>
      <c r="D169" s="11">
        <v>32.4578</v>
      </c>
      <c r="E169" s="11">
        <v>179</v>
      </c>
      <c r="F169" s="11">
        <v>0</v>
      </c>
      <c r="G169" s="11">
        <v>1619.3503</v>
      </c>
      <c r="H169" s="12" t="s">
        <v>14</v>
      </c>
      <c r="I169" s="12" t="s">
        <v>33</v>
      </c>
    </row>
    <row r="170" spans="1:9">
      <c r="A170" s="11">
        <v>62.5185</v>
      </c>
      <c r="B170" s="11">
        <v>778.894</v>
      </c>
      <c r="C170" s="11">
        <v>566.48</v>
      </c>
      <c r="D170" s="11">
        <v>32.4578</v>
      </c>
      <c r="E170" s="11">
        <v>179</v>
      </c>
      <c r="F170" s="11">
        <v>0</v>
      </c>
      <c r="G170" s="11">
        <v>1619.3503</v>
      </c>
      <c r="H170" s="12" t="s">
        <v>14</v>
      </c>
      <c r="I170" s="12" t="s">
        <v>33</v>
      </c>
    </row>
    <row r="171" spans="1:9">
      <c r="A171" s="11">
        <v>62.5185</v>
      </c>
      <c r="B171" s="11">
        <v>778.894</v>
      </c>
      <c r="C171" s="11">
        <v>566.48</v>
      </c>
      <c r="D171" s="11">
        <v>32.4578</v>
      </c>
      <c r="E171" s="11">
        <v>179</v>
      </c>
      <c r="F171" s="11">
        <v>0</v>
      </c>
      <c r="G171" s="11">
        <v>1619.3503</v>
      </c>
      <c r="H171" s="12" t="s">
        <v>14</v>
      </c>
      <c r="I171" s="12" t="s">
        <v>33</v>
      </c>
    </row>
    <row r="172" spans="1:9">
      <c r="A172" s="11">
        <v>62.5185</v>
      </c>
      <c r="B172" s="11">
        <v>778.894</v>
      </c>
      <c r="C172" s="11">
        <v>566.48</v>
      </c>
      <c r="D172" s="11">
        <v>32.4578</v>
      </c>
      <c r="E172" s="11">
        <v>179</v>
      </c>
      <c r="F172" s="11">
        <v>0</v>
      </c>
      <c r="G172" s="11">
        <v>1619.3503</v>
      </c>
      <c r="H172" s="12" t="s">
        <v>14</v>
      </c>
      <c r="I172" s="12" t="s">
        <v>33</v>
      </c>
    </row>
    <row r="173" spans="1:9">
      <c r="A173" s="11">
        <v>62.5185</v>
      </c>
      <c r="B173" s="11">
        <v>778.894</v>
      </c>
      <c r="C173" s="11">
        <v>566.48</v>
      </c>
      <c r="D173" s="11">
        <v>32.4578</v>
      </c>
      <c r="E173" s="11">
        <v>179</v>
      </c>
      <c r="F173" s="11">
        <v>0</v>
      </c>
      <c r="G173" s="11">
        <v>1619.3503</v>
      </c>
      <c r="H173" s="12" t="s">
        <v>14</v>
      </c>
      <c r="I173" s="12" t="s">
        <v>33</v>
      </c>
    </row>
    <row r="174" spans="1:9">
      <c r="A174" s="11">
        <v>62.5185</v>
      </c>
      <c r="B174" s="11">
        <v>778.894</v>
      </c>
      <c r="C174" s="11">
        <v>566.48</v>
      </c>
      <c r="D174" s="11">
        <v>32.4578</v>
      </c>
      <c r="E174" s="11">
        <v>179</v>
      </c>
      <c r="F174" s="11">
        <v>0</v>
      </c>
      <c r="G174" s="11">
        <v>1619.3503</v>
      </c>
      <c r="H174" s="12" t="s">
        <v>14</v>
      </c>
      <c r="I174" s="12" t="s">
        <v>33</v>
      </c>
    </row>
    <row r="175" spans="1:9">
      <c r="A175" s="11">
        <v>62.5185</v>
      </c>
      <c r="B175" s="11">
        <v>778.894</v>
      </c>
      <c r="C175" s="11">
        <v>566.48</v>
      </c>
      <c r="D175" s="11">
        <v>32.4578</v>
      </c>
      <c r="E175" s="11">
        <v>179</v>
      </c>
      <c r="F175" s="11">
        <v>0</v>
      </c>
      <c r="G175" s="11">
        <v>1619.3503</v>
      </c>
      <c r="H175" s="12" t="s">
        <v>14</v>
      </c>
      <c r="I175" s="12" t="s">
        <v>33</v>
      </c>
    </row>
    <row r="176" spans="1:9">
      <c r="A176" s="11">
        <v>62.5185</v>
      </c>
      <c r="B176" s="11">
        <v>778.894</v>
      </c>
      <c r="C176" s="11">
        <v>566.48</v>
      </c>
      <c r="D176" s="11">
        <v>32.4578</v>
      </c>
      <c r="E176" s="11">
        <v>179</v>
      </c>
      <c r="F176" s="11">
        <v>0</v>
      </c>
      <c r="G176" s="11">
        <v>1619.3503</v>
      </c>
      <c r="H176" s="12" t="s">
        <v>14</v>
      </c>
      <c r="I176" s="12" t="s">
        <v>33</v>
      </c>
    </row>
    <row r="177" spans="1:9">
      <c r="A177" s="11">
        <v>62.5185</v>
      </c>
      <c r="B177" s="11">
        <v>778.894</v>
      </c>
      <c r="C177" s="11">
        <v>566.48</v>
      </c>
      <c r="D177" s="11">
        <v>32.4578</v>
      </c>
      <c r="E177" s="11">
        <v>179</v>
      </c>
      <c r="F177" s="11">
        <v>0</v>
      </c>
      <c r="G177" s="11">
        <v>1619.3503</v>
      </c>
      <c r="H177" s="12" t="s">
        <v>14</v>
      </c>
      <c r="I177" s="12" t="s">
        <v>33</v>
      </c>
    </row>
    <row r="178" spans="1:9">
      <c r="A178" s="11">
        <v>62.5185</v>
      </c>
      <c r="B178" s="11">
        <v>778.894</v>
      </c>
      <c r="C178" s="11">
        <v>566.48</v>
      </c>
      <c r="D178" s="11">
        <v>32.4578</v>
      </c>
      <c r="E178" s="11">
        <v>179</v>
      </c>
      <c r="F178" s="11">
        <v>0</v>
      </c>
      <c r="G178" s="11">
        <v>1619.3503</v>
      </c>
      <c r="H178" s="12" t="s">
        <v>14</v>
      </c>
      <c r="I178" s="12" t="s">
        <v>33</v>
      </c>
    </row>
    <row r="179" spans="1:9">
      <c r="A179" s="11">
        <v>62.5185</v>
      </c>
      <c r="B179" s="11">
        <v>778.894</v>
      </c>
      <c r="C179" s="11">
        <v>566.48</v>
      </c>
      <c r="D179" s="11">
        <v>32.4578</v>
      </c>
      <c r="E179" s="11">
        <v>179</v>
      </c>
      <c r="F179" s="11">
        <v>0</v>
      </c>
      <c r="G179" s="11">
        <v>1619.3503</v>
      </c>
      <c r="H179" s="12" t="s">
        <v>14</v>
      </c>
      <c r="I179" s="12" t="s">
        <v>33</v>
      </c>
    </row>
    <row r="180" spans="1:9">
      <c r="A180" s="11">
        <v>62.5185</v>
      </c>
      <c r="B180" s="11">
        <v>778.894</v>
      </c>
      <c r="C180" s="11">
        <v>566.48</v>
      </c>
      <c r="D180" s="11">
        <v>32.4578</v>
      </c>
      <c r="E180" s="11">
        <v>179</v>
      </c>
      <c r="F180" s="11">
        <v>0</v>
      </c>
      <c r="G180" s="11">
        <v>1619.3503</v>
      </c>
      <c r="H180" s="12" t="s">
        <v>14</v>
      </c>
      <c r="I180" s="12" t="s">
        <v>33</v>
      </c>
    </row>
    <row r="181" spans="1:9">
      <c r="A181" s="11">
        <v>62.5185</v>
      </c>
      <c r="B181" s="11">
        <v>778.894</v>
      </c>
      <c r="C181" s="11">
        <v>566.48</v>
      </c>
      <c r="D181" s="11">
        <v>32.4578</v>
      </c>
      <c r="E181" s="11">
        <v>179</v>
      </c>
      <c r="F181" s="11">
        <v>0</v>
      </c>
      <c r="G181" s="11">
        <v>1619.3503</v>
      </c>
      <c r="H181" s="12" t="s">
        <v>14</v>
      </c>
      <c r="I181" s="12" t="s">
        <v>33</v>
      </c>
    </row>
    <row r="182" spans="1:9">
      <c r="A182" s="11">
        <v>62.5185</v>
      </c>
      <c r="B182" s="11">
        <v>778.894</v>
      </c>
      <c r="C182" s="11">
        <v>566.48</v>
      </c>
      <c r="D182" s="11">
        <v>32.4578</v>
      </c>
      <c r="E182" s="11">
        <v>179</v>
      </c>
      <c r="F182" s="11">
        <v>0</v>
      </c>
      <c r="G182" s="11">
        <v>1619.3503</v>
      </c>
      <c r="H182" s="12" t="s">
        <v>14</v>
      </c>
      <c r="I182" s="12" t="s">
        <v>33</v>
      </c>
    </row>
    <row r="183" spans="1:9">
      <c r="A183" s="11">
        <v>62.5185</v>
      </c>
      <c r="B183" s="11">
        <v>778.894</v>
      </c>
      <c r="C183" s="11">
        <v>566.48</v>
      </c>
      <c r="D183" s="11">
        <v>32.4578</v>
      </c>
      <c r="E183" s="11">
        <v>179</v>
      </c>
      <c r="F183" s="11">
        <v>0</v>
      </c>
      <c r="G183" s="11">
        <v>1619.3503</v>
      </c>
      <c r="H183" s="12" t="s">
        <v>14</v>
      </c>
      <c r="I183" s="12" t="s">
        <v>33</v>
      </c>
    </row>
    <row r="184" spans="1:9">
      <c r="A184" s="11">
        <v>62.5185</v>
      </c>
      <c r="B184" s="11">
        <v>778.894</v>
      </c>
      <c r="C184" s="11">
        <v>566.48</v>
      </c>
      <c r="D184" s="11">
        <v>32.4578</v>
      </c>
      <c r="E184" s="11">
        <v>179</v>
      </c>
      <c r="F184" s="11">
        <v>0</v>
      </c>
      <c r="G184" s="11">
        <v>1619.3503</v>
      </c>
      <c r="H184" s="12" t="s">
        <v>14</v>
      </c>
      <c r="I184" s="12" t="s">
        <v>33</v>
      </c>
    </row>
    <row r="185" spans="1:9">
      <c r="A185" s="11">
        <v>62.5185</v>
      </c>
      <c r="B185" s="11">
        <v>778.894</v>
      </c>
      <c r="C185" s="11">
        <v>566.48</v>
      </c>
      <c r="D185" s="11">
        <v>32.4578</v>
      </c>
      <c r="E185" s="11">
        <v>179</v>
      </c>
      <c r="F185" s="11">
        <v>0</v>
      </c>
      <c r="G185" s="11">
        <v>1619.3503</v>
      </c>
      <c r="H185" s="12" t="s">
        <v>14</v>
      </c>
      <c r="I185" s="12" t="s">
        <v>33</v>
      </c>
    </row>
    <row r="186" spans="1:9">
      <c r="A186" s="11">
        <v>62.5185</v>
      </c>
      <c r="B186" s="11">
        <v>778.894</v>
      </c>
      <c r="C186" s="11">
        <v>566.48</v>
      </c>
      <c r="D186" s="11">
        <v>32.4578</v>
      </c>
      <c r="E186" s="11">
        <v>179</v>
      </c>
      <c r="F186" s="11">
        <v>0</v>
      </c>
      <c r="G186" s="11">
        <v>1619.3503</v>
      </c>
      <c r="H186" s="12" t="s">
        <v>14</v>
      </c>
      <c r="I186" s="12" t="s">
        <v>33</v>
      </c>
    </row>
    <row r="187" spans="1:9">
      <c r="A187" s="11">
        <v>62.5185</v>
      </c>
      <c r="B187" s="11">
        <v>778.894</v>
      </c>
      <c r="C187" s="11">
        <v>566.48</v>
      </c>
      <c r="D187" s="11">
        <v>32.4578</v>
      </c>
      <c r="E187" s="11">
        <v>179</v>
      </c>
      <c r="F187" s="11">
        <v>0</v>
      </c>
      <c r="G187" s="11">
        <v>1619.3503</v>
      </c>
      <c r="H187" s="12" t="s">
        <v>14</v>
      </c>
      <c r="I187" s="12" t="s">
        <v>33</v>
      </c>
    </row>
    <row r="188" spans="1:9">
      <c r="A188" s="11">
        <v>62.5185</v>
      </c>
      <c r="B188" s="11">
        <v>778.894</v>
      </c>
      <c r="C188" s="11">
        <v>566.48</v>
      </c>
      <c r="D188" s="11">
        <v>32.4578</v>
      </c>
      <c r="E188" s="11">
        <v>179</v>
      </c>
      <c r="F188" s="11">
        <v>0</v>
      </c>
      <c r="G188" s="11">
        <v>1619.3503</v>
      </c>
      <c r="H188" s="12" t="s">
        <v>14</v>
      </c>
      <c r="I188" s="12" t="s">
        <v>38</v>
      </c>
    </row>
    <row r="189" spans="1:9">
      <c r="A189" s="11">
        <v>62.5185</v>
      </c>
      <c r="B189" s="11">
        <v>778.894</v>
      </c>
      <c r="C189" s="11">
        <v>566.48</v>
      </c>
      <c r="D189" s="11">
        <v>32.4578</v>
      </c>
      <c r="E189" s="11">
        <v>179</v>
      </c>
      <c r="F189" s="11">
        <v>0</v>
      </c>
      <c r="G189" s="11">
        <v>1619.3503</v>
      </c>
      <c r="H189" s="12" t="s">
        <v>14</v>
      </c>
      <c r="I189" s="12" t="s">
        <v>38</v>
      </c>
    </row>
    <row r="190" spans="1:9">
      <c r="A190" s="11">
        <v>62.5185</v>
      </c>
      <c r="B190" s="11">
        <v>778.894</v>
      </c>
      <c r="C190" s="11">
        <v>566.48</v>
      </c>
      <c r="D190" s="11">
        <v>32.4578</v>
      </c>
      <c r="E190" s="11">
        <v>179</v>
      </c>
      <c r="F190" s="11">
        <v>0</v>
      </c>
      <c r="G190" s="11">
        <v>1619.3503</v>
      </c>
      <c r="H190" s="12" t="s">
        <v>14</v>
      </c>
      <c r="I190" s="12" t="s">
        <v>38</v>
      </c>
    </row>
    <row r="191" spans="1:9">
      <c r="A191" s="11">
        <v>62.5185</v>
      </c>
      <c r="B191" s="11">
        <v>778.894</v>
      </c>
      <c r="C191" s="11">
        <v>566.48</v>
      </c>
      <c r="D191" s="11">
        <v>32.4578</v>
      </c>
      <c r="E191" s="11">
        <v>418</v>
      </c>
      <c r="F191" s="11">
        <v>0</v>
      </c>
      <c r="G191" s="11">
        <v>1858.3503</v>
      </c>
      <c r="H191" s="12" t="s">
        <v>14</v>
      </c>
      <c r="I191" s="12" t="s">
        <v>38</v>
      </c>
    </row>
    <row r="192" spans="1:9">
      <c r="A192" s="11">
        <v>62.5185</v>
      </c>
      <c r="B192" s="11">
        <v>778.894</v>
      </c>
      <c r="C192" s="11">
        <v>566.48</v>
      </c>
      <c r="D192" s="11">
        <v>32.4578</v>
      </c>
      <c r="E192" s="11">
        <v>418</v>
      </c>
      <c r="F192" s="11">
        <v>0</v>
      </c>
      <c r="G192" s="11">
        <v>1858.3503</v>
      </c>
      <c r="H192" s="12" t="s">
        <v>14</v>
      </c>
      <c r="I192" s="12" t="s">
        <v>38</v>
      </c>
    </row>
    <row r="193" spans="1:9">
      <c r="A193" s="11">
        <v>62.5185</v>
      </c>
      <c r="B193" s="11">
        <v>778.894</v>
      </c>
      <c r="C193" s="11">
        <v>566.48</v>
      </c>
      <c r="D193" s="11">
        <v>32.4578</v>
      </c>
      <c r="E193" s="11">
        <v>418</v>
      </c>
      <c r="F193" s="11">
        <v>0</v>
      </c>
      <c r="G193" s="11">
        <v>1858.3503</v>
      </c>
      <c r="H193" s="12" t="s">
        <v>14</v>
      </c>
      <c r="I193" s="12" t="s">
        <v>38</v>
      </c>
    </row>
    <row r="194" spans="1:9">
      <c r="A194" s="11">
        <v>62.5185</v>
      </c>
      <c r="B194" s="11">
        <v>778.894</v>
      </c>
      <c r="C194" s="11">
        <v>566.48</v>
      </c>
      <c r="D194" s="11">
        <v>32.4578</v>
      </c>
      <c r="E194" s="11">
        <v>418</v>
      </c>
      <c r="F194" s="11">
        <v>0</v>
      </c>
      <c r="G194" s="11">
        <v>1858.3503</v>
      </c>
      <c r="H194" s="12" t="s">
        <v>15</v>
      </c>
      <c r="I194" s="12" t="s">
        <v>39</v>
      </c>
    </row>
    <row r="195" spans="1:9">
      <c r="A195" s="11">
        <v>62.5185</v>
      </c>
      <c r="B195" s="11">
        <v>778.894</v>
      </c>
      <c r="C195" s="11">
        <v>566.48</v>
      </c>
      <c r="D195" s="11">
        <v>32.4578</v>
      </c>
      <c r="E195" s="11">
        <v>418</v>
      </c>
      <c r="F195" s="11">
        <v>0</v>
      </c>
      <c r="G195" s="11">
        <v>1858.3503</v>
      </c>
      <c r="H195" s="12" t="s">
        <v>14</v>
      </c>
      <c r="I195" s="12" t="s">
        <v>38</v>
      </c>
    </row>
    <row r="196" spans="1:9">
      <c r="A196" s="11">
        <v>62.5185</v>
      </c>
      <c r="B196" s="11">
        <v>778.894</v>
      </c>
      <c r="C196" s="11">
        <v>566.48</v>
      </c>
      <c r="D196" s="11">
        <v>32.4578</v>
      </c>
      <c r="E196" s="11">
        <v>418</v>
      </c>
      <c r="F196" s="11">
        <v>0</v>
      </c>
      <c r="G196" s="11">
        <v>1858.3503</v>
      </c>
      <c r="H196" s="12" t="s">
        <v>14</v>
      </c>
      <c r="I196" s="12" t="s">
        <v>38</v>
      </c>
    </row>
    <row r="197" spans="1:9">
      <c r="A197" s="11">
        <v>62.5185</v>
      </c>
      <c r="B197" s="11">
        <v>778.894</v>
      </c>
      <c r="C197" s="11">
        <v>566.48</v>
      </c>
      <c r="D197" s="11">
        <v>32.4578</v>
      </c>
      <c r="E197" s="11">
        <v>179</v>
      </c>
      <c r="F197" s="11">
        <v>0</v>
      </c>
      <c r="G197" s="11">
        <v>1619.3503</v>
      </c>
      <c r="H197" s="12" t="s">
        <v>14</v>
      </c>
      <c r="I197" s="12" t="s">
        <v>38</v>
      </c>
    </row>
    <row r="198" spans="1:9">
      <c r="A198" s="11">
        <v>62.5185</v>
      </c>
      <c r="B198" s="11">
        <v>778.894</v>
      </c>
      <c r="C198" s="11">
        <v>566.48</v>
      </c>
      <c r="D198" s="11">
        <v>32.4578</v>
      </c>
      <c r="E198" s="11">
        <v>179</v>
      </c>
      <c r="F198" s="11">
        <v>0</v>
      </c>
      <c r="G198" s="11">
        <v>1619.3503</v>
      </c>
      <c r="H198" s="12" t="s">
        <v>13</v>
      </c>
      <c r="I198" s="12" t="s">
        <v>28</v>
      </c>
    </row>
    <row r="199" spans="1:9">
      <c r="A199" s="11">
        <v>62.5185</v>
      </c>
      <c r="B199" s="11">
        <v>778.894</v>
      </c>
      <c r="C199" s="11">
        <v>566.48</v>
      </c>
      <c r="D199" s="11">
        <v>32.4578</v>
      </c>
      <c r="E199" s="11">
        <v>179</v>
      </c>
      <c r="F199" s="11">
        <v>0</v>
      </c>
      <c r="G199" s="11">
        <v>1619.3503</v>
      </c>
      <c r="H199" s="12" t="s">
        <v>14</v>
      </c>
      <c r="I199" s="12" t="s">
        <v>38</v>
      </c>
    </row>
    <row r="200" spans="1:9">
      <c r="A200" s="11">
        <v>62.5185</v>
      </c>
      <c r="B200" s="11">
        <v>778.894</v>
      </c>
      <c r="C200" s="11">
        <v>566.48</v>
      </c>
      <c r="D200" s="11">
        <v>32.4578</v>
      </c>
      <c r="E200" s="11">
        <v>318</v>
      </c>
      <c r="F200" s="11">
        <v>0</v>
      </c>
      <c r="G200" s="11">
        <v>1758.3503</v>
      </c>
      <c r="H200" s="12" t="s">
        <v>14</v>
      </c>
      <c r="I200" s="12" t="s">
        <v>38</v>
      </c>
    </row>
    <row r="201" spans="1:9">
      <c r="A201" s="11">
        <v>62.5185</v>
      </c>
      <c r="B201" s="11">
        <v>778.894</v>
      </c>
      <c r="C201" s="11">
        <v>566.48</v>
      </c>
      <c r="D201" s="11">
        <v>32.4578</v>
      </c>
      <c r="E201" s="11">
        <v>179</v>
      </c>
      <c r="F201" s="11">
        <v>0</v>
      </c>
      <c r="G201" s="11">
        <v>1619.3503</v>
      </c>
      <c r="H201" s="12" t="s">
        <v>14</v>
      </c>
      <c r="I201" s="12" t="s">
        <v>38</v>
      </c>
    </row>
    <row r="202" spans="1:9">
      <c r="A202" s="11">
        <v>62.5185</v>
      </c>
      <c r="B202" s="11">
        <v>778.894</v>
      </c>
      <c r="C202" s="11">
        <v>566.48</v>
      </c>
      <c r="D202" s="11">
        <v>32.4578</v>
      </c>
      <c r="E202" s="11">
        <v>0</v>
      </c>
      <c r="F202" s="11">
        <v>0</v>
      </c>
      <c r="G202" s="11">
        <v>1440.3503</v>
      </c>
      <c r="H202" s="12" t="s">
        <v>14</v>
      </c>
      <c r="I202" s="12" t="s">
        <v>38</v>
      </c>
    </row>
    <row r="203" spans="1:9">
      <c r="A203" s="11">
        <v>62.5185</v>
      </c>
      <c r="B203" s="11">
        <v>778.894</v>
      </c>
      <c r="C203" s="11">
        <v>566.48</v>
      </c>
      <c r="D203" s="11">
        <v>32.4578</v>
      </c>
      <c r="E203" s="11">
        <v>179</v>
      </c>
      <c r="F203" s="11">
        <v>0</v>
      </c>
      <c r="G203" s="11">
        <v>1619.3503</v>
      </c>
      <c r="H203" s="12" t="s">
        <v>14</v>
      </c>
      <c r="I203" s="12" t="s">
        <v>38</v>
      </c>
    </row>
    <row r="204" spans="1:9">
      <c r="A204" s="11">
        <v>62.5185</v>
      </c>
      <c r="B204" s="11">
        <v>778.894</v>
      </c>
      <c r="C204" s="11">
        <v>566.48</v>
      </c>
      <c r="D204" s="11">
        <v>32.4578</v>
      </c>
      <c r="E204" s="11">
        <v>179</v>
      </c>
      <c r="F204" s="11">
        <v>0</v>
      </c>
      <c r="G204" s="11">
        <v>1619.3503</v>
      </c>
      <c r="H204" s="12" t="s">
        <v>14</v>
      </c>
      <c r="I204" s="12" t="s">
        <v>38</v>
      </c>
    </row>
    <row r="205" spans="1:9">
      <c r="A205" s="11">
        <v>62.5185</v>
      </c>
      <c r="B205" s="11">
        <v>778.894</v>
      </c>
      <c r="C205" s="11">
        <v>566.48</v>
      </c>
      <c r="D205" s="11">
        <v>32.4578</v>
      </c>
      <c r="E205" s="11">
        <v>179</v>
      </c>
      <c r="F205" s="11">
        <v>0</v>
      </c>
      <c r="G205" s="11">
        <v>1619.3503</v>
      </c>
      <c r="H205" s="12" t="s">
        <v>14</v>
      </c>
      <c r="I205" s="12" t="s">
        <v>38</v>
      </c>
    </row>
    <row r="206" spans="1:9">
      <c r="A206" s="11">
        <v>62.5185</v>
      </c>
      <c r="B206" s="11">
        <v>778.894</v>
      </c>
      <c r="C206" s="11">
        <v>566.48</v>
      </c>
      <c r="D206" s="11">
        <v>32.4578</v>
      </c>
      <c r="E206" s="11">
        <v>179</v>
      </c>
      <c r="F206" s="11">
        <v>0</v>
      </c>
      <c r="G206" s="11">
        <v>1619.3503</v>
      </c>
      <c r="H206" s="12" t="s">
        <v>14</v>
      </c>
      <c r="I206" s="12" t="s">
        <v>38</v>
      </c>
    </row>
    <row r="207" spans="1:9">
      <c r="A207" s="11">
        <v>62.5185</v>
      </c>
      <c r="B207" s="11">
        <v>778.894</v>
      </c>
      <c r="C207" s="11">
        <v>566.48</v>
      </c>
      <c r="D207" s="11">
        <v>32.4578</v>
      </c>
      <c r="E207" s="11">
        <v>179</v>
      </c>
      <c r="F207" s="11">
        <v>0</v>
      </c>
      <c r="G207" s="11">
        <v>1619.3503</v>
      </c>
      <c r="H207" s="12" t="s">
        <v>14</v>
      </c>
      <c r="I207" s="12" t="s">
        <v>38</v>
      </c>
    </row>
    <row r="208" spans="1:9">
      <c r="A208" s="11">
        <v>62.5185</v>
      </c>
      <c r="B208" s="11">
        <v>778.894</v>
      </c>
      <c r="C208" s="11">
        <v>566.48</v>
      </c>
      <c r="D208" s="11">
        <v>32.4578</v>
      </c>
      <c r="E208" s="11">
        <v>179</v>
      </c>
      <c r="F208" s="11">
        <v>0</v>
      </c>
      <c r="G208" s="11">
        <v>1619.3503</v>
      </c>
      <c r="H208" s="12" t="s">
        <v>14</v>
      </c>
      <c r="I208" s="12" t="s">
        <v>38</v>
      </c>
    </row>
    <row r="209" spans="1:9">
      <c r="A209" s="11">
        <v>62.5185</v>
      </c>
      <c r="B209" s="11">
        <v>778.894</v>
      </c>
      <c r="C209" s="11">
        <v>566.48</v>
      </c>
      <c r="D209" s="11">
        <v>32.4578</v>
      </c>
      <c r="E209" s="11">
        <v>179</v>
      </c>
      <c r="F209" s="11">
        <v>0</v>
      </c>
      <c r="G209" s="11">
        <v>1619.3503</v>
      </c>
      <c r="H209" s="12" t="s">
        <v>14</v>
      </c>
      <c r="I209" s="12" t="s">
        <v>38</v>
      </c>
    </row>
    <row r="210" spans="1:9">
      <c r="A210" s="11">
        <v>62.5185</v>
      </c>
      <c r="B210" s="11">
        <v>778.894</v>
      </c>
      <c r="C210" s="11">
        <v>566.48</v>
      </c>
      <c r="D210" s="11">
        <v>32.4578</v>
      </c>
      <c r="E210" s="11">
        <v>0</v>
      </c>
      <c r="F210" s="11">
        <v>0</v>
      </c>
      <c r="G210" s="11">
        <v>1440.3503</v>
      </c>
      <c r="H210" s="12" t="s">
        <v>14</v>
      </c>
      <c r="I210" s="12" t="s">
        <v>38</v>
      </c>
    </row>
    <row r="211" spans="1:9">
      <c r="A211" s="11">
        <v>62.5185</v>
      </c>
      <c r="B211" s="11">
        <v>778.894</v>
      </c>
      <c r="C211" s="11">
        <v>566.48</v>
      </c>
      <c r="D211" s="11">
        <v>32.4578</v>
      </c>
      <c r="E211" s="11">
        <v>318</v>
      </c>
      <c r="F211" s="11">
        <v>0</v>
      </c>
      <c r="G211" s="11">
        <v>1758.3503</v>
      </c>
      <c r="H211" s="12" t="s">
        <v>16</v>
      </c>
      <c r="I211" s="12" t="s">
        <v>40</v>
      </c>
    </row>
    <row r="212" spans="1:9">
      <c r="A212" s="11">
        <v>62.5185</v>
      </c>
      <c r="B212" s="11">
        <v>778.894</v>
      </c>
      <c r="C212" s="11">
        <v>566.48</v>
      </c>
      <c r="D212" s="11">
        <v>32.4578</v>
      </c>
      <c r="E212" s="11">
        <v>318</v>
      </c>
      <c r="F212" s="11">
        <v>0</v>
      </c>
      <c r="G212" s="11">
        <v>1758.3503</v>
      </c>
      <c r="H212" s="12" t="s">
        <v>15</v>
      </c>
      <c r="I212" s="12" t="s">
        <v>39</v>
      </c>
    </row>
    <row r="213" spans="1:9">
      <c r="A213" s="11">
        <v>62.5185</v>
      </c>
      <c r="B213" s="11">
        <v>778.894</v>
      </c>
      <c r="C213" s="11">
        <v>566.48</v>
      </c>
      <c r="D213" s="11">
        <v>32.4578</v>
      </c>
      <c r="E213" s="11">
        <v>179</v>
      </c>
      <c r="F213" s="11">
        <v>0</v>
      </c>
      <c r="G213" s="11">
        <v>1619.3503</v>
      </c>
      <c r="H213" s="12" t="s">
        <v>14</v>
      </c>
      <c r="I213" s="12" t="s">
        <v>38</v>
      </c>
    </row>
    <row r="214" spans="1:9">
      <c r="A214" s="11">
        <v>68.76</v>
      </c>
      <c r="B214" s="11">
        <v>916.8</v>
      </c>
      <c r="C214" s="11">
        <v>566.48</v>
      </c>
      <c r="D214" s="11">
        <v>38.2</v>
      </c>
      <c r="E214" s="11">
        <v>418</v>
      </c>
      <c r="F214" s="11">
        <v>0</v>
      </c>
      <c r="G214" s="11">
        <v>2008.24</v>
      </c>
      <c r="H214" s="12" t="s">
        <v>17</v>
      </c>
      <c r="I214" s="12" t="s">
        <v>48</v>
      </c>
    </row>
    <row r="215" spans="1:9">
      <c r="A215" s="11">
        <v>62.5185</v>
      </c>
      <c r="B215" s="11">
        <v>778.92</v>
      </c>
      <c r="C215" s="11">
        <v>566.48</v>
      </c>
      <c r="D215" s="11">
        <v>32.4578</v>
      </c>
      <c r="E215" s="11">
        <v>179</v>
      </c>
      <c r="F215" s="11">
        <v>0</v>
      </c>
      <c r="G215" s="11">
        <v>1619.3763</v>
      </c>
      <c r="H215" s="12" t="s">
        <v>14</v>
      </c>
      <c r="I215" s="12" t="s">
        <v>30</v>
      </c>
    </row>
    <row r="216" spans="1:9">
      <c r="A216" s="11">
        <v>62.5185</v>
      </c>
      <c r="B216" s="11">
        <v>778.92</v>
      </c>
      <c r="C216" s="11">
        <v>566.48</v>
      </c>
      <c r="D216" s="11">
        <v>32.4578</v>
      </c>
      <c r="E216" s="11">
        <v>179</v>
      </c>
      <c r="F216" s="11">
        <v>0</v>
      </c>
      <c r="G216" s="11">
        <v>1619.3763</v>
      </c>
      <c r="H216" s="12" t="s">
        <v>14</v>
      </c>
      <c r="I216" s="12" t="s">
        <v>32</v>
      </c>
    </row>
    <row r="217" spans="1:9">
      <c r="A217" s="11">
        <v>62.5185</v>
      </c>
      <c r="B217" s="11">
        <v>778.92</v>
      </c>
      <c r="C217" s="11">
        <v>566.48</v>
      </c>
      <c r="D217" s="11">
        <v>32.4578</v>
      </c>
      <c r="E217" s="11">
        <v>179</v>
      </c>
      <c r="F217" s="11">
        <v>0</v>
      </c>
      <c r="G217" s="11">
        <v>1619.3763</v>
      </c>
      <c r="H217" s="12" t="s">
        <v>14</v>
      </c>
      <c r="I217" s="12" t="s">
        <v>29</v>
      </c>
    </row>
    <row r="218" spans="1:9">
      <c r="A218" s="11">
        <v>62.5185</v>
      </c>
      <c r="B218" s="11">
        <v>778.92</v>
      </c>
      <c r="C218" s="11">
        <v>566.48</v>
      </c>
      <c r="D218" s="11">
        <v>32.4578</v>
      </c>
      <c r="E218" s="11">
        <v>179</v>
      </c>
      <c r="F218" s="11">
        <v>0</v>
      </c>
      <c r="G218" s="11">
        <v>1619.3763</v>
      </c>
      <c r="H218" s="12" t="s">
        <v>14</v>
      </c>
      <c r="I218" s="12" t="s">
        <v>29</v>
      </c>
    </row>
    <row r="219" spans="1:9">
      <c r="A219" s="11">
        <v>62.5185</v>
      </c>
      <c r="B219" s="11">
        <v>778.92</v>
      </c>
      <c r="C219" s="11">
        <v>566.48</v>
      </c>
      <c r="D219" s="11">
        <v>32.4578</v>
      </c>
      <c r="E219" s="11">
        <v>179</v>
      </c>
      <c r="F219" s="11">
        <v>0</v>
      </c>
      <c r="G219" s="11">
        <v>1619.3763</v>
      </c>
      <c r="H219" s="12" t="s">
        <v>14</v>
      </c>
      <c r="I219" s="12" t="s">
        <v>29</v>
      </c>
    </row>
    <row r="220" spans="1:9">
      <c r="A220" s="11">
        <v>62.5185</v>
      </c>
      <c r="B220" s="11">
        <v>778.92</v>
      </c>
      <c r="C220" s="11">
        <v>566.48</v>
      </c>
      <c r="D220" s="11">
        <v>32.4578</v>
      </c>
      <c r="E220" s="11">
        <v>179</v>
      </c>
      <c r="F220" s="11">
        <v>0</v>
      </c>
      <c r="G220" s="11">
        <v>1619.3763</v>
      </c>
      <c r="H220" s="12" t="s">
        <v>14</v>
      </c>
      <c r="I220" s="12" t="s">
        <v>38</v>
      </c>
    </row>
    <row r="221" spans="1:9">
      <c r="A221" s="11">
        <v>62.5185</v>
      </c>
      <c r="B221" s="11">
        <v>778.92</v>
      </c>
      <c r="C221" s="11">
        <v>566.48</v>
      </c>
      <c r="D221" s="11">
        <v>32.4578</v>
      </c>
      <c r="E221" s="11">
        <v>179</v>
      </c>
      <c r="F221" s="11">
        <v>0</v>
      </c>
      <c r="G221" s="11">
        <v>1619.3763</v>
      </c>
      <c r="H221" s="12" t="s">
        <v>14</v>
      </c>
      <c r="I221" s="12" t="s">
        <v>38</v>
      </c>
    </row>
    <row r="222" spans="1:9">
      <c r="A222" s="11">
        <v>62.5185</v>
      </c>
      <c r="B222" s="11">
        <v>778.92</v>
      </c>
      <c r="C222" s="11">
        <v>566.48</v>
      </c>
      <c r="D222" s="11">
        <v>32.4578</v>
      </c>
      <c r="E222" s="11">
        <v>318</v>
      </c>
      <c r="F222" s="11">
        <v>0</v>
      </c>
      <c r="G222" s="11">
        <v>1758.3763</v>
      </c>
      <c r="H222" s="12" t="s">
        <v>15</v>
      </c>
      <c r="I222" s="12" t="s">
        <v>39</v>
      </c>
    </row>
    <row r="223" spans="1:9">
      <c r="A223" s="11">
        <v>62.5185</v>
      </c>
      <c r="B223" s="11">
        <v>778.92</v>
      </c>
      <c r="C223" s="11">
        <v>566.48</v>
      </c>
      <c r="D223" s="11">
        <v>32.4578</v>
      </c>
      <c r="E223" s="11">
        <v>179</v>
      </c>
      <c r="F223" s="11">
        <v>0</v>
      </c>
      <c r="G223" s="11">
        <v>1619.3763</v>
      </c>
      <c r="H223" s="12" t="s">
        <v>15</v>
      </c>
      <c r="I223" s="12" t="s">
        <v>39</v>
      </c>
    </row>
    <row r="224" spans="1:9">
      <c r="A224" s="11">
        <v>68.76</v>
      </c>
      <c r="B224" s="11">
        <v>916.8</v>
      </c>
      <c r="C224" s="11">
        <v>566.48</v>
      </c>
      <c r="D224" s="11">
        <v>38.2</v>
      </c>
      <c r="E224" s="11">
        <v>418</v>
      </c>
      <c r="F224" s="11">
        <v>0</v>
      </c>
      <c r="G224" s="11">
        <v>2008.24</v>
      </c>
      <c r="H224" s="12" t="s">
        <v>16</v>
      </c>
      <c r="I224" s="12" t="s">
        <v>40</v>
      </c>
    </row>
    <row r="225" spans="1:9">
      <c r="A225" s="11">
        <v>62.5185</v>
      </c>
      <c r="B225" s="11">
        <v>778.894</v>
      </c>
      <c r="C225" s="11">
        <v>566.48</v>
      </c>
      <c r="D225" s="11">
        <v>32.4578</v>
      </c>
      <c r="E225" s="11">
        <v>418</v>
      </c>
      <c r="F225" s="11">
        <v>0</v>
      </c>
      <c r="G225" s="11">
        <v>1858.3503</v>
      </c>
      <c r="H225" s="12" t="s">
        <v>13</v>
      </c>
      <c r="I225" s="12" t="s">
        <v>23</v>
      </c>
    </row>
    <row r="226" spans="1:9">
      <c r="A226" s="11">
        <v>62.5185</v>
      </c>
      <c r="B226" s="11">
        <v>778.894</v>
      </c>
      <c r="C226" s="11">
        <v>566.48</v>
      </c>
      <c r="D226" s="11">
        <v>32.4578</v>
      </c>
      <c r="E226" s="11">
        <v>418</v>
      </c>
      <c r="F226" s="11">
        <v>0</v>
      </c>
      <c r="G226" s="11">
        <v>1858.3503</v>
      </c>
      <c r="H226" s="12" t="s">
        <v>13</v>
      </c>
      <c r="I226" s="12" t="s">
        <v>26</v>
      </c>
    </row>
    <row r="227" spans="1:9">
      <c r="A227" s="11">
        <v>62.5185</v>
      </c>
      <c r="B227" s="11">
        <v>778.894</v>
      </c>
      <c r="C227" s="11">
        <v>566.48</v>
      </c>
      <c r="D227" s="11">
        <v>32.4578</v>
      </c>
      <c r="E227" s="11">
        <v>318</v>
      </c>
      <c r="F227" s="11">
        <v>0</v>
      </c>
      <c r="G227" s="11">
        <v>1758.3503</v>
      </c>
      <c r="H227" s="12" t="s">
        <v>16</v>
      </c>
      <c r="I227" s="12" t="s">
        <v>40</v>
      </c>
    </row>
    <row r="228" spans="1:9">
      <c r="A228" s="11">
        <v>62.5185</v>
      </c>
      <c r="B228" s="11">
        <v>778.894</v>
      </c>
      <c r="C228" s="11">
        <v>566.48</v>
      </c>
      <c r="D228" s="11">
        <v>32.4578</v>
      </c>
      <c r="E228" s="11">
        <v>318</v>
      </c>
      <c r="F228" s="11">
        <v>0</v>
      </c>
      <c r="G228" s="11">
        <v>1758.3503</v>
      </c>
      <c r="H228" s="12" t="s">
        <v>16</v>
      </c>
      <c r="I228" s="12" t="s">
        <v>40</v>
      </c>
    </row>
    <row r="229" spans="1:9">
      <c r="A229" s="11">
        <v>62.5185</v>
      </c>
      <c r="B229" s="11">
        <v>778.894</v>
      </c>
      <c r="C229" s="11">
        <v>566.48</v>
      </c>
      <c r="D229" s="11">
        <v>32.4578</v>
      </c>
      <c r="E229" s="11">
        <v>318</v>
      </c>
      <c r="F229" s="11">
        <v>0</v>
      </c>
      <c r="G229" s="11">
        <v>1758.3503</v>
      </c>
      <c r="H229" s="12" t="s">
        <v>14</v>
      </c>
      <c r="I229" s="12" t="s">
        <v>37</v>
      </c>
    </row>
    <row r="230" spans="1:9">
      <c r="A230" s="11">
        <v>62.5185</v>
      </c>
      <c r="B230" s="11">
        <v>778.894</v>
      </c>
      <c r="C230" s="11">
        <v>566.48</v>
      </c>
      <c r="D230" s="11">
        <v>32.4578</v>
      </c>
      <c r="E230" s="11">
        <v>418</v>
      </c>
      <c r="F230" s="11">
        <v>0</v>
      </c>
      <c r="G230" s="11">
        <v>1858.3503</v>
      </c>
      <c r="H230" s="12" t="s">
        <v>16</v>
      </c>
      <c r="I230" s="12" t="s">
        <v>40</v>
      </c>
    </row>
    <row r="231" spans="1:9">
      <c r="A231" s="11">
        <v>62.5185</v>
      </c>
      <c r="B231" s="11">
        <v>778.894</v>
      </c>
      <c r="C231" s="11">
        <v>566.48</v>
      </c>
      <c r="D231" s="11">
        <v>32.4578</v>
      </c>
      <c r="E231" s="11">
        <v>179</v>
      </c>
      <c r="F231" s="11">
        <v>0</v>
      </c>
      <c r="G231" s="11">
        <v>1619.3503</v>
      </c>
      <c r="H231" s="12" t="s">
        <v>13</v>
      </c>
      <c r="I231" s="12" t="s">
        <v>25</v>
      </c>
    </row>
    <row r="232" spans="1:9">
      <c r="A232" s="11">
        <v>62.5185</v>
      </c>
      <c r="B232" s="11">
        <v>778.894</v>
      </c>
      <c r="C232" s="11">
        <v>566.48</v>
      </c>
      <c r="D232" s="11">
        <v>32.4578</v>
      </c>
      <c r="E232" s="11">
        <v>318</v>
      </c>
      <c r="F232" s="11">
        <v>0</v>
      </c>
      <c r="G232" s="11">
        <v>1758.3503</v>
      </c>
      <c r="H232" s="12" t="s">
        <v>15</v>
      </c>
      <c r="I232" s="12" t="s">
        <v>39</v>
      </c>
    </row>
    <row r="233" spans="1:9">
      <c r="A233" s="11">
        <v>62.5185</v>
      </c>
      <c r="B233" s="11">
        <v>802.2504</v>
      </c>
      <c r="C233" s="11">
        <v>566.48</v>
      </c>
      <c r="D233" s="11">
        <v>33.42883</v>
      </c>
      <c r="E233" s="11">
        <v>318</v>
      </c>
      <c r="F233" s="11">
        <v>0</v>
      </c>
      <c r="G233" s="11">
        <v>1782.67773</v>
      </c>
      <c r="H233" s="12" t="s">
        <v>13</v>
      </c>
      <c r="I233" s="12" t="s">
        <v>25</v>
      </c>
    </row>
    <row r="234" spans="1:9">
      <c r="A234" s="11">
        <v>62.5185</v>
      </c>
      <c r="B234" s="11">
        <v>778.894</v>
      </c>
      <c r="C234" s="11">
        <v>566.48</v>
      </c>
      <c r="D234" s="11">
        <v>32.4578</v>
      </c>
      <c r="E234" s="11">
        <v>318</v>
      </c>
      <c r="F234" s="11">
        <v>0</v>
      </c>
      <c r="G234" s="11">
        <v>1758.3503</v>
      </c>
      <c r="H234" s="12" t="s">
        <v>13</v>
      </c>
      <c r="I234" s="12" t="s">
        <v>25</v>
      </c>
    </row>
    <row r="235" spans="1:9">
      <c r="A235" s="11">
        <v>68.76</v>
      </c>
      <c r="B235" s="11">
        <v>916.8</v>
      </c>
      <c r="C235" s="11">
        <v>566.48</v>
      </c>
      <c r="D235" s="11">
        <v>38.2</v>
      </c>
      <c r="E235" s="11">
        <v>418</v>
      </c>
      <c r="F235" s="11">
        <v>0</v>
      </c>
      <c r="G235" s="11">
        <v>2008.24</v>
      </c>
      <c r="H235" s="12" t="s">
        <v>13</v>
      </c>
      <c r="I235" s="12" t="s">
        <v>25</v>
      </c>
    </row>
    <row r="236" spans="1:9">
      <c r="A236" s="11">
        <v>68.76</v>
      </c>
      <c r="B236" s="11">
        <v>916.8</v>
      </c>
      <c r="C236" s="11">
        <v>566.48</v>
      </c>
      <c r="D236" s="11">
        <v>38.2</v>
      </c>
      <c r="E236" s="11">
        <v>418</v>
      </c>
      <c r="F236" s="11">
        <v>0</v>
      </c>
      <c r="G236" s="11">
        <v>2008.24</v>
      </c>
      <c r="H236" s="12" t="s">
        <v>15</v>
      </c>
      <c r="I236" s="12" t="s">
        <v>39</v>
      </c>
    </row>
    <row r="237" spans="1:9">
      <c r="A237" s="11">
        <v>62.5185</v>
      </c>
      <c r="B237" s="11">
        <v>778.894</v>
      </c>
      <c r="C237" s="11">
        <v>566.48</v>
      </c>
      <c r="D237" s="11">
        <v>32.4578</v>
      </c>
      <c r="E237" s="11">
        <v>318</v>
      </c>
      <c r="F237" s="11">
        <v>0</v>
      </c>
      <c r="G237" s="11">
        <v>1758.3503</v>
      </c>
      <c r="H237" s="12" t="s">
        <v>15</v>
      </c>
      <c r="I237" s="12" t="s">
        <v>39</v>
      </c>
    </row>
    <row r="238" spans="1:9">
      <c r="A238" s="11">
        <v>62.5185</v>
      </c>
      <c r="B238" s="11">
        <v>778.894</v>
      </c>
      <c r="C238" s="11">
        <v>566.48</v>
      </c>
      <c r="D238" s="11">
        <v>32.4578</v>
      </c>
      <c r="E238" s="11">
        <v>318</v>
      </c>
      <c r="F238" s="11">
        <v>0</v>
      </c>
      <c r="G238" s="11">
        <v>1758.3503</v>
      </c>
      <c r="H238" s="12" t="s">
        <v>15</v>
      </c>
      <c r="I238" s="12" t="s">
        <v>39</v>
      </c>
    </row>
    <row r="239" spans="1:9">
      <c r="A239" s="11">
        <v>62.5185</v>
      </c>
      <c r="B239" s="11">
        <v>778.894</v>
      </c>
      <c r="C239" s="11">
        <v>566.48</v>
      </c>
      <c r="D239" s="11">
        <v>32.4578</v>
      </c>
      <c r="E239" s="11">
        <v>318</v>
      </c>
      <c r="F239" s="11">
        <v>0</v>
      </c>
      <c r="G239" s="11">
        <v>1758.3503</v>
      </c>
      <c r="H239" s="12" t="s">
        <v>15</v>
      </c>
      <c r="I239" s="12" t="s">
        <v>39</v>
      </c>
    </row>
    <row r="240" spans="1:9">
      <c r="A240" s="11">
        <v>62.5185</v>
      </c>
      <c r="B240" s="11">
        <v>778.894</v>
      </c>
      <c r="C240" s="11">
        <v>566.48</v>
      </c>
      <c r="D240" s="11">
        <v>32.4578</v>
      </c>
      <c r="E240" s="11">
        <v>318</v>
      </c>
      <c r="F240" s="11">
        <v>0</v>
      </c>
      <c r="G240" s="11">
        <v>1758.3503</v>
      </c>
      <c r="H240" s="12" t="s">
        <v>16</v>
      </c>
      <c r="I240" s="12" t="s">
        <v>40</v>
      </c>
    </row>
    <row r="241" spans="1:9">
      <c r="A241" s="11">
        <v>62.5185</v>
      </c>
      <c r="B241" s="11">
        <v>778.894</v>
      </c>
      <c r="C241" s="11">
        <v>566.48</v>
      </c>
      <c r="D241" s="11">
        <v>32.4578</v>
      </c>
      <c r="E241" s="11">
        <v>418</v>
      </c>
      <c r="F241" s="11">
        <v>0</v>
      </c>
      <c r="G241" s="11">
        <v>1858.3503</v>
      </c>
      <c r="H241" s="12" t="s">
        <v>16</v>
      </c>
      <c r="I241" s="12" t="s">
        <v>40</v>
      </c>
    </row>
    <row r="242" spans="1:9">
      <c r="A242" s="11">
        <v>62.5185</v>
      </c>
      <c r="B242" s="11">
        <v>778.894</v>
      </c>
      <c r="C242" s="11">
        <v>566.48</v>
      </c>
      <c r="D242" s="11">
        <v>32.4578</v>
      </c>
      <c r="E242" s="11">
        <v>418</v>
      </c>
      <c r="F242" s="11">
        <v>0</v>
      </c>
      <c r="G242" s="11">
        <v>1858.3503</v>
      </c>
      <c r="H242" s="12" t="s">
        <v>16</v>
      </c>
      <c r="I242" s="12" t="s">
        <v>40</v>
      </c>
    </row>
    <row r="243" spans="1:9">
      <c r="A243" s="11">
        <v>62.5185</v>
      </c>
      <c r="B243" s="11">
        <v>778.894</v>
      </c>
      <c r="C243" s="11">
        <v>566.48</v>
      </c>
      <c r="D243" s="11">
        <v>32.4578</v>
      </c>
      <c r="E243" s="11">
        <v>179</v>
      </c>
      <c r="F243" s="11">
        <v>0</v>
      </c>
      <c r="G243" s="11">
        <v>1619.3503</v>
      </c>
      <c r="H243" s="12" t="s">
        <v>14</v>
      </c>
      <c r="I243" s="12" t="s">
        <v>36</v>
      </c>
    </row>
    <row r="244" spans="1:9">
      <c r="A244" s="11">
        <v>62.5185</v>
      </c>
      <c r="B244" s="11">
        <v>778.894</v>
      </c>
      <c r="C244" s="11">
        <v>566.48</v>
      </c>
      <c r="D244" s="11">
        <v>32.4578</v>
      </c>
      <c r="E244" s="11">
        <v>179</v>
      </c>
      <c r="F244" s="11">
        <v>0</v>
      </c>
      <c r="G244" s="11">
        <v>1619.3503</v>
      </c>
      <c r="H244" s="12" t="s">
        <v>14</v>
      </c>
      <c r="I244" s="12" t="s">
        <v>36</v>
      </c>
    </row>
    <row r="245" spans="1:9">
      <c r="A245" s="11">
        <v>62.5185</v>
      </c>
      <c r="B245" s="11">
        <v>778.894</v>
      </c>
      <c r="C245" s="11">
        <v>566.48</v>
      </c>
      <c r="D245" s="11">
        <v>32.4578</v>
      </c>
      <c r="E245" s="11">
        <v>318</v>
      </c>
      <c r="F245" s="11">
        <v>0</v>
      </c>
      <c r="G245" s="11">
        <v>1758.3503</v>
      </c>
      <c r="H245" s="12" t="s">
        <v>14</v>
      </c>
      <c r="I245" s="12" t="s">
        <v>36</v>
      </c>
    </row>
    <row r="246" spans="1:9">
      <c r="A246" s="11">
        <v>62.5185</v>
      </c>
      <c r="B246" s="11">
        <v>778.894</v>
      </c>
      <c r="C246" s="11">
        <v>566.48</v>
      </c>
      <c r="D246" s="11">
        <v>32.4578</v>
      </c>
      <c r="E246" s="11">
        <v>179</v>
      </c>
      <c r="F246" s="11">
        <v>0</v>
      </c>
      <c r="G246" s="11">
        <v>1619.3503</v>
      </c>
      <c r="H246" s="12" t="s">
        <v>14</v>
      </c>
      <c r="I246" s="12" t="s">
        <v>36</v>
      </c>
    </row>
    <row r="247" spans="1:9">
      <c r="A247" s="11">
        <v>62.5185</v>
      </c>
      <c r="B247" s="11">
        <v>778.894</v>
      </c>
      <c r="C247" s="11">
        <v>566.48</v>
      </c>
      <c r="D247" s="11">
        <v>32.4578</v>
      </c>
      <c r="E247" s="11">
        <v>318</v>
      </c>
      <c r="F247" s="11">
        <v>0</v>
      </c>
      <c r="G247" s="11">
        <v>1758.3503</v>
      </c>
      <c r="H247" s="12" t="s">
        <v>14</v>
      </c>
      <c r="I247" s="12" t="s">
        <v>36</v>
      </c>
    </row>
    <row r="248" spans="1:9">
      <c r="A248" s="11">
        <v>62.5185</v>
      </c>
      <c r="B248" s="11">
        <v>778.894</v>
      </c>
      <c r="C248" s="11">
        <v>566.48</v>
      </c>
      <c r="D248" s="11">
        <v>32.4578</v>
      </c>
      <c r="E248" s="11">
        <v>179</v>
      </c>
      <c r="F248" s="11">
        <v>0</v>
      </c>
      <c r="G248" s="11">
        <v>1619.3503</v>
      </c>
      <c r="H248" s="12" t="s">
        <v>14</v>
      </c>
      <c r="I248" s="12" t="s">
        <v>36</v>
      </c>
    </row>
    <row r="249" spans="1:9">
      <c r="A249" s="11">
        <v>62.5185</v>
      </c>
      <c r="B249" s="11">
        <v>778.894</v>
      </c>
      <c r="C249" s="11">
        <v>566.48</v>
      </c>
      <c r="D249" s="11">
        <v>32.4578</v>
      </c>
      <c r="E249" s="11">
        <v>179</v>
      </c>
      <c r="F249" s="11">
        <v>0</v>
      </c>
      <c r="G249" s="11">
        <v>1619.3503</v>
      </c>
      <c r="H249" s="12" t="s">
        <v>14</v>
      </c>
      <c r="I249" s="12" t="s">
        <v>37</v>
      </c>
    </row>
    <row r="250" spans="1:9">
      <c r="A250" s="11">
        <v>62.5185</v>
      </c>
      <c r="B250" s="11">
        <v>778.894</v>
      </c>
      <c r="C250" s="11">
        <v>566.48</v>
      </c>
      <c r="D250" s="11">
        <v>32.4578</v>
      </c>
      <c r="E250" s="11">
        <v>179</v>
      </c>
      <c r="F250" s="11">
        <v>0</v>
      </c>
      <c r="G250" s="11">
        <v>1619.3503</v>
      </c>
      <c r="H250" s="12" t="s">
        <v>14</v>
      </c>
      <c r="I250" s="12" t="s">
        <v>37</v>
      </c>
    </row>
    <row r="251" spans="1:9">
      <c r="A251" s="11">
        <v>62.5185</v>
      </c>
      <c r="B251" s="11">
        <v>778.894</v>
      </c>
      <c r="C251" s="11">
        <v>566.48</v>
      </c>
      <c r="D251" s="11">
        <v>32.4578</v>
      </c>
      <c r="E251" s="11">
        <v>179</v>
      </c>
      <c r="F251" s="11">
        <v>0</v>
      </c>
      <c r="G251" s="11">
        <v>1619.3503</v>
      </c>
      <c r="H251" s="12" t="s">
        <v>14</v>
      </c>
      <c r="I251" s="12" t="s">
        <v>35</v>
      </c>
    </row>
    <row r="252" spans="1:9">
      <c r="A252" s="11">
        <v>62.5185</v>
      </c>
      <c r="B252" s="11">
        <v>778.894</v>
      </c>
      <c r="C252" s="11">
        <v>566.48</v>
      </c>
      <c r="D252" s="11">
        <v>32.4578</v>
      </c>
      <c r="E252" s="11">
        <v>179</v>
      </c>
      <c r="F252" s="11">
        <v>0</v>
      </c>
      <c r="G252" s="11">
        <v>1619.3503</v>
      </c>
      <c r="H252" s="12" t="s">
        <v>14</v>
      </c>
      <c r="I252" s="12" t="s">
        <v>35</v>
      </c>
    </row>
    <row r="253" spans="1:9">
      <c r="A253" s="11">
        <v>62.5185</v>
      </c>
      <c r="B253" s="11">
        <v>778.894</v>
      </c>
      <c r="C253" s="11">
        <v>566.48</v>
      </c>
      <c r="D253" s="11">
        <v>32.4578</v>
      </c>
      <c r="E253" s="11">
        <v>179</v>
      </c>
      <c r="F253" s="11">
        <v>0</v>
      </c>
      <c r="G253" s="11">
        <v>1619.3503</v>
      </c>
      <c r="H253" s="12" t="s">
        <v>14</v>
      </c>
      <c r="I253" s="12" t="s">
        <v>38</v>
      </c>
    </row>
    <row r="254" spans="1:9">
      <c r="A254" s="11">
        <v>62.5185</v>
      </c>
      <c r="B254" s="11">
        <v>778.894</v>
      </c>
      <c r="C254" s="11">
        <v>566.48</v>
      </c>
      <c r="D254" s="11">
        <v>32.4578</v>
      </c>
      <c r="E254" s="11">
        <v>179</v>
      </c>
      <c r="F254" s="11">
        <v>0</v>
      </c>
      <c r="G254" s="11">
        <v>1619.3503</v>
      </c>
      <c r="H254" s="12" t="s">
        <v>14</v>
      </c>
      <c r="I254" s="12" t="s">
        <v>35</v>
      </c>
    </row>
    <row r="255" spans="1:9">
      <c r="A255" s="11">
        <v>62.5185</v>
      </c>
      <c r="B255" s="11">
        <v>778.894</v>
      </c>
      <c r="C255" s="11">
        <v>566.48</v>
      </c>
      <c r="D255" s="11">
        <v>32.4578</v>
      </c>
      <c r="E255" s="11">
        <v>179</v>
      </c>
      <c r="F255" s="11">
        <v>0</v>
      </c>
      <c r="G255" s="11">
        <v>1619.3503</v>
      </c>
      <c r="H255" s="12" t="s">
        <v>14</v>
      </c>
      <c r="I255" s="12" t="s">
        <v>35</v>
      </c>
    </row>
    <row r="256" spans="1:9">
      <c r="A256" s="11">
        <v>62.5185</v>
      </c>
      <c r="B256" s="11">
        <v>778.894</v>
      </c>
      <c r="C256" s="11">
        <v>566.48</v>
      </c>
      <c r="D256" s="11">
        <v>32.4578</v>
      </c>
      <c r="E256" s="11">
        <v>179</v>
      </c>
      <c r="F256" s="11">
        <v>0</v>
      </c>
      <c r="G256" s="11">
        <v>1619.3503</v>
      </c>
      <c r="H256" s="12" t="s">
        <v>14</v>
      </c>
      <c r="I256" s="12" t="s">
        <v>35</v>
      </c>
    </row>
    <row r="257" spans="1:9">
      <c r="A257" s="11">
        <v>62.5185</v>
      </c>
      <c r="B257" s="11">
        <v>778.894</v>
      </c>
      <c r="C257" s="11">
        <v>566.48</v>
      </c>
      <c r="D257" s="11">
        <v>32.4578</v>
      </c>
      <c r="E257" s="11">
        <v>179</v>
      </c>
      <c r="F257" s="11">
        <v>0</v>
      </c>
      <c r="G257" s="11">
        <v>1619.3503</v>
      </c>
      <c r="H257" s="12" t="s">
        <v>14</v>
      </c>
      <c r="I257" s="12" t="s">
        <v>35</v>
      </c>
    </row>
    <row r="258" spans="1:9">
      <c r="A258" s="11">
        <v>62.5185</v>
      </c>
      <c r="B258" s="11">
        <v>778.894</v>
      </c>
      <c r="C258" s="11">
        <v>566.48</v>
      </c>
      <c r="D258" s="11">
        <v>32.4578</v>
      </c>
      <c r="E258" s="11">
        <v>179</v>
      </c>
      <c r="F258" s="11">
        <v>0</v>
      </c>
      <c r="G258" s="11">
        <v>1619.3503</v>
      </c>
      <c r="H258" s="12" t="s">
        <v>14</v>
      </c>
      <c r="I258" s="12" t="s">
        <v>35</v>
      </c>
    </row>
    <row r="259" spans="1:9">
      <c r="A259" s="11">
        <v>62.5185</v>
      </c>
      <c r="B259" s="11">
        <v>778.894</v>
      </c>
      <c r="C259" s="11">
        <v>566.48</v>
      </c>
      <c r="D259" s="11">
        <v>32.4578</v>
      </c>
      <c r="E259" s="11">
        <v>179</v>
      </c>
      <c r="F259" s="11">
        <v>0</v>
      </c>
      <c r="G259" s="11">
        <v>1619.3503</v>
      </c>
      <c r="H259" s="12" t="s">
        <v>14</v>
      </c>
      <c r="I259" s="12" t="s">
        <v>35</v>
      </c>
    </row>
    <row r="260" spans="1:9">
      <c r="A260" s="11">
        <v>62.5185</v>
      </c>
      <c r="B260" s="11">
        <v>778.894</v>
      </c>
      <c r="C260" s="11">
        <v>566.48</v>
      </c>
      <c r="D260" s="11">
        <v>32.4578</v>
      </c>
      <c r="E260" s="11">
        <v>318</v>
      </c>
      <c r="F260" s="11">
        <v>0</v>
      </c>
      <c r="G260" s="11">
        <v>1758.3503</v>
      </c>
      <c r="H260" s="12" t="s">
        <v>14</v>
      </c>
      <c r="I260" s="12" t="s">
        <v>38</v>
      </c>
    </row>
    <row r="261" spans="1:9">
      <c r="A261" s="11">
        <v>62.5185</v>
      </c>
      <c r="B261" s="11">
        <v>778.894</v>
      </c>
      <c r="C261" s="11">
        <v>566.48</v>
      </c>
      <c r="D261" s="11">
        <v>32.4578</v>
      </c>
      <c r="E261" s="11">
        <v>179</v>
      </c>
      <c r="F261" s="11">
        <v>0</v>
      </c>
      <c r="G261" s="11">
        <v>1619.3503</v>
      </c>
      <c r="H261" s="12" t="s">
        <v>14</v>
      </c>
      <c r="I261" s="12" t="s">
        <v>35</v>
      </c>
    </row>
    <row r="262" spans="1:9">
      <c r="A262" s="11">
        <v>62.5185</v>
      </c>
      <c r="B262" s="11">
        <v>778.894</v>
      </c>
      <c r="C262" s="11">
        <v>566.48</v>
      </c>
      <c r="D262" s="11">
        <v>32.4578</v>
      </c>
      <c r="E262" s="11">
        <v>179</v>
      </c>
      <c r="F262" s="11">
        <v>0</v>
      </c>
      <c r="G262" s="11">
        <v>1619.3503</v>
      </c>
      <c r="H262" s="12" t="s">
        <v>14</v>
      </c>
      <c r="I262" s="12" t="s">
        <v>35</v>
      </c>
    </row>
    <row r="263" spans="1:9">
      <c r="A263" s="11">
        <v>62.5185</v>
      </c>
      <c r="B263" s="11">
        <v>778.894</v>
      </c>
      <c r="C263" s="11">
        <v>566.48</v>
      </c>
      <c r="D263" s="11">
        <v>32.4578</v>
      </c>
      <c r="E263" s="11">
        <v>179</v>
      </c>
      <c r="F263" s="11">
        <v>0</v>
      </c>
      <c r="G263" s="11">
        <v>1619.3503</v>
      </c>
      <c r="H263" s="12" t="s">
        <v>14</v>
      </c>
      <c r="I263" s="12" t="s">
        <v>35</v>
      </c>
    </row>
    <row r="264" spans="1:9">
      <c r="A264" s="11">
        <v>62.5185</v>
      </c>
      <c r="B264" s="11">
        <v>778.894</v>
      </c>
      <c r="C264" s="11">
        <v>566.48</v>
      </c>
      <c r="D264" s="11">
        <v>32.4578</v>
      </c>
      <c r="E264" s="11">
        <v>179</v>
      </c>
      <c r="F264" s="11">
        <v>0</v>
      </c>
      <c r="G264" s="11">
        <v>1619.3503</v>
      </c>
      <c r="H264" s="12" t="s">
        <v>14</v>
      </c>
      <c r="I264" s="12" t="s">
        <v>35</v>
      </c>
    </row>
    <row r="265" spans="1:9">
      <c r="A265" s="11">
        <v>62.5185</v>
      </c>
      <c r="B265" s="11">
        <v>778.894</v>
      </c>
      <c r="C265" s="11">
        <v>566.48</v>
      </c>
      <c r="D265" s="11">
        <v>32.4578</v>
      </c>
      <c r="E265" s="11">
        <v>179</v>
      </c>
      <c r="F265" s="11">
        <v>0</v>
      </c>
      <c r="G265" s="11">
        <v>1619.3503</v>
      </c>
      <c r="H265" s="12" t="s">
        <v>14</v>
      </c>
      <c r="I265" s="12" t="s">
        <v>35</v>
      </c>
    </row>
    <row r="266" spans="1:9">
      <c r="A266" s="11">
        <v>62.5185</v>
      </c>
      <c r="B266" s="11">
        <v>778.894</v>
      </c>
      <c r="C266" s="11">
        <v>566.48</v>
      </c>
      <c r="D266" s="11">
        <v>32.4578</v>
      </c>
      <c r="E266" s="11">
        <v>179</v>
      </c>
      <c r="F266" s="11">
        <v>0</v>
      </c>
      <c r="G266" s="11">
        <v>1619.3503</v>
      </c>
      <c r="H266" s="12" t="s">
        <v>14</v>
      </c>
      <c r="I266" s="12" t="s">
        <v>35</v>
      </c>
    </row>
    <row r="267" spans="1:9">
      <c r="A267" s="11">
        <v>62.5185</v>
      </c>
      <c r="B267" s="11">
        <v>778.894</v>
      </c>
      <c r="C267" s="11">
        <v>566.48</v>
      </c>
      <c r="D267" s="11">
        <v>32.4578</v>
      </c>
      <c r="E267" s="11">
        <v>0</v>
      </c>
      <c r="F267" s="11">
        <v>0</v>
      </c>
      <c r="G267" s="11">
        <v>1440.3503</v>
      </c>
      <c r="H267" s="12" t="s">
        <v>14</v>
      </c>
      <c r="I267" s="12" t="s">
        <v>35</v>
      </c>
    </row>
    <row r="268" spans="1:9">
      <c r="A268" s="11">
        <v>62.5185</v>
      </c>
      <c r="B268" s="11">
        <v>778.894</v>
      </c>
      <c r="C268" s="11">
        <v>566.48</v>
      </c>
      <c r="D268" s="11">
        <v>32.4578</v>
      </c>
      <c r="E268" s="11">
        <v>0</v>
      </c>
      <c r="F268" s="11">
        <v>0</v>
      </c>
      <c r="G268" s="11">
        <v>1440.3503</v>
      </c>
      <c r="H268" s="12" t="s">
        <v>14</v>
      </c>
      <c r="I268" s="12" t="s">
        <v>35</v>
      </c>
    </row>
    <row r="269" spans="1:9">
      <c r="A269" s="11">
        <v>62.5185</v>
      </c>
      <c r="B269" s="11">
        <v>778.894</v>
      </c>
      <c r="C269" s="11">
        <v>566.48</v>
      </c>
      <c r="D269" s="11">
        <v>32.4578</v>
      </c>
      <c r="E269" s="11">
        <v>179</v>
      </c>
      <c r="F269" s="11">
        <v>0</v>
      </c>
      <c r="G269" s="11">
        <v>1619.3503</v>
      </c>
      <c r="H269" s="12" t="s">
        <v>14</v>
      </c>
      <c r="I269" s="12" t="s">
        <v>35</v>
      </c>
    </row>
    <row r="270" spans="1:9">
      <c r="A270" s="11">
        <v>62.5185</v>
      </c>
      <c r="B270" s="11">
        <v>778.894</v>
      </c>
      <c r="C270" s="11">
        <v>566.48</v>
      </c>
      <c r="D270" s="11">
        <v>32.4578</v>
      </c>
      <c r="E270" s="11">
        <v>179</v>
      </c>
      <c r="F270" s="11">
        <v>0</v>
      </c>
      <c r="G270" s="11">
        <v>1619.3503</v>
      </c>
      <c r="H270" s="12" t="s">
        <v>14</v>
      </c>
      <c r="I270" s="12" t="s">
        <v>35</v>
      </c>
    </row>
    <row r="271" spans="1:9">
      <c r="A271" s="11">
        <v>62.5185</v>
      </c>
      <c r="B271" s="11">
        <v>778.894</v>
      </c>
      <c r="C271" s="11">
        <v>566.48</v>
      </c>
      <c r="D271" s="11">
        <v>32.4578</v>
      </c>
      <c r="E271" s="11">
        <v>179</v>
      </c>
      <c r="F271" s="11">
        <v>0</v>
      </c>
      <c r="G271" s="11">
        <v>1619.3503</v>
      </c>
      <c r="H271" s="12" t="s">
        <v>14</v>
      </c>
      <c r="I271" s="12" t="s">
        <v>35</v>
      </c>
    </row>
    <row r="272" spans="1:9">
      <c r="A272" s="11">
        <v>62.5185</v>
      </c>
      <c r="B272" s="11">
        <v>778.894</v>
      </c>
      <c r="C272" s="11">
        <v>566.48</v>
      </c>
      <c r="D272" s="11">
        <v>32.4578</v>
      </c>
      <c r="E272" s="11">
        <v>318</v>
      </c>
      <c r="F272" s="11">
        <v>0</v>
      </c>
      <c r="G272" s="11">
        <v>1758.3503</v>
      </c>
      <c r="H272" s="12" t="s">
        <v>13</v>
      </c>
      <c r="I272" s="12" t="s">
        <v>25</v>
      </c>
    </row>
    <row r="273" spans="1:9">
      <c r="A273" s="11">
        <v>62.5185</v>
      </c>
      <c r="B273" s="11">
        <v>778.894</v>
      </c>
      <c r="C273" s="11">
        <v>566.48</v>
      </c>
      <c r="D273" s="11">
        <v>32.4578</v>
      </c>
      <c r="E273" s="11">
        <v>318</v>
      </c>
      <c r="F273" s="11">
        <v>0</v>
      </c>
      <c r="G273" s="11">
        <v>1758.3503</v>
      </c>
      <c r="H273" s="12" t="s">
        <v>12</v>
      </c>
      <c r="I273" s="12" t="s">
        <v>21</v>
      </c>
    </row>
    <row r="274" spans="1:9">
      <c r="A274" s="11">
        <v>62.5185</v>
      </c>
      <c r="B274" s="11">
        <v>778.894</v>
      </c>
      <c r="C274" s="11">
        <v>566.48</v>
      </c>
      <c r="D274" s="11">
        <v>32.4578</v>
      </c>
      <c r="E274" s="11">
        <v>179</v>
      </c>
      <c r="F274" s="11">
        <v>0</v>
      </c>
      <c r="G274" s="11">
        <v>1619.3503</v>
      </c>
      <c r="H274" s="12" t="s">
        <v>14</v>
      </c>
      <c r="I274" s="12" t="s">
        <v>37</v>
      </c>
    </row>
    <row r="275" spans="1:9">
      <c r="A275" s="11">
        <v>62.5185</v>
      </c>
      <c r="B275" s="11">
        <v>778.894</v>
      </c>
      <c r="C275" s="11">
        <v>566.48</v>
      </c>
      <c r="D275" s="11">
        <v>32.4578</v>
      </c>
      <c r="E275" s="11">
        <v>179</v>
      </c>
      <c r="F275" s="11">
        <v>0</v>
      </c>
      <c r="G275" s="11">
        <v>1619.3503</v>
      </c>
      <c r="H275" s="12" t="s">
        <v>14</v>
      </c>
      <c r="I275" s="12" t="s">
        <v>35</v>
      </c>
    </row>
    <row r="276" spans="1:9">
      <c r="A276" s="11">
        <v>62.5185</v>
      </c>
      <c r="B276" s="11">
        <v>778.894</v>
      </c>
      <c r="C276" s="11">
        <v>566.48</v>
      </c>
      <c r="D276" s="11">
        <v>32.4578</v>
      </c>
      <c r="E276" s="11">
        <v>179</v>
      </c>
      <c r="F276" s="11">
        <v>0</v>
      </c>
      <c r="G276" s="11">
        <v>1619.3503</v>
      </c>
      <c r="H276" s="12" t="s">
        <v>14</v>
      </c>
      <c r="I276" s="12" t="s">
        <v>35</v>
      </c>
    </row>
    <row r="277" spans="1:9">
      <c r="A277" s="11">
        <v>62.5185</v>
      </c>
      <c r="B277" s="11">
        <v>778.894</v>
      </c>
      <c r="C277" s="11">
        <v>566.48</v>
      </c>
      <c r="D277" s="11">
        <v>32.4578</v>
      </c>
      <c r="E277" s="11">
        <v>179</v>
      </c>
      <c r="F277" s="11">
        <v>0</v>
      </c>
      <c r="G277" s="11">
        <v>1619.3503</v>
      </c>
      <c r="H277" s="12" t="s">
        <v>14</v>
      </c>
      <c r="I277" s="12" t="s">
        <v>35</v>
      </c>
    </row>
    <row r="278" spans="1:9">
      <c r="A278" s="11">
        <v>62.5185</v>
      </c>
      <c r="B278" s="11">
        <v>778.894</v>
      </c>
      <c r="C278" s="11">
        <v>566.48</v>
      </c>
      <c r="D278" s="11">
        <v>32.4578</v>
      </c>
      <c r="E278" s="11">
        <v>179</v>
      </c>
      <c r="F278" s="11">
        <v>0</v>
      </c>
      <c r="G278" s="11">
        <v>1619.3503</v>
      </c>
      <c r="H278" s="12" t="s">
        <v>14</v>
      </c>
      <c r="I278" s="12" t="s">
        <v>37</v>
      </c>
    </row>
    <row r="279" spans="1:9">
      <c r="A279" s="11">
        <v>62.5185</v>
      </c>
      <c r="B279" s="11">
        <v>778.894</v>
      </c>
      <c r="C279" s="11">
        <v>566.48</v>
      </c>
      <c r="D279" s="11">
        <v>32.4578</v>
      </c>
      <c r="E279" s="11">
        <v>179</v>
      </c>
      <c r="F279" s="11">
        <v>0</v>
      </c>
      <c r="G279" s="11">
        <v>1619.3503</v>
      </c>
      <c r="H279" s="12" t="s">
        <v>14</v>
      </c>
      <c r="I279" s="12" t="s">
        <v>35</v>
      </c>
    </row>
    <row r="280" spans="1:9">
      <c r="A280" s="11">
        <v>62.5185</v>
      </c>
      <c r="B280" s="11">
        <v>778.894</v>
      </c>
      <c r="C280" s="11">
        <v>566.48</v>
      </c>
      <c r="D280" s="11">
        <v>32.4578</v>
      </c>
      <c r="E280" s="11">
        <v>318</v>
      </c>
      <c r="F280" s="11">
        <v>0</v>
      </c>
      <c r="G280" s="11">
        <v>1758.3503</v>
      </c>
      <c r="H280" s="12" t="s">
        <v>13</v>
      </c>
      <c r="I280" s="12" t="s">
        <v>25</v>
      </c>
    </row>
    <row r="281" spans="1:9">
      <c r="A281" s="15">
        <v>62.5185</v>
      </c>
      <c r="B281" s="15">
        <v>0</v>
      </c>
      <c r="C281" s="15">
        <v>0</v>
      </c>
      <c r="D281" s="15">
        <v>0</v>
      </c>
      <c r="E281" s="15">
        <v>0</v>
      </c>
      <c r="F281" s="15">
        <v>0</v>
      </c>
      <c r="G281" s="15">
        <v>62.5185</v>
      </c>
      <c r="H281" s="16" t="s">
        <v>14</v>
      </c>
      <c r="I281" s="16" t="s">
        <v>36</v>
      </c>
    </row>
    <row r="282" spans="1:9">
      <c r="A282" s="15">
        <v>68.76</v>
      </c>
      <c r="B282" s="15">
        <v>0</v>
      </c>
      <c r="C282" s="15">
        <v>0</v>
      </c>
      <c r="D282" s="15">
        <v>0</v>
      </c>
      <c r="E282" s="15">
        <v>0</v>
      </c>
      <c r="F282" s="15">
        <v>0</v>
      </c>
      <c r="G282" s="15">
        <v>68.76</v>
      </c>
      <c r="H282" s="16" t="s">
        <v>13</v>
      </c>
      <c r="I282" s="16" t="s">
        <v>25</v>
      </c>
    </row>
    <row r="283" spans="1:9">
      <c r="A283" s="11">
        <v>62.5185</v>
      </c>
      <c r="B283" s="11">
        <v>778.894</v>
      </c>
      <c r="C283" s="11">
        <v>566.48</v>
      </c>
      <c r="D283" s="11">
        <v>32.4578</v>
      </c>
      <c r="E283" s="11">
        <v>179</v>
      </c>
      <c r="F283" s="11">
        <v>0</v>
      </c>
      <c r="G283" s="11">
        <v>1619.3503</v>
      </c>
      <c r="H283" s="12" t="s">
        <v>14</v>
      </c>
      <c r="I283" s="12" t="s">
        <v>35</v>
      </c>
    </row>
    <row r="284" spans="1:9">
      <c r="A284" s="11">
        <v>62.5185</v>
      </c>
      <c r="B284" s="11">
        <v>778.894</v>
      </c>
      <c r="C284" s="11">
        <v>566.48</v>
      </c>
      <c r="D284" s="11">
        <v>32.4578</v>
      </c>
      <c r="E284" s="11">
        <v>179</v>
      </c>
      <c r="F284" s="11">
        <v>0</v>
      </c>
      <c r="G284" s="11">
        <v>1619.3503</v>
      </c>
      <c r="H284" s="12" t="s">
        <v>14</v>
      </c>
      <c r="I284" s="12" t="s">
        <v>37</v>
      </c>
    </row>
    <row r="285" spans="1:9">
      <c r="A285" s="11">
        <v>62.5185</v>
      </c>
      <c r="B285" s="11">
        <v>778.92</v>
      </c>
      <c r="C285" s="11">
        <v>566.48</v>
      </c>
      <c r="D285" s="11">
        <v>32.4578</v>
      </c>
      <c r="E285" s="11">
        <v>0</v>
      </c>
      <c r="F285" s="11">
        <v>0</v>
      </c>
      <c r="G285" s="11">
        <v>1440.3763</v>
      </c>
      <c r="H285" s="12" t="s">
        <v>13</v>
      </c>
      <c r="I285" s="12" t="s">
        <v>26</v>
      </c>
    </row>
    <row r="286" spans="1:9">
      <c r="A286" s="11">
        <v>62.5185</v>
      </c>
      <c r="B286" s="11">
        <v>778.92</v>
      </c>
      <c r="C286" s="11">
        <v>566.48</v>
      </c>
      <c r="D286" s="11">
        <v>32.4578</v>
      </c>
      <c r="E286" s="11">
        <v>0</v>
      </c>
      <c r="F286" s="11">
        <v>0</v>
      </c>
      <c r="G286" s="11">
        <v>1440.3763</v>
      </c>
      <c r="H286" s="12" t="s">
        <v>13</v>
      </c>
      <c r="I286" s="12" t="s">
        <v>26</v>
      </c>
    </row>
    <row r="287" spans="1:9">
      <c r="A287" s="11">
        <v>62.5185</v>
      </c>
      <c r="B287" s="11">
        <v>778.92</v>
      </c>
      <c r="C287" s="11">
        <v>566.48</v>
      </c>
      <c r="D287" s="11">
        <v>32.4578</v>
      </c>
      <c r="E287" s="11">
        <v>0</v>
      </c>
      <c r="F287" s="11">
        <v>0</v>
      </c>
      <c r="G287" s="11">
        <v>1440.3763</v>
      </c>
      <c r="H287" s="12" t="s">
        <v>13</v>
      </c>
      <c r="I287" s="12" t="s">
        <v>26</v>
      </c>
    </row>
    <row r="288" spans="1:9">
      <c r="A288" s="11">
        <v>62.5185</v>
      </c>
      <c r="B288" s="11">
        <v>778.92</v>
      </c>
      <c r="C288" s="11">
        <v>566.48</v>
      </c>
      <c r="D288" s="11">
        <v>32.4578</v>
      </c>
      <c r="E288" s="11">
        <v>418</v>
      </c>
      <c r="F288" s="11">
        <v>0</v>
      </c>
      <c r="G288" s="11">
        <v>1858.3763</v>
      </c>
      <c r="H288" s="12" t="s">
        <v>14</v>
      </c>
      <c r="I288" s="12" t="s">
        <v>38</v>
      </c>
    </row>
    <row r="289" spans="1:9">
      <c r="A289" s="11">
        <v>62.5185</v>
      </c>
      <c r="B289" s="11">
        <v>778.92</v>
      </c>
      <c r="C289" s="11">
        <v>566.48</v>
      </c>
      <c r="D289" s="11">
        <v>32.4578</v>
      </c>
      <c r="E289" s="11">
        <v>418</v>
      </c>
      <c r="F289" s="11">
        <v>0</v>
      </c>
      <c r="G289" s="11">
        <v>1858.3763</v>
      </c>
      <c r="H289" s="12" t="s">
        <v>16</v>
      </c>
      <c r="I289" s="12" t="s">
        <v>40</v>
      </c>
    </row>
    <row r="290" spans="1:9">
      <c r="A290" s="11">
        <v>62.5185</v>
      </c>
      <c r="B290" s="11">
        <v>778.92</v>
      </c>
      <c r="C290" s="11">
        <v>566.48</v>
      </c>
      <c r="D290" s="11">
        <v>32.4578</v>
      </c>
      <c r="E290" s="11">
        <v>179</v>
      </c>
      <c r="F290" s="11">
        <v>0</v>
      </c>
      <c r="G290" s="11">
        <v>1619.3763</v>
      </c>
      <c r="H290" s="12" t="s">
        <v>14</v>
      </c>
      <c r="I290" s="12" t="s">
        <v>38</v>
      </c>
    </row>
    <row r="291" spans="1:9">
      <c r="A291" s="11">
        <v>62.5185</v>
      </c>
      <c r="B291" s="11">
        <v>778.92</v>
      </c>
      <c r="C291" s="11">
        <v>566.48</v>
      </c>
      <c r="D291" s="11">
        <v>32.4578</v>
      </c>
      <c r="E291" s="11">
        <v>318</v>
      </c>
      <c r="F291" s="11">
        <v>0</v>
      </c>
      <c r="G291" s="11">
        <v>1758.3763</v>
      </c>
      <c r="H291" s="12" t="s">
        <v>12</v>
      </c>
      <c r="I291" s="12" t="s">
        <v>21</v>
      </c>
    </row>
    <row r="292" spans="1:9">
      <c r="A292" s="11">
        <v>62.5185</v>
      </c>
      <c r="B292" s="11">
        <v>778.92</v>
      </c>
      <c r="C292" s="11">
        <v>566.48</v>
      </c>
      <c r="D292" s="11">
        <v>32.4578</v>
      </c>
      <c r="E292" s="11">
        <v>318</v>
      </c>
      <c r="F292" s="11">
        <v>0</v>
      </c>
      <c r="G292" s="11">
        <v>1758.3763</v>
      </c>
      <c r="H292" s="12" t="s">
        <v>13</v>
      </c>
      <c r="I292" s="12" t="s">
        <v>25</v>
      </c>
    </row>
    <row r="293" spans="1:9">
      <c r="A293" s="11">
        <v>62.5185</v>
      </c>
      <c r="B293" s="11">
        <v>778.92</v>
      </c>
      <c r="C293" s="11">
        <v>566.48</v>
      </c>
      <c r="D293" s="11">
        <v>32.4578</v>
      </c>
      <c r="E293" s="11">
        <v>318</v>
      </c>
      <c r="F293" s="11">
        <v>0</v>
      </c>
      <c r="G293" s="11">
        <v>1758.3763</v>
      </c>
      <c r="H293" s="12" t="s">
        <v>13</v>
      </c>
      <c r="I293" s="12" t="s">
        <v>25</v>
      </c>
    </row>
    <row r="294" spans="1:9">
      <c r="A294" s="11">
        <v>62.5185</v>
      </c>
      <c r="B294" s="11">
        <v>778.92</v>
      </c>
      <c r="C294" s="11">
        <v>566.48</v>
      </c>
      <c r="D294" s="11">
        <v>32.4578</v>
      </c>
      <c r="E294" s="11">
        <v>318</v>
      </c>
      <c r="F294" s="11">
        <v>0</v>
      </c>
      <c r="G294" s="11">
        <v>1758.3763</v>
      </c>
      <c r="H294" s="12" t="s">
        <v>13</v>
      </c>
      <c r="I294" s="12" t="s">
        <v>24</v>
      </c>
    </row>
    <row r="295" spans="1:9">
      <c r="A295" s="11">
        <v>62.5185</v>
      </c>
      <c r="B295" s="11">
        <v>778.92</v>
      </c>
      <c r="C295" s="11">
        <v>566.48</v>
      </c>
      <c r="D295" s="11">
        <v>32.4578</v>
      </c>
      <c r="E295" s="11">
        <v>179</v>
      </c>
      <c r="F295" s="11">
        <v>0</v>
      </c>
      <c r="G295" s="11">
        <v>1619.3763</v>
      </c>
      <c r="H295" s="12" t="s">
        <v>14</v>
      </c>
      <c r="I295" s="12" t="s">
        <v>33</v>
      </c>
    </row>
    <row r="296" spans="1:9">
      <c r="A296" s="11">
        <v>62.5185</v>
      </c>
      <c r="B296" s="11">
        <v>778.92</v>
      </c>
      <c r="C296" s="11">
        <v>566.48</v>
      </c>
      <c r="D296" s="11">
        <v>32.4578</v>
      </c>
      <c r="E296" s="11">
        <v>179</v>
      </c>
      <c r="F296" s="11">
        <v>0</v>
      </c>
      <c r="G296" s="11">
        <v>1619.3763</v>
      </c>
      <c r="H296" s="12" t="s">
        <v>14</v>
      </c>
      <c r="I296" s="12" t="s">
        <v>30</v>
      </c>
    </row>
    <row r="297" spans="1:9">
      <c r="A297" s="11">
        <v>62.5185</v>
      </c>
      <c r="B297" s="11">
        <v>778.92</v>
      </c>
      <c r="C297" s="11">
        <v>566.48</v>
      </c>
      <c r="D297" s="11">
        <v>32.4578</v>
      </c>
      <c r="E297" s="11">
        <v>179</v>
      </c>
      <c r="F297" s="11">
        <v>0</v>
      </c>
      <c r="G297" s="11">
        <v>1619.3763</v>
      </c>
      <c r="H297" s="12" t="s">
        <v>14</v>
      </c>
      <c r="I297" s="12" t="s">
        <v>31</v>
      </c>
    </row>
    <row r="298" spans="1:9">
      <c r="A298" s="11">
        <v>62.5185</v>
      </c>
      <c r="B298" s="11">
        <v>778.92</v>
      </c>
      <c r="C298" s="11">
        <v>566.48</v>
      </c>
      <c r="D298" s="11">
        <v>32.4578</v>
      </c>
      <c r="E298" s="11">
        <v>179</v>
      </c>
      <c r="F298" s="11">
        <v>0</v>
      </c>
      <c r="G298" s="11">
        <v>1619.3763</v>
      </c>
      <c r="H298" s="12" t="s">
        <v>14</v>
      </c>
      <c r="I298" s="12" t="s">
        <v>29</v>
      </c>
    </row>
    <row r="299" spans="1:9">
      <c r="A299" s="11">
        <v>62.5185</v>
      </c>
      <c r="B299" s="11">
        <v>778.92</v>
      </c>
      <c r="C299" s="11">
        <v>566.48</v>
      </c>
      <c r="D299" s="11">
        <v>32.4578</v>
      </c>
      <c r="E299" s="11">
        <v>179</v>
      </c>
      <c r="F299" s="11">
        <v>0</v>
      </c>
      <c r="G299" s="11">
        <v>1619.3763</v>
      </c>
      <c r="H299" s="12" t="s">
        <v>14</v>
      </c>
      <c r="I299" s="12" t="s">
        <v>30</v>
      </c>
    </row>
    <row r="300" spans="1:9">
      <c r="A300" s="11">
        <v>62.5185</v>
      </c>
      <c r="B300" s="11">
        <v>778.92</v>
      </c>
      <c r="C300" s="11">
        <v>566.48</v>
      </c>
      <c r="D300" s="11">
        <v>32.4578</v>
      </c>
      <c r="E300" s="11">
        <v>179</v>
      </c>
      <c r="F300" s="11">
        <v>0</v>
      </c>
      <c r="G300" s="11">
        <v>1619.3763</v>
      </c>
      <c r="H300" s="12" t="s">
        <v>14</v>
      </c>
      <c r="I300" s="12" t="s">
        <v>38</v>
      </c>
    </row>
    <row r="301" spans="1:9">
      <c r="A301" s="11">
        <v>62.5185</v>
      </c>
      <c r="B301" s="11">
        <v>778.92</v>
      </c>
      <c r="C301" s="11">
        <v>566.48</v>
      </c>
      <c r="D301" s="11">
        <v>32.4578</v>
      </c>
      <c r="E301" s="11">
        <v>318</v>
      </c>
      <c r="F301" s="11">
        <v>0</v>
      </c>
      <c r="G301" s="11">
        <v>1758.3763</v>
      </c>
      <c r="H301" s="12" t="s">
        <v>16</v>
      </c>
      <c r="I301" s="12" t="s">
        <v>40</v>
      </c>
    </row>
    <row r="302" spans="1:9">
      <c r="A302" s="11">
        <v>62.5185</v>
      </c>
      <c r="B302" s="11">
        <v>778.92</v>
      </c>
      <c r="C302" s="11">
        <v>566.48</v>
      </c>
      <c r="D302" s="11">
        <v>32.4578</v>
      </c>
      <c r="E302" s="11">
        <v>318</v>
      </c>
      <c r="F302" s="11">
        <v>0</v>
      </c>
      <c r="G302" s="11">
        <v>1758.3763</v>
      </c>
      <c r="H302" s="12" t="s">
        <v>15</v>
      </c>
      <c r="I302" s="12" t="s">
        <v>39</v>
      </c>
    </row>
    <row r="303" spans="1:9">
      <c r="A303" s="11">
        <v>62.5185</v>
      </c>
      <c r="B303" s="11">
        <v>778.92</v>
      </c>
      <c r="C303" s="11">
        <v>566.48</v>
      </c>
      <c r="D303" s="11">
        <v>32.4578</v>
      </c>
      <c r="E303" s="11">
        <v>318</v>
      </c>
      <c r="F303" s="11">
        <v>0</v>
      </c>
      <c r="G303" s="11">
        <v>1758.3763</v>
      </c>
      <c r="H303" s="12" t="s">
        <v>13</v>
      </c>
      <c r="I303" s="12" t="s">
        <v>25</v>
      </c>
    </row>
    <row r="304" spans="1:9">
      <c r="A304" s="15">
        <v>62.5185</v>
      </c>
      <c r="B304" s="15">
        <v>0</v>
      </c>
      <c r="C304" s="15">
        <v>0</v>
      </c>
      <c r="D304" s="15">
        <v>0</v>
      </c>
      <c r="E304" s="15">
        <v>0</v>
      </c>
      <c r="F304" s="15">
        <v>0</v>
      </c>
      <c r="G304" s="15">
        <v>62.5185</v>
      </c>
      <c r="H304" s="16" t="s">
        <v>13</v>
      </c>
      <c r="I304" s="16" t="s">
        <v>24</v>
      </c>
    </row>
    <row r="305" spans="1:9">
      <c r="A305" s="11">
        <v>62.5185</v>
      </c>
      <c r="B305" s="11">
        <v>778.92</v>
      </c>
      <c r="C305" s="11">
        <v>566.48</v>
      </c>
      <c r="D305" s="11">
        <v>32.4578</v>
      </c>
      <c r="E305" s="11">
        <v>318</v>
      </c>
      <c r="F305" s="11">
        <v>0</v>
      </c>
      <c r="G305" s="11">
        <v>1758.3763</v>
      </c>
      <c r="H305" s="12" t="s">
        <v>16</v>
      </c>
      <c r="I305" s="12" t="s">
        <v>40</v>
      </c>
    </row>
    <row r="306" spans="1:9">
      <c r="A306" s="11">
        <v>62.5185</v>
      </c>
      <c r="B306" s="11">
        <v>778.92</v>
      </c>
      <c r="C306" s="11">
        <v>566.48</v>
      </c>
      <c r="D306" s="11">
        <v>32.4578</v>
      </c>
      <c r="E306" s="11">
        <v>179</v>
      </c>
      <c r="F306" s="11">
        <v>0</v>
      </c>
      <c r="G306" s="11">
        <v>1619.3763</v>
      </c>
      <c r="H306" s="12" t="s">
        <v>14</v>
      </c>
      <c r="I306" s="12" t="s">
        <v>33</v>
      </c>
    </row>
    <row r="307" spans="1:9">
      <c r="A307" s="11">
        <v>62.5185</v>
      </c>
      <c r="B307" s="11">
        <v>778.92</v>
      </c>
      <c r="C307" s="11">
        <v>566.48</v>
      </c>
      <c r="D307" s="11">
        <v>32.4578</v>
      </c>
      <c r="E307" s="11">
        <v>318</v>
      </c>
      <c r="F307" s="11">
        <v>0</v>
      </c>
      <c r="G307" s="11">
        <v>1758.3763</v>
      </c>
      <c r="H307" s="12" t="s">
        <v>13</v>
      </c>
      <c r="I307" s="12" t="s">
        <v>23</v>
      </c>
    </row>
    <row r="308" spans="1:9">
      <c r="A308" s="11">
        <v>62.5185</v>
      </c>
      <c r="B308" s="11">
        <v>778.92</v>
      </c>
      <c r="C308" s="11">
        <v>566.48</v>
      </c>
      <c r="D308" s="11">
        <v>32.4578</v>
      </c>
      <c r="E308" s="11">
        <v>0</v>
      </c>
      <c r="F308" s="11">
        <v>0</v>
      </c>
      <c r="G308" s="11">
        <v>1440.3763</v>
      </c>
      <c r="H308" s="12" t="s">
        <v>14</v>
      </c>
      <c r="I308" s="12" t="s">
        <v>29</v>
      </c>
    </row>
    <row r="309" spans="1:9">
      <c r="A309" s="11">
        <v>62.5185</v>
      </c>
      <c r="B309" s="11">
        <v>778.92</v>
      </c>
      <c r="C309" s="11">
        <v>566.48</v>
      </c>
      <c r="D309" s="11">
        <v>32.4578</v>
      </c>
      <c r="E309" s="11">
        <v>318</v>
      </c>
      <c r="F309" s="11">
        <v>0</v>
      </c>
      <c r="G309" s="11">
        <v>1758.3763</v>
      </c>
      <c r="H309" s="12" t="s">
        <v>17</v>
      </c>
      <c r="I309" s="12" t="s">
        <v>45</v>
      </c>
    </row>
    <row r="310" spans="1:9">
      <c r="A310" s="11">
        <v>62.5185</v>
      </c>
      <c r="B310" s="11">
        <v>778.92</v>
      </c>
      <c r="C310" s="11">
        <v>566.48</v>
      </c>
      <c r="D310" s="11">
        <v>32.4578</v>
      </c>
      <c r="E310" s="11">
        <v>0</v>
      </c>
      <c r="F310" s="11">
        <v>0</v>
      </c>
      <c r="G310" s="11">
        <v>1440.3763</v>
      </c>
      <c r="H310" s="12" t="s">
        <v>14</v>
      </c>
      <c r="I310" s="12" t="s">
        <v>29</v>
      </c>
    </row>
    <row r="311" spans="1:9">
      <c r="A311" s="11">
        <v>62.5185</v>
      </c>
      <c r="B311" s="11">
        <v>778.92</v>
      </c>
      <c r="C311" s="11">
        <v>566.48</v>
      </c>
      <c r="D311" s="11">
        <v>32.4578</v>
      </c>
      <c r="E311" s="11">
        <v>318</v>
      </c>
      <c r="F311" s="11">
        <v>0</v>
      </c>
      <c r="G311" s="11">
        <v>1758.3763</v>
      </c>
      <c r="H311" s="12" t="s">
        <v>13</v>
      </c>
      <c r="I311" s="12" t="s">
        <v>25</v>
      </c>
    </row>
    <row r="312" spans="1:9">
      <c r="A312" s="15">
        <v>62.5185</v>
      </c>
      <c r="B312" s="15">
        <v>0</v>
      </c>
      <c r="C312" s="15">
        <v>0</v>
      </c>
      <c r="D312" s="15">
        <v>0</v>
      </c>
      <c r="E312" s="15">
        <v>0</v>
      </c>
      <c r="F312" s="15">
        <v>0</v>
      </c>
      <c r="G312" s="15">
        <v>62.5185</v>
      </c>
      <c r="H312" s="16" t="s">
        <v>14</v>
      </c>
      <c r="I312" s="16" t="s">
        <v>38</v>
      </c>
    </row>
    <row r="313" spans="1:9">
      <c r="A313" s="11">
        <v>62.5185</v>
      </c>
      <c r="B313" s="11">
        <v>778.92</v>
      </c>
      <c r="C313" s="11">
        <v>566.48</v>
      </c>
      <c r="D313" s="11">
        <v>32.4578</v>
      </c>
      <c r="E313" s="11">
        <v>179</v>
      </c>
      <c r="F313" s="11">
        <v>0</v>
      </c>
      <c r="G313" s="11">
        <v>1619.3763</v>
      </c>
      <c r="H313" s="12" t="s">
        <v>14</v>
      </c>
      <c r="I313" s="12" t="s">
        <v>36</v>
      </c>
    </row>
    <row r="314" spans="1:9">
      <c r="A314" s="11">
        <v>62.5185</v>
      </c>
      <c r="B314" s="11">
        <v>778.92</v>
      </c>
      <c r="C314" s="11">
        <v>566.48</v>
      </c>
      <c r="D314" s="11">
        <v>32.4578</v>
      </c>
      <c r="E314" s="11">
        <v>0</v>
      </c>
      <c r="F314" s="11">
        <v>0</v>
      </c>
      <c r="G314" s="11">
        <v>1440.3763</v>
      </c>
      <c r="H314" s="12" t="s">
        <v>14</v>
      </c>
      <c r="I314" s="12" t="s">
        <v>38</v>
      </c>
    </row>
    <row r="315" spans="1:9">
      <c r="A315" s="11">
        <v>62.5185</v>
      </c>
      <c r="B315" s="11">
        <v>778.92</v>
      </c>
      <c r="C315" s="11">
        <v>566.48</v>
      </c>
      <c r="D315" s="11">
        <v>32.4578</v>
      </c>
      <c r="E315" s="11">
        <v>318</v>
      </c>
      <c r="F315" s="11">
        <v>0</v>
      </c>
      <c r="G315" s="11">
        <v>1758.3763</v>
      </c>
      <c r="H315" s="12" t="s">
        <v>13</v>
      </c>
      <c r="I315" s="12" t="s">
        <v>25</v>
      </c>
    </row>
    <row r="316" spans="1:9">
      <c r="A316" s="11">
        <v>62.5185</v>
      </c>
      <c r="B316" s="11">
        <v>778.92</v>
      </c>
      <c r="C316" s="11">
        <v>566.48</v>
      </c>
      <c r="D316" s="11">
        <v>32.4578</v>
      </c>
      <c r="E316" s="11">
        <v>318</v>
      </c>
      <c r="F316" s="11">
        <v>0</v>
      </c>
      <c r="G316" s="11">
        <v>1758.3763</v>
      </c>
      <c r="H316" s="12" t="s">
        <v>13</v>
      </c>
      <c r="I316" s="12" t="s">
        <v>28</v>
      </c>
    </row>
    <row r="317" spans="1:9">
      <c r="A317" s="11">
        <v>62.5185</v>
      </c>
      <c r="B317" s="11">
        <v>778.92</v>
      </c>
      <c r="C317" s="11">
        <v>566.48</v>
      </c>
      <c r="D317" s="11">
        <v>32.4578</v>
      </c>
      <c r="E317" s="11">
        <v>179</v>
      </c>
      <c r="F317" s="11">
        <v>0</v>
      </c>
      <c r="G317" s="11">
        <v>1619.3763</v>
      </c>
      <c r="H317" s="12" t="s">
        <v>14</v>
      </c>
      <c r="I317" s="12" t="s">
        <v>38</v>
      </c>
    </row>
    <row r="318" spans="1:9">
      <c r="A318" s="15">
        <v>62.5185</v>
      </c>
      <c r="B318" s="15">
        <v>0</v>
      </c>
      <c r="C318" s="15">
        <v>0</v>
      </c>
      <c r="D318" s="15">
        <v>0</v>
      </c>
      <c r="E318" s="15">
        <v>0</v>
      </c>
      <c r="F318" s="15">
        <v>0</v>
      </c>
      <c r="G318" s="15">
        <v>62.5185</v>
      </c>
      <c r="H318" s="16" t="s">
        <v>14</v>
      </c>
      <c r="I318" s="16" t="s">
        <v>38</v>
      </c>
    </row>
    <row r="319" spans="1:9">
      <c r="A319" s="11">
        <v>62.5185</v>
      </c>
      <c r="B319" s="11">
        <v>778.92</v>
      </c>
      <c r="C319" s="11">
        <v>566.48</v>
      </c>
      <c r="D319" s="11">
        <v>32.4578</v>
      </c>
      <c r="E319" s="11">
        <v>179</v>
      </c>
      <c r="F319" s="11">
        <v>0</v>
      </c>
      <c r="G319" s="11">
        <v>1619.3763</v>
      </c>
      <c r="H319" s="12" t="s">
        <v>14</v>
      </c>
      <c r="I319" s="12" t="s">
        <v>38</v>
      </c>
    </row>
    <row r="320" spans="1:9">
      <c r="A320" s="11">
        <v>62.5185</v>
      </c>
      <c r="B320" s="11">
        <v>778.92</v>
      </c>
      <c r="C320" s="11">
        <v>566.48</v>
      </c>
      <c r="D320" s="11">
        <v>32.4578</v>
      </c>
      <c r="E320" s="11">
        <v>179</v>
      </c>
      <c r="F320" s="11">
        <v>0</v>
      </c>
      <c r="G320" s="11">
        <v>1619.3763</v>
      </c>
      <c r="H320" s="12" t="s">
        <v>14</v>
      </c>
      <c r="I320" s="12" t="s">
        <v>38</v>
      </c>
    </row>
    <row r="321" spans="1:9">
      <c r="A321" s="15">
        <v>62.5185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  <c r="G321" s="15">
        <v>62.5185</v>
      </c>
      <c r="H321" s="16" t="s">
        <v>14</v>
      </c>
      <c r="I321" s="16" t="s">
        <v>38</v>
      </c>
    </row>
    <row r="322" spans="1:9">
      <c r="A322" s="11">
        <v>62.5185</v>
      </c>
      <c r="B322" s="11">
        <v>778.92</v>
      </c>
      <c r="C322" s="11">
        <v>566.48</v>
      </c>
      <c r="D322" s="11">
        <v>32.4578</v>
      </c>
      <c r="E322" s="11">
        <v>179</v>
      </c>
      <c r="F322" s="11">
        <v>0</v>
      </c>
      <c r="G322" s="11">
        <v>1619.3763</v>
      </c>
      <c r="H322" s="12" t="s">
        <v>14</v>
      </c>
      <c r="I322" s="12" t="s">
        <v>38</v>
      </c>
    </row>
    <row r="323" spans="1:9">
      <c r="A323" s="11">
        <v>62.5185</v>
      </c>
      <c r="B323" s="11">
        <v>778.92</v>
      </c>
      <c r="C323" s="11">
        <v>566.48</v>
      </c>
      <c r="D323" s="11">
        <v>32.4578</v>
      </c>
      <c r="E323" s="11">
        <v>179</v>
      </c>
      <c r="F323" s="11">
        <v>0</v>
      </c>
      <c r="G323" s="11">
        <v>1619.3763</v>
      </c>
      <c r="H323" s="12" t="s">
        <v>14</v>
      </c>
      <c r="I323" s="12" t="s">
        <v>38</v>
      </c>
    </row>
    <row r="324" spans="1:9">
      <c r="A324" s="11">
        <v>62.5185</v>
      </c>
      <c r="B324" s="11">
        <v>778.92</v>
      </c>
      <c r="C324" s="11">
        <v>566.48</v>
      </c>
      <c r="D324" s="11">
        <v>32.4578</v>
      </c>
      <c r="E324" s="11">
        <v>318</v>
      </c>
      <c r="F324" s="11">
        <v>0</v>
      </c>
      <c r="G324" s="11">
        <v>1758.3763</v>
      </c>
      <c r="H324" s="12" t="s">
        <v>17</v>
      </c>
      <c r="I324" s="12" t="s">
        <v>46</v>
      </c>
    </row>
    <row r="325" spans="1:9">
      <c r="A325" s="11">
        <v>62.5185</v>
      </c>
      <c r="B325" s="11">
        <v>778.92</v>
      </c>
      <c r="C325" s="11">
        <v>566.48</v>
      </c>
      <c r="D325" s="11">
        <v>32.4578</v>
      </c>
      <c r="E325" s="11">
        <v>318</v>
      </c>
      <c r="F325" s="11">
        <v>0</v>
      </c>
      <c r="G325" s="11">
        <v>1758.3763</v>
      </c>
      <c r="H325" s="12" t="s">
        <v>13</v>
      </c>
      <c r="I325" s="12" t="s">
        <v>25</v>
      </c>
    </row>
    <row r="326" spans="1:9">
      <c r="A326" s="11">
        <v>62.5185</v>
      </c>
      <c r="B326" s="11">
        <v>778.92</v>
      </c>
      <c r="C326" s="11">
        <v>566.48</v>
      </c>
      <c r="D326" s="11">
        <v>32.4578</v>
      </c>
      <c r="E326" s="11">
        <v>179</v>
      </c>
      <c r="F326" s="11">
        <v>0</v>
      </c>
      <c r="G326" s="11">
        <v>1619.3763</v>
      </c>
      <c r="H326" s="12" t="s">
        <v>14</v>
      </c>
      <c r="I326" s="12" t="s">
        <v>35</v>
      </c>
    </row>
    <row r="327" spans="1:9">
      <c r="A327" s="11">
        <v>62.5185</v>
      </c>
      <c r="B327" s="11">
        <v>778.92</v>
      </c>
      <c r="C327" s="11">
        <v>566.48</v>
      </c>
      <c r="D327" s="11">
        <v>32.4578</v>
      </c>
      <c r="E327" s="11">
        <v>179</v>
      </c>
      <c r="F327" s="11">
        <v>0</v>
      </c>
      <c r="G327" s="11">
        <v>1619.3763</v>
      </c>
      <c r="H327" s="12" t="s">
        <v>14</v>
      </c>
      <c r="I327" s="12" t="s">
        <v>38</v>
      </c>
    </row>
    <row r="328" spans="1:9">
      <c r="A328" s="11">
        <v>62.5185</v>
      </c>
      <c r="B328" s="11">
        <v>778.92</v>
      </c>
      <c r="C328" s="11">
        <v>566.48</v>
      </c>
      <c r="D328" s="11">
        <v>32.4578</v>
      </c>
      <c r="E328" s="11">
        <v>179</v>
      </c>
      <c r="F328" s="11">
        <v>0</v>
      </c>
      <c r="G328" s="11">
        <v>1619.3763</v>
      </c>
      <c r="H328" s="12" t="s">
        <v>14</v>
      </c>
      <c r="I328" s="12" t="s">
        <v>38</v>
      </c>
    </row>
    <row r="329" spans="1:9">
      <c r="A329" s="11">
        <v>62.5185</v>
      </c>
      <c r="B329" s="11">
        <v>778.92</v>
      </c>
      <c r="C329" s="11">
        <v>566.48</v>
      </c>
      <c r="D329" s="11">
        <v>32.4578</v>
      </c>
      <c r="E329" s="11">
        <v>318</v>
      </c>
      <c r="F329" s="11">
        <v>0</v>
      </c>
      <c r="G329" s="11">
        <v>1758.3763</v>
      </c>
      <c r="H329" s="12" t="s">
        <v>13</v>
      </c>
      <c r="I329" s="12" t="s">
        <v>24</v>
      </c>
    </row>
    <row r="330" spans="1:9">
      <c r="A330" s="15">
        <v>62.5185</v>
      </c>
      <c r="B330" s="15">
        <v>0</v>
      </c>
      <c r="C330" s="15">
        <v>0</v>
      </c>
      <c r="D330" s="15">
        <v>0</v>
      </c>
      <c r="E330" s="15">
        <v>0</v>
      </c>
      <c r="F330" s="15">
        <v>0</v>
      </c>
      <c r="G330" s="15">
        <v>62.5185</v>
      </c>
      <c r="H330" s="16" t="s">
        <v>14</v>
      </c>
      <c r="I330" s="16" t="s">
        <v>38</v>
      </c>
    </row>
    <row r="331" spans="1:9">
      <c r="A331" s="15">
        <v>62.5185</v>
      </c>
      <c r="B331" s="15">
        <v>0</v>
      </c>
      <c r="C331" s="15">
        <v>0</v>
      </c>
      <c r="D331" s="15">
        <v>0</v>
      </c>
      <c r="E331" s="15">
        <v>0</v>
      </c>
      <c r="F331" s="15">
        <v>0</v>
      </c>
      <c r="G331" s="15">
        <v>62.5185</v>
      </c>
      <c r="H331" s="16" t="s">
        <v>14</v>
      </c>
      <c r="I331" s="16" t="s">
        <v>38</v>
      </c>
    </row>
    <row r="332" spans="1:9">
      <c r="A332" s="11">
        <v>62.5185</v>
      </c>
      <c r="B332" s="11">
        <v>778.92</v>
      </c>
      <c r="C332" s="11">
        <v>566.48</v>
      </c>
      <c r="D332" s="11">
        <v>32.4578</v>
      </c>
      <c r="E332" s="11">
        <v>179</v>
      </c>
      <c r="F332" s="11">
        <v>0</v>
      </c>
      <c r="G332" s="11">
        <v>1619.3763</v>
      </c>
      <c r="H332" s="12" t="s">
        <v>14</v>
      </c>
      <c r="I332" s="12" t="s">
        <v>38</v>
      </c>
    </row>
    <row r="333" spans="1:9">
      <c r="A333" s="11">
        <v>62.5185</v>
      </c>
      <c r="B333" s="11">
        <v>778.92</v>
      </c>
      <c r="C333" s="11">
        <v>566.48</v>
      </c>
      <c r="D333" s="11">
        <v>32.4578</v>
      </c>
      <c r="E333" s="11">
        <v>179</v>
      </c>
      <c r="F333" s="11">
        <v>0</v>
      </c>
      <c r="G333" s="11">
        <v>1619.3763</v>
      </c>
      <c r="H333" s="12" t="s">
        <v>14</v>
      </c>
      <c r="I333" s="12" t="s">
        <v>38</v>
      </c>
    </row>
    <row r="334" spans="1:9">
      <c r="A334" s="11">
        <v>62.5185</v>
      </c>
      <c r="B334" s="11">
        <v>778.92</v>
      </c>
      <c r="C334" s="11">
        <v>566.48</v>
      </c>
      <c r="D334" s="11">
        <v>32.4578</v>
      </c>
      <c r="E334" s="11">
        <v>318</v>
      </c>
      <c r="F334" s="11">
        <v>0</v>
      </c>
      <c r="G334" s="11">
        <v>1758.3763</v>
      </c>
      <c r="H334" s="12" t="s">
        <v>16</v>
      </c>
      <c r="I334" s="12" t="s">
        <v>40</v>
      </c>
    </row>
    <row r="335" spans="1:9">
      <c r="A335" s="11">
        <v>62.5185</v>
      </c>
      <c r="B335" s="11">
        <v>778.92</v>
      </c>
      <c r="C335" s="11">
        <v>566.48</v>
      </c>
      <c r="D335" s="11">
        <v>32.4578</v>
      </c>
      <c r="E335" s="11">
        <v>318</v>
      </c>
      <c r="F335" s="11">
        <v>0</v>
      </c>
      <c r="G335" s="11">
        <v>1758.3763</v>
      </c>
      <c r="H335" s="12" t="s">
        <v>16</v>
      </c>
      <c r="I335" s="12" t="s">
        <v>40</v>
      </c>
    </row>
    <row r="336" spans="1:9">
      <c r="A336" s="11">
        <v>62.5185</v>
      </c>
      <c r="B336" s="11">
        <v>778.92</v>
      </c>
      <c r="C336" s="11">
        <v>566.48</v>
      </c>
      <c r="D336" s="11">
        <v>32.4578</v>
      </c>
      <c r="E336" s="11">
        <v>179</v>
      </c>
      <c r="F336" s="11">
        <v>0</v>
      </c>
      <c r="G336" s="11">
        <v>1619.3763</v>
      </c>
      <c r="H336" s="12" t="s">
        <v>14</v>
      </c>
      <c r="I336" s="12" t="s">
        <v>35</v>
      </c>
    </row>
    <row r="337" spans="1:9">
      <c r="A337" s="11">
        <v>62.5185</v>
      </c>
      <c r="B337" s="11">
        <v>778.92</v>
      </c>
      <c r="C337" s="11">
        <v>566.48</v>
      </c>
      <c r="D337" s="11">
        <v>32.4578</v>
      </c>
      <c r="E337" s="11">
        <v>179</v>
      </c>
      <c r="F337" s="11">
        <v>0</v>
      </c>
      <c r="G337" s="11">
        <v>1619.3763</v>
      </c>
      <c r="H337" s="12" t="s">
        <v>14</v>
      </c>
      <c r="I337" s="12" t="s">
        <v>38</v>
      </c>
    </row>
    <row r="338" spans="1:9">
      <c r="A338" s="11">
        <v>62.5185</v>
      </c>
      <c r="B338" s="11">
        <v>778.92</v>
      </c>
      <c r="C338" s="11">
        <v>566.48</v>
      </c>
      <c r="D338" s="11">
        <v>32.4578</v>
      </c>
      <c r="E338" s="11">
        <v>179</v>
      </c>
      <c r="F338" s="11">
        <v>0</v>
      </c>
      <c r="G338" s="11">
        <v>1619.3763</v>
      </c>
      <c r="H338" s="12" t="s">
        <v>14</v>
      </c>
      <c r="I338" s="12" t="s">
        <v>38</v>
      </c>
    </row>
    <row r="339" spans="1:9">
      <c r="A339" s="11">
        <v>62.5185</v>
      </c>
      <c r="B339" s="11">
        <v>778.92</v>
      </c>
      <c r="C339" s="11">
        <v>566.48</v>
      </c>
      <c r="D339" s="11">
        <v>32.4578</v>
      </c>
      <c r="E339" s="11">
        <v>179</v>
      </c>
      <c r="F339" s="11">
        <v>0</v>
      </c>
      <c r="G339" s="11">
        <v>1619.3763</v>
      </c>
      <c r="H339" s="12" t="s">
        <v>14</v>
      </c>
      <c r="I339" s="12" t="s">
        <v>38</v>
      </c>
    </row>
    <row r="340" spans="1:9">
      <c r="A340" s="11">
        <v>62.5185</v>
      </c>
      <c r="B340" s="11">
        <v>778.92</v>
      </c>
      <c r="C340" s="11">
        <v>566.48</v>
      </c>
      <c r="D340" s="11">
        <v>32.4578</v>
      </c>
      <c r="E340" s="11">
        <v>179</v>
      </c>
      <c r="F340" s="11">
        <v>0</v>
      </c>
      <c r="G340" s="11">
        <v>1619.3763</v>
      </c>
      <c r="H340" s="12" t="s">
        <v>14</v>
      </c>
      <c r="I340" s="12" t="s">
        <v>38</v>
      </c>
    </row>
    <row r="341" spans="1:9">
      <c r="A341" s="11">
        <v>62.5185</v>
      </c>
      <c r="B341" s="11">
        <v>778.92</v>
      </c>
      <c r="C341" s="11">
        <v>566.48</v>
      </c>
      <c r="D341" s="11">
        <v>32.4578</v>
      </c>
      <c r="E341" s="11">
        <v>179</v>
      </c>
      <c r="F341" s="11">
        <v>0</v>
      </c>
      <c r="G341" s="11">
        <v>1619.3763</v>
      </c>
      <c r="H341" s="12" t="s">
        <v>14</v>
      </c>
      <c r="I341" s="12" t="s">
        <v>38</v>
      </c>
    </row>
    <row r="342" spans="1:9">
      <c r="A342" s="11">
        <v>62.5185</v>
      </c>
      <c r="B342" s="11">
        <v>778.92</v>
      </c>
      <c r="C342" s="11">
        <v>566.48</v>
      </c>
      <c r="D342" s="11">
        <v>32.4578</v>
      </c>
      <c r="E342" s="11">
        <v>179</v>
      </c>
      <c r="F342" s="11">
        <v>0</v>
      </c>
      <c r="G342" s="11">
        <v>1619.3763</v>
      </c>
      <c r="H342" s="12" t="s">
        <v>14</v>
      </c>
      <c r="I342" s="12" t="s">
        <v>38</v>
      </c>
    </row>
    <row r="343" spans="1:9">
      <c r="A343" s="11">
        <v>62.5185</v>
      </c>
      <c r="B343" s="11">
        <v>778.92</v>
      </c>
      <c r="C343" s="11">
        <v>566.48</v>
      </c>
      <c r="D343" s="11">
        <v>32.4578</v>
      </c>
      <c r="E343" s="11">
        <v>179</v>
      </c>
      <c r="F343" s="11">
        <v>0</v>
      </c>
      <c r="G343" s="11">
        <v>1619.3763</v>
      </c>
      <c r="H343" s="12" t="s">
        <v>14</v>
      </c>
      <c r="I343" s="12" t="s">
        <v>38</v>
      </c>
    </row>
    <row r="344" spans="1:9">
      <c r="A344" s="11">
        <v>62.5185</v>
      </c>
      <c r="B344" s="11">
        <v>778.92</v>
      </c>
      <c r="C344" s="11">
        <v>566.48</v>
      </c>
      <c r="D344" s="11">
        <v>32.4578</v>
      </c>
      <c r="E344" s="11">
        <v>179</v>
      </c>
      <c r="F344" s="11">
        <v>0</v>
      </c>
      <c r="G344" s="11">
        <v>1619.3763</v>
      </c>
      <c r="H344" s="12" t="s">
        <v>14</v>
      </c>
      <c r="I344" s="12" t="s">
        <v>38</v>
      </c>
    </row>
    <row r="345" spans="1:9">
      <c r="A345" s="11">
        <v>62.5185</v>
      </c>
      <c r="B345" s="11">
        <v>778.92</v>
      </c>
      <c r="C345" s="11">
        <v>566.48</v>
      </c>
      <c r="D345" s="11">
        <v>32.4578</v>
      </c>
      <c r="E345" s="11">
        <v>318</v>
      </c>
      <c r="F345" s="11">
        <v>0</v>
      </c>
      <c r="G345" s="11">
        <v>1758.3763</v>
      </c>
      <c r="H345" s="12" t="s">
        <v>16</v>
      </c>
      <c r="I345" s="12" t="s">
        <v>40</v>
      </c>
    </row>
    <row r="346" spans="1:9">
      <c r="A346" s="11">
        <v>62.5185</v>
      </c>
      <c r="B346" s="11">
        <v>778.92</v>
      </c>
      <c r="C346" s="11">
        <v>566.48</v>
      </c>
      <c r="D346" s="11">
        <v>32.4578</v>
      </c>
      <c r="E346" s="11">
        <v>0</v>
      </c>
      <c r="F346" s="11">
        <v>0</v>
      </c>
      <c r="G346" s="11">
        <v>1440.3763</v>
      </c>
      <c r="H346" s="12" t="s">
        <v>15</v>
      </c>
      <c r="I346" s="12" t="s">
        <v>39</v>
      </c>
    </row>
    <row r="347" spans="1:9">
      <c r="A347" s="11">
        <v>62.5185</v>
      </c>
      <c r="B347" s="11">
        <v>778.92</v>
      </c>
      <c r="C347" s="11">
        <v>566.48</v>
      </c>
      <c r="D347" s="11">
        <v>32.4578</v>
      </c>
      <c r="E347" s="11">
        <v>318</v>
      </c>
      <c r="F347" s="11">
        <v>0</v>
      </c>
      <c r="G347" s="11">
        <v>1758.3763</v>
      </c>
      <c r="H347" s="12" t="s">
        <v>13</v>
      </c>
      <c r="I347" s="12" t="s">
        <v>22</v>
      </c>
    </row>
    <row r="348" spans="1:9">
      <c r="A348" s="11">
        <v>62.5185</v>
      </c>
      <c r="B348" s="11">
        <v>778.92</v>
      </c>
      <c r="C348" s="11">
        <v>566.48</v>
      </c>
      <c r="D348" s="11">
        <v>32.4578</v>
      </c>
      <c r="E348" s="11">
        <v>318</v>
      </c>
      <c r="F348" s="11">
        <v>0</v>
      </c>
      <c r="G348" s="11">
        <v>1758.3763</v>
      </c>
      <c r="H348" s="12" t="s">
        <v>14</v>
      </c>
      <c r="I348" s="12" t="s">
        <v>29</v>
      </c>
    </row>
    <row r="349" spans="1:9">
      <c r="A349" s="11">
        <v>62.5185</v>
      </c>
      <c r="B349" s="11">
        <v>778.92</v>
      </c>
      <c r="C349" s="11">
        <v>566.48</v>
      </c>
      <c r="D349" s="11">
        <v>32.4578</v>
      </c>
      <c r="E349" s="11">
        <v>318</v>
      </c>
      <c r="F349" s="11">
        <v>0</v>
      </c>
      <c r="G349" s="11">
        <v>1758.3763</v>
      </c>
      <c r="H349" s="12" t="s">
        <v>13</v>
      </c>
      <c r="I349" s="12" t="s">
        <v>28</v>
      </c>
    </row>
    <row r="350" spans="1:9">
      <c r="A350" s="11">
        <v>62.5185</v>
      </c>
      <c r="B350" s="11">
        <v>778.92</v>
      </c>
      <c r="C350" s="11">
        <v>566.48</v>
      </c>
      <c r="D350" s="11">
        <v>32.4578</v>
      </c>
      <c r="E350" s="11">
        <v>318</v>
      </c>
      <c r="F350" s="11">
        <v>0</v>
      </c>
      <c r="G350" s="11">
        <v>1758.3763</v>
      </c>
      <c r="H350" s="12" t="s">
        <v>13</v>
      </c>
      <c r="I350" s="12" t="s">
        <v>24</v>
      </c>
    </row>
    <row r="351" spans="1:9">
      <c r="A351" s="11">
        <v>62.5185</v>
      </c>
      <c r="B351" s="11">
        <v>778.92</v>
      </c>
      <c r="C351" s="11">
        <v>566.48</v>
      </c>
      <c r="D351" s="11">
        <v>32.4578</v>
      </c>
      <c r="E351" s="11">
        <v>318</v>
      </c>
      <c r="F351" s="11">
        <v>0</v>
      </c>
      <c r="G351" s="11">
        <v>1758.3763</v>
      </c>
      <c r="H351" s="12" t="s">
        <v>13</v>
      </c>
      <c r="I351" s="12" t="s">
        <v>24</v>
      </c>
    </row>
    <row r="352" spans="1:9">
      <c r="A352" s="11">
        <v>62.5185</v>
      </c>
      <c r="B352" s="11">
        <v>778.92</v>
      </c>
      <c r="C352" s="11">
        <v>566.48</v>
      </c>
      <c r="D352" s="11">
        <v>32.4578</v>
      </c>
      <c r="E352" s="11">
        <v>179</v>
      </c>
      <c r="F352" s="11">
        <v>0</v>
      </c>
      <c r="G352" s="11">
        <v>1619.3763</v>
      </c>
      <c r="H352" s="12" t="s">
        <v>14</v>
      </c>
      <c r="I352" s="12" t="s">
        <v>36</v>
      </c>
    </row>
    <row r="353" spans="1:9">
      <c r="A353" s="11">
        <v>62.5185</v>
      </c>
      <c r="B353" s="11">
        <v>778.92</v>
      </c>
      <c r="C353" s="11">
        <v>566.48</v>
      </c>
      <c r="D353" s="11">
        <v>32.4578</v>
      </c>
      <c r="E353" s="11">
        <v>318</v>
      </c>
      <c r="F353" s="11">
        <v>0</v>
      </c>
      <c r="G353" s="11">
        <v>1758.3763</v>
      </c>
      <c r="H353" s="12" t="s">
        <v>16</v>
      </c>
      <c r="I353" s="12" t="s">
        <v>40</v>
      </c>
    </row>
    <row r="354" spans="1:9">
      <c r="A354" s="11">
        <v>62.5185</v>
      </c>
      <c r="B354" s="11">
        <v>778.92</v>
      </c>
      <c r="C354" s="11">
        <v>566.48</v>
      </c>
      <c r="D354" s="11">
        <v>32.4578</v>
      </c>
      <c r="E354" s="11">
        <v>179</v>
      </c>
      <c r="F354" s="11">
        <v>0</v>
      </c>
      <c r="G354" s="11">
        <v>1619.3763</v>
      </c>
      <c r="H354" s="12" t="s">
        <v>14</v>
      </c>
      <c r="I354" s="12" t="s">
        <v>35</v>
      </c>
    </row>
    <row r="355" spans="1:9">
      <c r="A355" s="11">
        <v>62.5185</v>
      </c>
      <c r="B355" s="11">
        <v>778.92</v>
      </c>
      <c r="C355" s="11">
        <v>566.48</v>
      </c>
      <c r="D355" s="11">
        <v>32.4578</v>
      </c>
      <c r="E355" s="11">
        <v>179</v>
      </c>
      <c r="F355" s="11">
        <v>0</v>
      </c>
      <c r="G355" s="11">
        <v>1619.3763</v>
      </c>
      <c r="H355" s="12" t="s">
        <v>14</v>
      </c>
      <c r="I355" s="12" t="s">
        <v>35</v>
      </c>
    </row>
    <row r="356" spans="1:9">
      <c r="A356" s="11">
        <v>62.5185</v>
      </c>
      <c r="B356" s="11">
        <v>778.92</v>
      </c>
      <c r="C356" s="11">
        <v>566.48</v>
      </c>
      <c r="D356" s="11">
        <v>32.4578</v>
      </c>
      <c r="E356" s="11">
        <v>179</v>
      </c>
      <c r="F356" s="11">
        <v>0</v>
      </c>
      <c r="G356" s="11">
        <v>1619.3763</v>
      </c>
      <c r="H356" s="12" t="s">
        <v>14</v>
      </c>
      <c r="I356" s="12" t="s">
        <v>34</v>
      </c>
    </row>
    <row r="357" spans="1:9">
      <c r="A357" s="11">
        <v>62.5185</v>
      </c>
      <c r="B357" s="11">
        <v>778.92</v>
      </c>
      <c r="C357" s="11">
        <v>566.48</v>
      </c>
      <c r="D357" s="11">
        <v>32.4578</v>
      </c>
      <c r="E357" s="11">
        <v>179</v>
      </c>
      <c r="F357" s="11">
        <v>0</v>
      </c>
      <c r="G357" s="11">
        <v>1619.3763</v>
      </c>
      <c r="H357" s="12" t="s">
        <v>14</v>
      </c>
      <c r="I357" s="12" t="s">
        <v>34</v>
      </c>
    </row>
    <row r="358" spans="1:9">
      <c r="A358" s="11">
        <v>62.5185</v>
      </c>
      <c r="B358" s="11">
        <v>778.92</v>
      </c>
      <c r="C358" s="11">
        <v>566.48</v>
      </c>
      <c r="D358" s="11">
        <v>32.4578</v>
      </c>
      <c r="E358" s="11">
        <v>418</v>
      </c>
      <c r="F358" s="11">
        <v>0</v>
      </c>
      <c r="G358" s="11">
        <v>1858.3763</v>
      </c>
      <c r="H358" s="12" t="s">
        <v>16</v>
      </c>
      <c r="I358" s="12" t="s">
        <v>40</v>
      </c>
    </row>
    <row r="359" spans="1:9">
      <c r="A359" s="11">
        <v>62.5185</v>
      </c>
      <c r="B359" s="11">
        <v>778.92</v>
      </c>
      <c r="C359" s="11">
        <v>566.48</v>
      </c>
      <c r="D359" s="11">
        <v>32.4578</v>
      </c>
      <c r="E359" s="11">
        <v>318</v>
      </c>
      <c r="F359" s="11">
        <v>0</v>
      </c>
      <c r="G359" s="11">
        <v>1758.3763</v>
      </c>
      <c r="H359" s="12" t="s">
        <v>14</v>
      </c>
      <c r="I359" s="12" t="s">
        <v>37</v>
      </c>
    </row>
    <row r="360" spans="1:9">
      <c r="A360" s="11">
        <v>62.5185</v>
      </c>
      <c r="B360" s="11">
        <v>778.92</v>
      </c>
      <c r="C360" s="11">
        <v>566.48</v>
      </c>
      <c r="D360" s="11">
        <v>32.4578</v>
      </c>
      <c r="E360" s="11">
        <v>179</v>
      </c>
      <c r="F360" s="11">
        <v>0</v>
      </c>
      <c r="G360" s="11">
        <v>1619.3763</v>
      </c>
      <c r="H360" s="12" t="s">
        <v>14</v>
      </c>
      <c r="I360" s="12" t="s">
        <v>38</v>
      </c>
    </row>
    <row r="361" spans="1:9">
      <c r="A361" s="11">
        <v>62.5185</v>
      </c>
      <c r="B361" s="11">
        <v>778.92</v>
      </c>
      <c r="C361" s="11">
        <v>566.48</v>
      </c>
      <c r="D361" s="11">
        <v>32.4578</v>
      </c>
      <c r="E361" s="11">
        <v>179</v>
      </c>
      <c r="F361" s="11">
        <v>0</v>
      </c>
      <c r="G361" s="11">
        <v>1619.3763</v>
      </c>
      <c r="H361" s="12" t="s">
        <v>14</v>
      </c>
      <c r="I361" s="12" t="s">
        <v>38</v>
      </c>
    </row>
    <row r="362" spans="1:9">
      <c r="A362" s="11">
        <v>62.5185</v>
      </c>
      <c r="B362" s="11">
        <v>778.92</v>
      </c>
      <c r="C362" s="11">
        <v>566.48</v>
      </c>
      <c r="D362" s="11">
        <v>32.4578</v>
      </c>
      <c r="E362" s="11">
        <v>179</v>
      </c>
      <c r="F362" s="11">
        <v>0</v>
      </c>
      <c r="G362" s="11">
        <v>1619.3763</v>
      </c>
      <c r="H362" s="12" t="s">
        <v>14</v>
      </c>
      <c r="I362" s="12" t="s">
        <v>38</v>
      </c>
    </row>
    <row r="363" spans="1:9">
      <c r="A363" s="11">
        <v>62.5185</v>
      </c>
      <c r="B363" s="11">
        <v>778.92</v>
      </c>
      <c r="C363" s="11">
        <v>566.48</v>
      </c>
      <c r="D363" s="11">
        <v>32.4578</v>
      </c>
      <c r="E363" s="11">
        <v>179</v>
      </c>
      <c r="F363" s="11">
        <v>0</v>
      </c>
      <c r="G363" s="11">
        <v>1619.3763</v>
      </c>
      <c r="H363" s="12" t="s">
        <v>14</v>
      </c>
      <c r="I363" s="12" t="s">
        <v>37</v>
      </c>
    </row>
    <row r="364" spans="1:9">
      <c r="A364" s="11">
        <v>62.5185</v>
      </c>
      <c r="B364" s="11">
        <v>778.92</v>
      </c>
      <c r="C364" s="11">
        <v>566.48</v>
      </c>
      <c r="D364" s="11">
        <v>32.4578</v>
      </c>
      <c r="E364" s="11">
        <v>318</v>
      </c>
      <c r="F364" s="11">
        <v>0</v>
      </c>
      <c r="G364" s="11">
        <v>1758.3763</v>
      </c>
      <c r="H364" s="12" t="s">
        <v>13</v>
      </c>
      <c r="I364" s="12" t="s">
        <v>24</v>
      </c>
    </row>
    <row r="365" spans="1:9">
      <c r="A365" s="11">
        <v>62.5185</v>
      </c>
      <c r="B365" s="11">
        <v>778.92</v>
      </c>
      <c r="C365" s="11">
        <v>566.48</v>
      </c>
      <c r="D365" s="11">
        <v>32.4578</v>
      </c>
      <c r="E365" s="11">
        <v>179</v>
      </c>
      <c r="F365" s="11">
        <v>0</v>
      </c>
      <c r="G365" s="11">
        <v>1619.3763</v>
      </c>
      <c r="H365" s="12" t="s">
        <v>14</v>
      </c>
      <c r="I365" s="12" t="s">
        <v>30</v>
      </c>
    </row>
    <row r="366" spans="1:9">
      <c r="A366" s="11">
        <v>62.5185</v>
      </c>
      <c r="B366" s="11">
        <v>778.92</v>
      </c>
      <c r="C366" s="11">
        <v>566.48</v>
      </c>
      <c r="D366" s="11">
        <v>32.4578</v>
      </c>
      <c r="E366" s="11">
        <v>318</v>
      </c>
      <c r="F366" s="11">
        <v>0</v>
      </c>
      <c r="G366" s="11">
        <v>1758.3763</v>
      </c>
      <c r="H366" s="12" t="s">
        <v>17</v>
      </c>
      <c r="I366" s="12" t="s">
        <v>44</v>
      </c>
    </row>
    <row r="367" spans="1:9">
      <c r="A367" s="11">
        <v>62.5185</v>
      </c>
      <c r="B367" s="11">
        <v>778.92</v>
      </c>
      <c r="C367" s="11">
        <v>566.48</v>
      </c>
      <c r="D367" s="11">
        <v>32.4578</v>
      </c>
      <c r="E367" s="11">
        <v>179</v>
      </c>
      <c r="F367" s="11">
        <v>0</v>
      </c>
      <c r="G367" s="11">
        <v>1619.3763</v>
      </c>
      <c r="H367" s="12" t="s">
        <v>14</v>
      </c>
      <c r="I367" s="12" t="s">
        <v>38</v>
      </c>
    </row>
    <row r="368" spans="1:9">
      <c r="A368" s="11">
        <v>62.5185</v>
      </c>
      <c r="B368" s="11">
        <v>778.92</v>
      </c>
      <c r="C368" s="11">
        <v>566.48</v>
      </c>
      <c r="D368" s="11">
        <v>32.4578</v>
      </c>
      <c r="E368" s="11">
        <v>0</v>
      </c>
      <c r="F368" s="11">
        <v>0</v>
      </c>
      <c r="G368" s="11">
        <v>1440.3763</v>
      </c>
      <c r="H368" s="12" t="s">
        <v>14</v>
      </c>
      <c r="I368" s="12" t="s">
        <v>38</v>
      </c>
    </row>
    <row r="369" spans="1:9">
      <c r="A369" s="11">
        <v>62.5185</v>
      </c>
      <c r="B369" s="11">
        <v>778.92</v>
      </c>
      <c r="C369" s="11">
        <v>566.48</v>
      </c>
      <c r="D369" s="11">
        <v>32.4578</v>
      </c>
      <c r="E369" s="11">
        <v>179</v>
      </c>
      <c r="F369" s="11">
        <v>0</v>
      </c>
      <c r="G369" s="11">
        <v>1619.3763</v>
      </c>
      <c r="H369" s="12" t="s">
        <v>14</v>
      </c>
      <c r="I369" s="12" t="s">
        <v>38</v>
      </c>
    </row>
    <row r="370" spans="1:9">
      <c r="A370" s="11">
        <v>62.5185</v>
      </c>
      <c r="B370" s="11">
        <v>778.92</v>
      </c>
      <c r="C370" s="11">
        <v>566.48</v>
      </c>
      <c r="D370" s="11">
        <v>32.4578</v>
      </c>
      <c r="E370" s="11">
        <v>179</v>
      </c>
      <c r="F370" s="11">
        <v>0</v>
      </c>
      <c r="G370" s="11">
        <v>1619.3763</v>
      </c>
      <c r="H370" s="12" t="s">
        <v>14</v>
      </c>
      <c r="I370" s="12" t="s">
        <v>38</v>
      </c>
    </row>
    <row r="371" spans="1:9">
      <c r="A371" s="11">
        <v>62.5185</v>
      </c>
      <c r="B371" s="11">
        <v>778.92</v>
      </c>
      <c r="C371" s="11">
        <v>566.48</v>
      </c>
      <c r="D371" s="11">
        <v>32.4578</v>
      </c>
      <c r="E371" s="11">
        <v>179</v>
      </c>
      <c r="F371" s="11">
        <v>0</v>
      </c>
      <c r="G371" s="11">
        <v>1619.3763</v>
      </c>
      <c r="H371" s="12" t="s">
        <v>14</v>
      </c>
      <c r="I371" s="12" t="s">
        <v>38</v>
      </c>
    </row>
    <row r="372" spans="1:9">
      <c r="A372" s="11">
        <v>62.5185</v>
      </c>
      <c r="B372" s="11">
        <v>778.92</v>
      </c>
      <c r="C372" s="11">
        <v>566.48</v>
      </c>
      <c r="D372" s="11">
        <v>32.4578</v>
      </c>
      <c r="E372" s="11">
        <v>318</v>
      </c>
      <c r="F372" s="11">
        <v>0</v>
      </c>
      <c r="G372" s="11">
        <v>1758.3763</v>
      </c>
      <c r="H372" s="12" t="s">
        <v>14</v>
      </c>
      <c r="I372" s="12" t="s">
        <v>38</v>
      </c>
    </row>
    <row r="373" spans="1:9">
      <c r="A373" s="11">
        <v>62.5185</v>
      </c>
      <c r="B373" s="11">
        <v>778.92</v>
      </c>
      <c r="C373" s="11">
        <v>566.48</v>
      </c>
      <c r="D373" s="11">
        <v>32.4578</v>
      </c>
      <c r="E373" s="11">
        <v>179</v>
      </c>
      <c r="F373" s="11">
        <v>0</v>
      </c>
      <c r="G373" s="11">
        <v>1619.3763</v>
      </c>
      <c r="H373" s="12" t="s">
        <v>14</v>
      </c>
      <c r="I373" s="12" t="s">
        <v>38</v>
      </c>
    </row>
    <row r="374" spans="1:9">
      <c r="A374" s="11">
        <v>62.5185</v>
      </c>
      <c r="B374" s="11">
        <v>778.92</v>
      </c>
      <c r="C374" s="11">
        <v>566.48</v>
      </c>
      <c r="D374" s="11">
        <v>32.4578</v>
      </c>
      <c r="E374" s="11">
        <v>318</v>
      </c>
      <c r="F374" s="11">
        <v>0</v>
      </c>
      <c r="G374" s="11">
        <v>1758.3763</v>
      </c>
      <c r="H374" s="12" t="s">
        <v>14</v>
      </c>
      <c r="I374" s="12" t="s">
        <v>29</v>
      </c>
    </row>
    <row r="375" spans="1:9">
      <c r="A375" s="11">
        <v>68.76</v>
      </c>
      <c r="B375" s="11">
        <v>916.8</v>
      </c>
      <c r="C375" s="11">
        <v>566.48</v>
      </c>
      <c r="D375" s="11">
        <v>38.2</v>
      </c>
      <c r="E375" s="11">
        <v>418</v>
      </c>
      <c r="F375" s="11">
        <v>0</v>
      </c>
      <c r="G375" s="11">
        <v>2008.24</v>
      </c>
      <c r="H375" s="12" t="s">
        <v>13</v>
      </c>
      <c r="I375" s="12" t="s">
        <v>25</v>
      </c>
    </row>
    <row r="376" spans="1:9">
      <c r="A376" s="11">
        <v>62.5185</v>
      </c>
      <c r="B376" s="11">
        <v>778.92</v>
      </c>
      <c r="C376" s="11">
        <v>566.48</v>
      </c>
      <c r="D376" s="11">
        <v>32.4578</v>
      </c>
      <c r="E376" s="11">
        <v>318</v>
      </c>
      <c r="F376" s="11">
        <v>0</v>
      </c>
      <c r="G376" s="11">
        <v>1758.3763</v>
      </c>
      <c r="H376" s="12" t="s">
        <v>13</v>
      </c>
      <c r="I376" s="12" t="s">
        <v>24</v>
      </c>
    </row>
    <row r="377" spans="1:9">
      <c r="A377" s="11">
        <v>62.5185</v>
      </c>
      <c r="B377" s="11">
        <v>778.92</v>
      </c>
      <c r="C377" s="11">
        <v>566.48</v>
      </c>
      <c r="D377" s="11">
        <v>32.4578</v>
      </c>
      <c r="E377" s="11">
        <v>318</v>
      </c>
      <c r="F377" s="11">
        <v>0</v>
      </c>
      <c r="G377" s="11">
        <v>1758.3763</v>
      </c>
      <c r="H377" s="12" t="s">
        <v>13</v>
      </c>
      <c r="I377" s="12" t="s">
        <v>24</v>
      </c>
    </row>
    <row r="378" spans="1:9">
      <c r="A378" s="11">
        <v>62.5185</v>
      </c>
      <c r="B378" s="11">
        <v>778.92</v>
      </c>
      <c r="C378" s="11">
        <v>566.48</v>
      </c>
      <c r="D378" s="11">
        <v>32.4578</v>
      </c>
      <c r="E378" s="11">
        <v>318</v>
      </c>
      <c r="F378" s="11">
        <v>0</v>
      </c>
      <c r="G378" s="11">
        <v>1758.3763</v>
      </c>
      <c r="H378" s="12" t="s">
        <v>13</v>
      </c>
      <c r="I378" s="12" t="s">
        <v>24</v>
      </c>
    </row>
    <row r="379" spans="1:9">
      <c r="A379" s="11">
        <v>62.5185</v>
      </c>
      <c r="B379" s="11">
        <v>778.92</v>
      </c>
      <c r="C379" s="11">
        <v>566.48</v>
      </c>
      <c r="D379" s="11">
        <v>32.4578</v>
      </c>
      <c r="E379" s="11">
        <v>179</v>
      </c>
      <c r="F379" s="11">
        <v>0</v>
      </c>
      <c r="G379" s="11">
        <v>1619.3763</v>
      </c>
      <c r="H379" s="12" t="s">
        <v>14</v>
      </c>
      <c r="I379" s="12" t="s">
        <v>36</v>
      </c>
    </row>
    <row r="380" spans="1:9">
      <c r="A380" s="11">
        <v>62.5185</v>
      </c>
      <c r="B380" s="11">
        <v>778.92</v>
      </c>
      <c r="C380" s="11">
        <v>566.48</v>
      </c>
      <c r="D380" s="11">
        <v>32.4578</v>
      </c>
      <c r="E380" s="11">
        <v>318</v>
      </c>
      <c r="F380" s="11">
        <v>0</v>
      </c>
      <c r="G380" s="11">
        <v>1758.3763</v>
      </c>
      <c r="H380" s="12" t="s">
        <v>16</v>
      </c>
      <c r="I380" s="12" t="s">
        <v>40</v>
      </c>
    </row>
    <row r="381" spans="1:9">
      <c r="A381" s="11">
        <v>62.5185</v>
      </c>
      <c r="B381" s="11">
        <v>778.92</v>
      </c>
      <c r="C381" s="11">
        <v>566.48</v>
      </c>
      <c r="D381" s="11">
        <v>32.4578</v>
      </c>
      <c r="E381" s="11">
        <v>318</v>
      </c>
      <c r="F381" s="11">
        <v>0</v>
      </c>
      <c r="G381" s="11">
        <v>1758.3763</v>
      </c>
      <c r="H381" s="12" t="s">
        <v>16</v>
      </c>
      <c r="I381" s="12" t="s">
        <v>40</v>
      </c>
    </row>
    <row r="382" spans="1:9">
      <c r="A382" s="11">
        <v>68.76</v>
      </c>
      <c r="B382" s="11">
        <v>916.8</v>
      </c>
      <c r="C382" s="11">
        <v>566.48</v>
      </c>
      <c r="D382" s="11">
        <v>38.2</v>
      </c>
      <c r="E382" s="11">
        <v>418</v>
      </c>
      <c r="F382" s="11">
        <v>0</v>
      </c>
      <c r="G382" s="11">
        <v>2008.24</v>
      </c>
      <c r="H382" s="12" t="s">
        <v>16</v>
      </c>
      <c r="I382" s="12" t="s">
        <v>40</v>
      </c>
    </row>
    <row r="383" spans="1:9">
      <c r="A383" s="11">
        <v>62.5185</v>
      </c>
      <c r="B383" s="11">
        <v>778.92</v>
      </c>
      <c r="C383" s="11">
        <v>566.48</v>
      </c>
      <c r="D383" s="11">
        <v>32.4578</v>
      </c>
      <c r="E383" s="11">
        <v>318</v>
      </c>
      <c r="F383" s="11">
        <v>0</v>
      </c>
      <c r="G383" s="11">
        <v>1758.3763</v>
      </c>
      <c r="H383" s="12" t="s">
        <v>16</v>
      </c>
      <c r="I383" s="12" t="s">
        <v>40</v>
      </c>
    </row>
    <row r="384" spans="1:9">
      <c r="A384" s="11">
        <v>62.5185</v>
      </c>
      <c r="B384" s="11">
        <v>778.92</v>
      </c>
      <c r="C384" s="11">
        <v>566.48</v>
      </c>
      <c r="D384" s="11">
        <v>32.4578</v>
      </c>
      <c r="E384" s="11">
        <v>179</v>
      </c>
      <c r="F384" s="11">
        <v>0</v>
      </c>
      <c r="G384" s="11">
        <v>1619.3763</v>
      </c>
      <c r="H384" s="12" t="s">
        <v>14</v>
      </c>
      <c r="I384" s="12" t="s">
        <v>33</v>
      </c>
    </row>
    <row r="385" spans="1:9">
      <c r="A385" s="11">
        <v>62.5185</v>
      </c>
      <c r="B385" s="11">
        <v>778.92</v>
      </c>
      <c r="C385" s="11">
        <v>566.48</v>
      </c>
      <c r="D385" s="11">
        <v>32.4578</v>
      </c>
      <c r="E385" s="11">
        <v>179</v>
      </c>
      <c r="F385" s="11">
        <v>0</v>
      </c>
      <c r="G385" s="11">
        <v>1619.3763</v>
      </c>
      <c r="H385" s="12" t="s">
        <v>14</v>
      </c>
      <c r="I385" s="12" t="s">
        <v>33</v>
      </c>
    </row>
    <row r="386" spans="1:9">
      <c r="A386" s="11">
        <v>62.5185</v>
      </c>
      <c r="B386" s="11">
        <v>778.92</v>
      </c>
      <c r="C386" s="11">
        <v>566.48</v>
      </c>
      <c r="D386" s="11">
        <v>32.4578</v>
      </c>
      <c r="E386" s="11">
        <v>318</v>
      </c>
      <c r="F386" s="11">
        <v>0</v>
      </c>
      <c r="G386" s="11">
        <v>1758.3763</v>
      </c>
      <c r="H386" s="12" t="s">
        <v>14</v>
      </c>
      <c r="I386" s="12" t="s">
        <v>38</v>
      </c>
    </row>
    <row r="387" spans="1:9">
      <c r="A387" s="11">
        <v>62.5185</v>
      </c>
      <c r="B387" s="11">
        <v>778.92</v>
      </c>
      <c r="C387" s="11">
        <v>566.48</v>
      </c>
      <c r="D387" s="11">
        <v>32.4578</v>
      </c>
      <c r="E387" s="11">
        <v>179</v>
      </c>
      <c r="F387" s="11">
        <v>0</v>
      </c>
      <c r="G387" s="11">
        <v>1619.3763</v>
      </c>
      <c r="H387" s="12" t="s">
        <v>14</v>
      </c>
      <c r="I387" s="12" t="s">
        <v>30</v>
      </c>
    </row>
    <row r="388" spans="1:9">
      <c r="A388" s="11">
        <v>68.76</v>
      </c>
      <c r="B388" s="11">
        <v>916.8</v>
      </c>
      <c r="C388" s="11">
        <v>566.48</v>
      </c>
      <c r="D388" s="11">
        <v>38.2</v>
      </c>
      <c r="E388" s="11">
        <v>418</v>
      </c>
      <c r="F388" s="11">
        <v>0</v>
      </c>
      <c r="G388" s="11">
        <v>2008.24</v>
      </c>
      <c r="H388" s="12" t="s">
        <v>16</v>
      </c>
      <c r="I388" s="12" t="s">
        <v>40</v>
      </c>
    </row>
    <row r="389" spans="1:9">
      <c r="A389" s="11">
        <v>62.5185</v>
      </c>
      <c r="B389" s="11">
        <v>0</v>
      </c>
      <c r="C389" s="11">
        <v>0</v>
      </c>
      <c r="D389" s="11">
        <v>0</v>
      </c>
      <c r="E389" s="11">
        <v>0</v>
      </c>
      <c r="F389" s="11">
        <v>0</v>
      </c>
      <c r="G389" s="11">
        <v>62.5185</v>
      </c>
      <c r="H389" s="12" t="s">
        <v>16</v>
      </c>
      <c r="I389" s="12" t="s">
        <v>40</v>
      </c>
    </row>
    <row r="390" spans="1:9">
      <c r="A390" s="11">
        <v>62.5185</v>
      </c>
      <c r="B390" s="11">
        <v>778.92</v>
      </c>
      <c r="C390" s="11">
        <v>566.48</v>
      </c>
      <c r="D390" s="11">
        <v>32.4578</v>
      </c>
      <c r="E390" s="11">
        <v>179</v>
      </c>
      <c r="F390" s="11">
        <v>0</v>
      </c>
      <c r="G390" s="11">
        <v>1619.3763</v>
      </c>
      <c r="H390" s="12" t="s">
        <v>14</v>
      </c>
      <c r="I390" s="12" t="s">
        <v>32</v>
      </c>
    </row>
    <row r="391" spans="1:9">
      <c r="A391" s="11">
        <v>62.5185</v>
      </c>
      <c r="B391" s="11">
        <v>778.92</v>
      </c>
      <c r="C391" s="11">
        <v>566.48</v>
      </c>
      <c r="D391" s="11">
        <v>32.4578</v>
      </c>
      <c r="E391" s="11">
        <v>179</v>
      </c>
      <c r="F391" s="11">
        <v>0</v>
      </c>
      <c r="G391" s="11">
        <v>1619.3763</v>
      </c>
      <c r="H391" s="12" t="s">
        <v>14</v>
      </c>
      <c r="I391" s="12" t="s">
        <v>32</v>
      </c>
    </row>
    <row r="392" spans="1:9">
      <c r="A392" s="11">
        <v>62.5185</v>
      </c>
      <c r="B392" s="11">
        <v>778.92</v>
      </c>
      <c r="C392" s="11">
        <v>566.48</v>
      </c>
      <c r="D392" s="11">
        <v>32.4578</v>
      </c>
      <c r="E392" s="11">
        <v>179</v>
      </c>
      <c r="F392" s="11">
        <v>0</v>
      </c>
      <c r="G392" s="11">
        <v>1619.3763</v>
      </c>
      <c r="H392" s="12" t="s">
        <v>14</v>
      </c>
      <c r="I392" s="12" t="s">
        <v>32</v>
      </c>
    </row>
    <row r="393" spans="1:9">
      <c r="A393" s="11">
        <v>62.5185</v>
      </c>
      <c r="B393" s="11">
        <v>778.92</v>
      </c>
      <c r="C393" s="11">
        <v>566.48</v>
      </c>
      <c r="D393" s="11">
        <v>32.4578</v>
      </c>
      <c r="E393" s="11">
        <v>179</v>
      </c>
      <c r="F393" s="11">
        <v>0</v>
      </c>
      <c r="G393" s="11">
        <v>1619.3763</v>
      </c>
      <c r="H393" s="12" t="s">
        <v>14</v>
      </c>
      <c r="I393" s="12" t="s">
        <v>35</v>
      </c>
    </row>
    <row r="394" spans="1:9">
      <c r="A394" s="11">
        <v>62.5185</v>
      </c>
      <c r="B394" s="11">
        <v>778.92</v>
      </c>
      <c r="C394" s="11">
        <v>566.48</v>
      </c>
      <c r="D394" s="11">
        <v>32.4578</v>
      </c>
      <c r="E394" s="11">
        <v>0</v>
      </c>
      <c r="F394" s="11">
        <v>0</v>
      </c>
      <c r="G394" s="11">
        <v>1440.3763</v>
      </c>
      <c r="H394" s="12" t="s">
        <v>14</v>
      </c>
      <c r="I394" s="12" t="s">
        <v>35</v>
      </c>
    </row>
    <row r="395" spans="1:9">
      <c r="A395" s="11">
        <v>62.5185</v>
      </c>
      <c r="B395" s="11">
        <v>778.92</v>
      </c>
      <c r="C395" s="11">
        <v>566.48</v>
      </c>
      <c r="D395" s="11">
        <v>32.4578</v>
      </c>
      <c r="E395" s="11">
        <v>179</v>
      </c>
      <c r="F395" s="11">
        <v>0</v>
      </c>
      <c r="G395" s="11">
        <v>1619.3763</v>
      </c>
      <c r="H395" s="12" t="s">
        <v>14</v>
      </c>
      <c r="I395" s="12" t="s">
        <v>36</v>
      </c>
    </row>
    <row r="396" spans="1:9">
      <c r="A396" s="11">
        <v>62.5185</v>
      </c>
      <c r="B396" s="11">
        <v>778.92</v>
      </c>
      <c r="C396" s="11">
        <v>566.48</v>
      </c>
      <c r="D396" s="11">
        <v>32.4578</v>
      </c>
      <c r="E396" s="11">
        <v>0</v>
      </c>
      <c r="F396" s="11">
        <v>0</v>
      </c>
      <c r="G396" s="11">
        <v>1440.3763</v>
      </c>
      <c r="H396" s="12" t="s">
        <v>14</v>
      </c>
      <c r="I396" s="12" t="s">
        <v>29</v>
      </c>
    </row>
    <row r="397" spans="1:9">
      <c r="A397" s="11">
        <v>62.5185</v>
      </c>
      <c r="B397" s="11">
        <v>778.92</v>
      </c>
      <c r="C397" s="11">
        <v>566.48</v>
      </c>
      <c r="D397" s="11">
        <v>32.4578</v>
      </c>
      <c r="E397" s="11">
        <v>179</v>
      </c>
      <c r="F397" s="11">
        <v>0</v>
      </c>
      <c r="G397" s="11">
        <v>1619.3763</v>
      </c>
      <c r="H397" s="12" t="s">
        <v>14</v>
      </c>
      <c r="I397" s="12" t="s">
        <v>30</v>
      </c>
    </row>
    <row r="398" spans="1:9">
      <c r="A398" s="11">
        <v>68.76</v>
      </c>
      <c r="B398" s="11">
        <v>916.8</v>
      </c>
      <c r="C398" s="11">
        <v>566.48</v>
      </c>
      <c r="D398" s="11">
        <v>38.2</v>
      </c>
      <c r="E398" s="11">
        <v>418</v>
      </c>
      <c r="F398" s="11">
        <v>0</v>
      </c>
      <c r="G398" s="11">
        <v>2008.24</v>
      </c>
      <c r="H398" s="12" t="s">
        <v>16</v>
      </c>
      <c r="I398" s="12" t="s">
        <v>40</v>
      </c>
    </row>
    <row r="399" spans="1:9">
      <c r="A399" s="11">
        <v>62.5185</v>
      </c>
      <c r="B399" s="11">
        <v>778.92</v>
      </c>
      <c r="C399" s="11">
        <v>566.48</v>
      </c>
      <c r="D399" s="11">
        <v>32.4578</v>
      </c>
      <c r="E399" s="11">
        <v>179</v>
      </c>
      <c r="F399" s="11">
        <v>0</v>
      </c>
      <c r="G399" s="11">
        <v>1619.3763</v>
      </c>
      <c r="H399" s="12" t="s">
        <v>14</v>
      </c>
      <c r="I399" s="12" t="s">
        <v>32</v>
      </c>
    </row>
    <row r="400" spans="1:9">
      <c r="A400" s="11">
        <v>62.5185</v>
      </c>
      <c r="B400" s="11">
        <v>778.92</v>
      </c>
      <c r="C400" s="11">
        <v>566.48</v>
      </c>
      <c r="D400" s="11">
        <v>32.4578</v>
      </c>
      <c r="E400" s="11">
        <v>179</v>
      </c>
      <c r="F400" s="11">
        <v>0</v>
      </c>
      <c r="G400" s="11">
        <v>1619.3763</v>
      </c>
      <c r="H400" s="12" t="s">
        <v>14</v>
      </c>
      <c r="I400" s="12" t="s">
        <v>36</v>
      </c>
    </row>
    <row r="401" spans="1:9">
      <c r="A401" s="11">
        <v>62.5185</v>
      </c>
      <c r="B401" s="11">
        <v>778.92</v>
      </c>
      <c r="C401" s="11">
        <v>566.48</v>
      </c>
      <c r="D401" s="11">
        <v>32.4578</v>
      </c>
      <c r="E401" s="11">
        <v>318</v>
      </c>
      <c r="F401" s="11">
        <v>0</v>
      </c>
      <c r="G401" s="11">
        <v>1758.3763</v>
      </c>
      <c r="H401" s="12" t="s">
        <v>13</v>
      </c>
      <c r="I401" s="12" t="s">
        <v>24</v>
      </c>
    </row>
    <row r="402" spans="1:9">
      <c r="A402" s="11">
        <v>62.5185</v>
      </c>
      <c r="B402" s="11">
        <v>778.92</v>
      </c>
      <c r="C402" s="11">
        <v>566.48</v>
      </c>
      <c r="D402" s="11">
        <v>32.4578</v>
      </c>
      <c r="E402" s="11">
        <v>418</v>
      </c>
      <c r="F402" s="11">
        <v>0</v>
      </c>
      <c r="G402" s="11">
        <v>1858.3763</v>
      </c>
      <c r="H402" s="12" t="s">
        <v>13</v>
      </c>
      <c r="I402" s="12" t="s">
        <v>24</v>
      </c>
    </row>
    <row r="403" spans="1:9">
      <c r="A403" s="11">
        <v>62.5185</v>
      </c>
      <c r="B403" s="11">
        <v>778.92</v>
      </c>
      <c r="C403" s="11">
        <v>566.48</v>
      </c>
      <c r="D403" s="11">
        <v>32.4578</v>
      </c>
      <c r="E403" s="11">
        <v>318</v>
      </c>
      <c r="F403" s="11">
        <v>0</v>
      </c>
      <c r="G403" s="11">
        <v>1758.3763</v>
      </c>
      <c r="H403" s="12" t="s">
        <v>14</v>
      </c>
      <c r="I403" s="12" t="s">
        <v>29</v>
      </c>
    </row>
    <row r="404" spans="1:9">
      <c r="A404" s="11">
        <v>62.5185</v>
      </c>
      <c r="B404" s="11">
        <v>778.92</v>
      </c>
      <c r="C404" s="11">
        <v>566.48</v>
      </c>
      <c r="D404" s="11">
        <v>32.4578</v>
      </c>
      <c r="E404" s="11">
        <v>179</v>
      </c>
      <c r="F404" s="11">
        <v>0</v>
      </c>
      <c r="G404" s="11">
        <v>1619.3763</v>
      </c>
      <c r="H404" s="12" t="s">
        <v>14</v>
      </c>
      <c r="I404" s="12" t="s">
        <v>37</v>
      </c>
    </row>
    <row r="405" spans="1:9">
      <c r="A405" s="17">
        <v>62.5185</v>
      </c>
      <c r="B405" s="17">
        <v>0</v>
      </c>
      <c r="C405" s="17">
        <v>566.48</v>
      </c>
      <c r="D405" s="17">
        <v>32.4578</v>
      </c>
      <c r="E405" s="17">
        <v>179</v>
      </c>
      <c r="F405" s="17">
        <v>0</v>
      </c>
      <c r="G405" s="17">
        <v>840.4563</v>
      </c>
      <c r="H405" s="12" t="s">
        <v>14</v>
      </c>
      <c r="I405" s="12" t="s">
        <v>36</v>
      </c>
    </row>
    <row r="406" spans="1:9">
      <c r="A406" s="11">
        <v>62.5185</v>
      </c>
      <c r="B406" s="11">
        <v>778.92</v>
      </c>
      <c r="C406" s="11">
        <v>566.48</v>
      </c>
      <c r="D406" s="11">
        <v>32.4578</v>
      </c>
      <c r="E406" s="11">
        <v>179</v>
      </c>
      <c r="F406" s="11">
        <v>0</v>
      </c>
      <c r="G406" s="11">
        <v>1619.3763</v>
      </c>
      <c r="H406" s="12" t="s">
        <v>14</v>
      </c>
      <c r="I406" s="12" t="s">
        <v>38</v>
      </c>
    </row>
    <row r="407" spans="1:9">
      <c r="A407" s="11">
        <v>62.5185</v>
      </c>
      <c r="B407" s="11">
        <v>778.92</v>
      </c>
      <c r="C407" s="11">
        <v>566.48</v>
      </c>
      <c r="D407" s="11">
        <v>32.4578</v>
      </c>
      <c r="E407" s="11">
        <v>179</v>
      </c>
      <c r="F407" s="11">
        <v>0</v>
      </c>
      <c r="G407" s="11">
        <v>1619.3763</v>
      </c>
      <c r="H407" s="12" t="s">
        <v>14</v>
      </c>
      <c r="I407" s="12" t="s">
        <v>38</v>
      </c>
    </row>
    <row r="408" spans="1:9">
      <c r="A408" s="11">
        <v>62.5185</v>
      </c>
      <c r="B408" s="11">
        <v>778.92</v>
      </c>
      <c r="C408" s="11">
        <v>566.48</v>
      </c>
      <c r="D408" s="11">
        <v>32.4578</v>
      </c>
      <c r="E408" s="11">
        <v>318</v>
      </c>
      <c r="F408" s="11">
        <v>0</v>
      </c>
      <c r="G408" s="11">
        <v>1758.3763</v>
      </c>
      <c r="H408" s="12" t="s">
        <v>13</v>
      </c>
      <c r="I408" s="12" t="s">
        <v>23</v>
      </c>
    </row>
    <row r="409" spans="1:9">
      <c r="A409" s="15">
        <v>68.76</v>
      </c>
      <c r="B409" s="15">
        <v>0</v>
      </c>
      <c r="C409" s="15">
        <v>0</v>
      </c>
      <c r="D409" s="15">
        <v>0</v>
      </c>
      <c r="E409" s="15">
        <v>0</v>
      </c>
      <c r="F409" s="15">
        <v>0</v>
      </c>
      <c r="G409" s="15">
        <v>68.76</v>
      </c>
      <c r="H409" s="16" t="s">
        <v>13</v>
      </c>
      <c r="I409" s="16" t="s">
        <v>24</v>
      </c>
    </row>
    <row r="410" spans="1:9">
      <c r="A410" s="11">
        <v>62.5185</v>
      </c>
      <c r="B410" s="11">
        <v>778.92</v>
      </c>
      <c r="C410" s="11">
        <v>566.48</v>
      </c>
      <c r="D410" s="11">
        <v>32.4578</v>
      </c>
      <c r="E410" s="11">
        <v>318</v>
      </c>
      <c r="F410" s="11">
        <v>0</v>
      </c>
      <c r="G410" s="11">
        <v>1758.3763</v>
      </c>
      <c r="H410" s="12" t="s">
        <v>13</v>
      </c>
      <c r="I410" s="12" t="s">
        <v>28</v>
      </c>
    </row>
    <row r="411" spans="1:9">
      <c r="A411" s="11">
        <v>62.5185</v>
      </c>
      <c r="B411" s="11">
        <v>778.894</v>
      </c>
      <c r="C411" s="11">
        <v>566.48</v>
      </c>
      <c r="D411" s="11">
        <v>32.4578</v>
      </c>
      <c r="E411" s="11">
        <v>179</v>
      </c>
      <c r="F411" s="11">
        <v>0</v>
      </c>
      <c r="G411" s="11">
        <v>1619.3503</v>
      </c>
      <c r="H411" s="12" t="s">
        <v>13</v>
      </c>
      <c r="I411" s="12" t="s">
        <v>28</v>
      </c>
    </row>
    <row r="412" spans="1:9">
      <c r="A412" s="11">
        <v>62.5185</v>
      </c>
      <c r="B412" s="11">
        <v>778.894</v>
      </c>
      <c r="C412" s="11">
        <v>566.48</v>
      </c>
      <c r="D412" s="11">
        <v>32.4578</v>
      </c>
      <c r="E412" s="11">
        <v>179</v>
      </c>
      <c r="F412" s="11">
        <v>0</v>
      </c>
      <c r="G412" s="11">
        <v>1619.3503</v>
      </c>
      <c r="H412" s="12" t="s">
        <v>14</v>
      </c>
      <c r="I412" s="12" t="s">
        <v>38</v>
      </c>
    </row>
    <row r="413" spans="1:9">
      <c r="A413" s="11">
        <v>62.5185</v>
      </c>
      <c r="B413" s="11">
        <v>0</v>
      </c>
      <c r="C413" s="11">
        <v>566.48</v>
      </c>
      <c r="D413" s="11">
        <v>32.4578</v>
      </c>
      <c r="E413" s="11">
        <v>0</v>
      </c>
      <c r="F413" s="11">
        <v>0</v>
      </c>
      <c r="G413" s="11">
        <v>661.4563</v>
      </c>
      <c r="H413" s="12" t="s">
        <v>13</v>
      </c>
      <c r="I413" s="12" t="s">
        <v>24</v>
      </c>
    </row>
    <row r="414" spans="1:9">
      <c r="A414" s="11">
        <v>62.5185</v>
      </c>
      <c r="B414" s="11">
        <v>778.92</v>
      </c>
      <c r="C414" s="11">
        <v>566.48</v>
      </c>
      <c r="D414" s="11">
        <v>32.4578</v>
      </c>
      <c r="E414" s="11">
        <v>0</v>
      </c>
      <c r="F414" s="11">
        <v>0</v>
      </c>
      <c r="G414" s="11">
        <v>1440.3763</v>
      </c>
      <c r="H414" s="12" t="s">
        <v>14</v>
      </c>
      <c r="I414" s="12" t="s">
        <v>29</v>
      </c>
    </row>
    <row r="415" spans="1:9">
      <c r="A415" s="11">
        <v>62.5185</v>
      </c>
      <c r="B415" s="11">
        <v>778.92</v>
      </c>
      <c r="C415" s="11">
        <v>566.48</v>
      </c>
      <c r="D415" s="11">
        <v>32.4578</v>
      </c>
      <c r="E415" s="11">
        <v>0</v>
      </c>
      <c r="F415" s="11">
        <v>0</v>
      </c>
      <c r="G415" s="11">
        <v>1440.3763</v>
      </c>
      <c r="H415" s="12" t="s">
        <v>14</v>
      </c>
      <c r="I415" s="12" t="s">
        <v>29</v>
      </c>
    </row>
    <row r="416" spans="1:9">
      <c r="A416" s="11">
        <v>62.5185</v>
      </c>
      <c r="B416" s="11">
        <v>778.92</v>
      </c>
      <c r="C416" s="11">
        <v>566.48</v>
      </c>
      <c r="D416" s="11">
        <v>32.4578</v>
      </c>
      <c r="E416" s="11">
        <v>179</v>
      </c>
      <c r="F416" s="11">
        <v>0</v>
      </c>
      <c r="G416" s="11">
        <v>1619.3763</v>
      </c>
      <c r="H416" s="12" t="s">
        <v>14</v>
      </c>
      <c r="I416" s="12" t="s">
        <v>29</v>
      </c>
    </row>
    <row r="417" spans="1:9">
      <c r="A417" s="11">
        <v>68.76</v>
      </c>
      <c r="B417" s="11">
        <v>916.8</v>
      </c>
      <c r="C417" s="11">
        <v>566.48</v>
      </c>
      <c r="D417" s="11">
        <v>38.2</v>
      </c>
      <c r="E417" s="11">
        <v>0</v>
      </c>
      <c r="F417" s="11">
        <v>0</v>
      </c>
      <c r="G417" s="11">
        <v>1590.24</v>
      </c>
      <c r="H417" s="12" t="s">
        <v>16</v>
      </c>
      <c r="I417" s="12" t="s">
        <v>40</v>
      </c>
    </row>
    <row r="418" spans="1:9">
      <c r="A418" s="11">
        <v>68.76</v>
      </c>
      <c r="B418" s="11">
        <v>916.8</v>
      </c>
      <c r="C418" s="11">
        <v>566.48</v>
      </c>
      <c r="D418" s="11">
        <v>38.2</v>
      </c>
      <c r="E418" s="11">
        <v>0</v>
      </c>
      <c r="F418" s="11">
        <v>0</v>
      </c>
      <c r="G418" s="11">
        <v>1590.24</v>
      </c>
      <c r="H418" s="12" t="s">
        <v>16</v>
      </c>
      <c r="I418" s="12" t="s">
        <v>40</v>
      </c>
    </row>
    <row r="419" spans="1:9">
      <c r="A419" s="11">
        <v>62.5185</v>
      </c>
      <c r="B419" s="11">
        <v>778.92</v>
      </c>
      <c r="C419" s="11">
        <v>566.48</v>
      </c>
      <c r="D419" s="11">
        <v>32.4578</v>
      </c>
      <c r="E419" s="11">
        <v>0</v>
      </c>
      <c r="F419" s="11">
        <v>0</v>
      </c>
      <c r="G419" s="11">
        <v>1440.3763</v>
      </c>
      <c r="H419" s="12" t="s">
        <v>14</v>
      </c>
      <c r="I419" s="12" t="s">
        <v>38</v>
      </c>
    </row>
    <row r="420" spans="1:9">
      <c r="A420" s="11">
        <v>62.5185</v>
      </c>
      <c r="B420" s="11">
        <v>778.92</v>
      </c>
      <c r="C420" s="11">
        <v>566.48</v>
      </c>
      <c r="D420" s="11">
        <v>32.4578</v>
      </c>
      <c r="E420" s="11">
        <v>179</v>
      </c>
      <c r="F420" s="11">
        <v>0</v>
      </c>
      <c r="G420" s="11">
        <v>1619.3763</v>
      </c>
      <c r="H420" s="12" t="s">
        <v>14</v>
      </c>
      <c r="I420" s="12" t="s">
        <v>38</v>
      </c>
    </row>
    <row r="421" spans="1:9">
      <c r="A421" s="11">
        <v>62.5185</v>
      </c>
      <c r="B421" s="11">
        <v>0</v>
      </c>
      <c r="C421" s="11">
        <v>566.48</v>
      </c>
      <c r="D421" s="11">
        <v>32.4578</v>
      </c>
      <c r="E421" s="11">
        <v>0</v>
      </c>
      <c r="F421" s="11">
        <v>0</v>
      </c>
      <c r="G421" s="11">
        <v>661.4563</v>
      </c>
      <c r="H421" s="12" t="s">
        <v>14</v>
      </c>
      <c r="I421" s="12" t="s">
        <v>38</v>
      </c>
    </row>
    <row r="422" spans="1:9">
      <c r="A422" s="11">
        <v>62.5185</v>
      </c>
      <c r="B422" s="11">
        <v>778.92</v>
      </c>
      <c r="C422" s="11">
        <v>566.48</v>
      </c>
      <c r="D422" s="11">
        <v>32.4578</v>
      </c>
      <c r="E422" s="11">
        <v>0</v>
      </c>
      <c r="F422" s="11">
        <v>0</v>
      </c>
      <c r="G422" s="11">
        <v>1440.3763</v>
      </c>
      <c r="H422" s="12" t="s">
        <v>14</v>
      </c>
      <c r="I422" s="12" t="s">
        <v>38</v>
      </c>
    </row>
    <row r="423" spans="1:9">
      <c r="A423" s="11">
        <v>62.5185</v>
      </c>
      <c r="B423" s="11">
        <v>778.92</v>
      </c>
      <c r="C423" s="11">
        <v>566.48</v>
      </c>
      <c r="D423" s="11">
        <v>32.4578</v>
      </c>
      <c r="E423" s="11">
        <v>0</v>
      </c>
      <c r="F423" s="11">
        <v>0</v>
      </c>
      <c r="G423" s="11">
        <v>1440.3763</v>
      </c>
      <c r="H423" s="12" t="s">
        <v>14</v>
      </c>
      <c r="I423" s="12" t="s">
        <v>38</v>
      </c>
    </row>
    <row r="424" spans="1:9">
      <c r="A424" s="11">
        <v>62.5185</v>
      </c>
      <c r="B424" s="11">
        <v>0</v>
      </c>
      <c r="C424" s="11">
        <v>566.48</v>
      </c>
      <c r="D424" s="11">
        <v>32.4578</v>
      </c>
      <c r="E424" s="11">
        <v>179</v>
      </c>
      <c r="F424" s="11">
        <v>0</v>
      </c>
      <c r="G424" s="11">
        <v>840.4563</v>
      </c>
      <c r="H424" s="12" t="s">
        <v>14</v>
      </c>
      <c r="I424" s="12" t="s">
        <v>38</v>
      </c>
    </row>
    <row r="425" spans="1:9">
      <c r="A425" s="11">
        <v>62.5185</v>
      </c>
      <c r="B425" s="11">
        <v>778.92</v>
      </c>
      <c r="C425" s="11">
        <v>566.48</v>
      </c>
      <c r="D425" s="11">
        <v>32.4578</v>
      </c>
      <c r="E425" s="11">
        <v>0</v>
      </c>
      <c r="F425" s="11">
        <v>0</v>
      </c>
      <c r="G425" s="11">
        <v>1440.3763</v>
      </c>
      <c r="H425" s="12" t="s">
        <v>14</v>
      </c>
      <c r="I425" s="12" t="s">
        <v>38</v>
      </c>
    </row>
    <row r="426" spans="1:9">
      <c r="A426" s="11">
        <v>62.5185</v>
      </c>
      <c r="B426" s="11">
        <v>833.58</v>
      </c>
      <c r="C426" s="11">
        <v>566.48</v>
      </c>
      <c r="D426" s="11">
        <v>34.73275</v>
      </c>
      <c r="E426" s="11">
        <v>0</v>
      </c>
      <c r="F426" s="11">
        <v>0</v>
      </c>
      <c r="G426" s="11">
        <v>1497.31125</v>
      </c>
      <c r="H426" s="12" t="s">
        <v>14</v>
      </c>
      <c r="I426" s="12" t="s">
        <v>30</v>
      </c>
    </row>
    <row r="427" spans="1:9">
      <c r="A427" s="11">
        <v>62.5185</v>
      </c>
      <c r="B427" s="11">
        <v>833.58</v>
      </c>
      <c r="C427" s="11">
        <v>566.48</v>
      </c>
      <c r="D427" s="11">
        <v>34.73275</v>
      </c>
      <c r="E427" s="11">
        <v>0</v>
      </c>
      <c r="F427" s="11">
        <v>0</v>
      </c>
      <c r="G427" s="11">
        <v>1497.31125</v>
      </c>
      <c r="H427" s="12" t="s">
        <v>14</v>
      </c>
      <c r="I427" s="12" t="s">
        <v>30</v>
      </c>
    </row>
    <row r="428" spans="1:9">
      <c r="A428" s="11">
        <v>62.5185</v>
      </c>
      <c r="B428" s="11">
        <v>833.58</v>
      </c>
      <c r="C428" s="11">
        <v>566.48</v>
      </c>
      <c r="D428" s="11">
        <v>34.73275</v>
      </c>
      <c r="E428" s="11">
        <v>0</v>
      </c>
      <c r="F428" s="11">
        <v>0</v>
      </c>
      <c r="G428" s="11">
        <v>1497.31125</v>
      </c>
      <c r="H428" s="12" t="s">
        <v>14</v>
      </c>
      <c r="I428" s="12" t="s">
        <v>30</v>
      </c>
    </row>
    <row r="429" spans="1:9">
      <c r="A429" s="11">
        <v>62.5185</v>
      </c>
      <c r="B429" s="11">
        <v>833.58</v>
      </c>
      <c r="C429" s="11">
        <v>566.48</v>
      </c>
      <c r="D429" s="11">
        <v>34.73275</v>
      </c>
      <c r="E429" s="11">
        <v>0</v>
      </c>
      <c r="F429" s="11">
        <v>0</v>
      </c>
      <c r="G429" s="11">
        <v>1497.31125</v>
      </c>
      <c r="H429" s="12" t="s">
        <v>14</v>
      </c>
      <c r="I429" s="12" t="s">
        <v>38</v>
      </c>
    </row>
    <row r="430" spans="1:9">
      <c r="A430" s="11">
        <v>62.5185</v>
      </c>
      <c r="B430" s="11">
        <v>833.58</v>
      </c>
      <c r="C430" s="11">
        <v>566.48</v>
      </c>
      <c r="D430" s="11">
        <v>34.73275</v>
      </c>
      <c r="E430" s="11">
        <v>0</v>
      </c>
      <c r="F430" s="11">
        <v>0</v>
      </c>
      <c r="G430" s="11">
        <v>1497.31125</v>
      </c>
      <c r="H430" s="12" t="s">
        <v>14</v>
      </c>
      <c r="I430" s="12" t="s">
        <v>38</v>
      </c>
    </row>
    <row r="431" spans="1:9">
      <c r="A431" s="11">
        <v>62.5185</v>
      </c>
      <c r="B431" s="11">
        <v>833.58</v>
      </c>
      <c r="C431" s="11">
        <v>566.48</v>
      </c>
      <c r="D431" s="11">
        <v>34.73275</v>
      </c>
      <c r="E431" s="11">
        <v>0</v>
      </c>
      <c r="F431" s="11">
        <v>0</v>
      </c>
      <c r="G431" s="11">
        <v>1497.31125</v>
      </c>
      <c r="H431" s="12" t="s">
        <v>14</v>
      </c>
      <c r="I431" s="12" t="s">
        <v>38</v>
      </c>
    </row>
    <row r="432" spans="1:9">
      <c r="A432" s="11">
        <v>62.5185</v>
      </c>
      <c r="B432" s="11">
        <v>833.58</v>
      </c>
      <c r="C432" s="11">
        <v>566.48</v>
      </c>
      <c r="D432" s="11">
        <v>34.73275</v>
      </c>
      <c r="E432" s="11">
        <v>0</v>
      </c>
      <c r="F432" s="11">
        <v>0</v>
      </c>
      <c r="G432" s="11">
        <v>1497.31125</v>
      </c>
      <c r="H432" s="12" t="s">
        <v>14</v>
      </c>
      <c r="I432" s="12" t="s">
        <v>38</v>
      </c>
    </row>
    <row r="433" spans="1:9">
      <c r="A433" s="11">
        <v>62.5185</v>
      </c>
      <c r="B433" s="11">
        <v>833.58</v>
      </c>
      <c r="C433" s="11">
        <v>566.48</v>
      </c>
      <c r="D433" s="11">
        <v>34.73275</v>
      </c>
      <c r="E433" s="11">
        <v>0</v>
      </c>
      <c r="F433" s="11">
        <v>0</v>
      </c>
      <c r="G433" s="11">
        <v>1497.31125</v>
      </c>
      <c r="H433" s="12" t="s">
        <v>14</v>
      </c>
      <c r="I433" t="s">
        <v>38</v>
      </c>
    </row>
    <row r="434" spans="1:9">
      <c r="A434" s="11">
        <v>62.5185</v>
      </c>
      <c r="B434" s="11">
        <v>778.92</v>
      </c>
      <c r="C434" s="11">
        <v>566.48</v>
      </c>
      <c r="D434" s="11">
        <v>0</v>
      </c>
      <c r="E434" s="11">
        <v>0</v>
      </c>
      <c r="F434" s="11">
        <v>0</v>
      </c>
      <c r="G434" s="11">
        <v>1407.9185</v>
      </c>
      <c r="H434" s="12" t="s">
        <v>14</v>
      </c>
      <c r="I434" s="12" t="s">
        <v>38</v>
      </c>
    </row>
    <row r="435" spans="1:9">
      <c r="A435" s="11">
        <v>62.5185</v>
      </c>
      <c r="B435" s="11">
        <v>833.58</v>
      </c>
      <c r="C435" s="11">
        <v>566.48</v>
      </c>
      <c r="D435" s="11">
        <v>34.73275</v>
      </c>
      <c r="E435" s="11">
        <v>0</v>
      </c>
      <c r="F435" s="11">
        <v>0</v>
      </c>
      <c r="G435" s="11">
        <v>1497.31125</v>
      </c>
      <c r="H435" s="12" t="s">
        <v>14</v>
      </c>
      <c r="I435" s="12" t="s">
        <v>38</v>
      </c>
    </row>
    <row r="436" spans="1:9">
      <c r="A436" s="11">
        <v>62.5185</v>
      </c>
      <c r="B436" s="11">
        <v>833.58</v>
      </c>
      <c r="C436" s="11">
        <v>566.48</v>
      </c>
      <c r="D436" s="11">
        <v>34.73275</v>
      </c>
      <c r="E436" s="11">
        <v>0</v>
      </c>
      <c r="F436" s="11">
        <v>0</v>
      </c>
      <c r="G436" s="11">
        <v>1497.31125</v>
      </c>
      <c r="H436" s="12" t="s">
        <v>14</v>
      </c>
      <c r="I436" s="12" t="s">
        <v>38</v>
      </c>
    </row>
    <row r="437" spans="1:9">
      <c r="A437" s="15">
        <v>62.5185</v>
      </c>
      <c r="B437" s="15">
        <v>0</v>
      </c>
      <c r="C437" s="15">
        <v>0</v>
      </c>
      <c r="D437" s="15">
        <v>0</v>
      </c>
      <c r="E437" s="15">
        <v>0</v>
      </c>
      <c r="F437" s="15">
        <v>0</v>
      </c>
      <c r="G437" s="15">
        <v>62.5185</v>
      </c>
      <c r="H437" s="16" t="s">
        <v>14</v>
      </c>
      <c r="I437" s="16" t="s">
        <v>38</v>
      </c>
    </row>
    <row r="438" spans="1:9">
      <c r="A438" s="11">
        <v>62.5185</v>
      </c>
      <c r="B438" s="11">
        <v>833.58</v>
      </c>
      <c r="C438" s="11">
        <v>566.48</v>
      </c>
      <c r="D438" s="11">
        <v>34.73275</v>
      </c>
      <c r="E438" s="11">
        <v>0</v>
      </c>
      <c r="F438" s="11">
        <v>0</v>
      </c>
      <c r="G438" s="11">
        <v>1497.31125</v>
      </c>
      <c r="H438" s="12" t="s">
        <v>14</v>
      </c>
      <c r="I438" s="12" t="s">
        <v>32</v>
      </c>
    </row>
    <row r="439" spans="1:9">
      <c r="A439" s="11">
        <v>62.5185</v>
      </c>
      <c r="B439" s="11">
        <v>833.58</v>
      </c>
      <c r="C439" s="11">
        <v>566.48</v>
      </c>
      <c r="D439" s="11">
        <v>34.73275</v>
      </c>
      <c r="E439" s="11">
        <v>0</v>
      </c>
      <c r="F439" s="11">
        <v>0</v>
      </c>
      <c r="G439" s="11">
        <v>1497.31125</v>
      </c>
      <c r="H439" s="12" t="s">
        <v>14</v>
      </c>
      <c r="I439" s="12" t="s">
        <v>35</v>
      </c>
    </row>
    <row r="440" spans="1:9">
      <c r="A440" s="11">
        <v>62.5185</v>
      </c>
      <c r="B440" s="11">
        <v>833.58</v>
      </c>
      <c r="C440" s="11">
        <v>566.48</v>
      </c>
      <c r="D440" s="11">
        <v>34.73275</v>
      </c>
      <c r="E440" s="11">
        <v>0</v>
      </c>
      <c r="F440" s="11">
        <v>0</v>
      </c>
      <c r="G440" s="11">
        <v>1497.31125</v>
      </c>
      <c r="H440" s="12" t="s">
        <v>14</v>
      </c>
      <c r="I440" s="12" t="s">
        <v>35</v>
      </c>
    </row>
    <row r="441" spans="1:9">
      <c r="A441" s="11">
        <v>62.5185</v>
      </c>
      <c r="B441" s="11">
        <v>833.58</v>
      </c>
      <c r="C441" s="11">
        <v>566.48</v>
      </c>
      <c r="D441" s="11">
        <v>34.73275</v>
      </c>
      <c r="E441" s="11">
        <v>0</v>
      </c>
      <c r="F441" s="11">
        <v>0</v>
      </c>
      <c r="G441" s="11">
        <v>1497.31125</v>
      </c>
      <c r="H441" s="12" t="s">
        <v>14</v>
      </c>
      <c r="I441" s="12" t="s">
        <v>35</v>
      </c>
    </row>
    <row r="442" spans="1:9">
      <c r="A442" s="11">
        <v>62.5185</v>
      </c>
      <c r="B442" s="11">
        <v>833.58</v>
      </c>
      <c r="C442" s="11">
        <v>566.48</v>
      </c>
      <c r="D442" s="11">
        <v>34.73275</v>
      </c>
      <c r="E442" s="11">
        <v>0</v>
      </c>
      <c r="F442" s="11">
        <v>0</v>
      </c>
      <c r="G442" s="11">
        <v>1497.31125</v>
      </c>
      <c r="H442" s="12" t="s">
        <v>14</v>
      </c>
      <c r="I442" s="12" t="s">
        <v>29</v>
      </c>
    </row>
    <row r="443" spans="1:9">
      <c r="A443" s="11">
        <v>62.5185</v>
      </c>
      <c r="B443" s="11">
        <v>833.58</v>
      </c>
      <c r="C443" s="11">
        <v>566.48</v>
      </c>
      <c r="D443" s="11">
        <v>34.73275</v>
      </c>
      <c r="E443" s="11">
        <v>0</v>
      </c>
      <c r="F443" s="11">
        <v>0</v>
      </c>
      <c r="G443" s="11">
        <v>1497.31125</v>
      </c>
      <c r="H443" s="12" t="s">
        <v>14</v>
      </c>
      <c r="I443" s="12" t="s">
        <v>29</v>
      </c>
    </row>
    <row r="444" spans="1:9">
      <c r="A444" s="11">
        <v>62.5185</v>
      </c>
      <c r="B444" s="11">
        <v>833.58</v>
      </c>
      <c r="C444" s="11">
        <v>566.48</v>
      </c>
      <c r="D444" s="11">
        <v>34.73275</v>
      </c>
      <c r="E444" s="11">
        <v>0</v>
      </c>
      <c r="F444" s="11">
        <v>0</v>
      </c>
      <c r="G444" s="11">
        <v>1497.31125</v>
      </c>
      <c r="H444" s="12" t="s">
        <v>14</v>
      </c>
      <c r="I444" s="12" t="s">
        <v>29</v>
      </c>
    </row>
    <row r="445" spans="1:9">
      <c r="A445" s="11">
        <v>62.5185</v>
      </c>
      <c r="B445" s="11">
        <v>833.58</v>
      </c>
      <c r="C445" s="11">
        <v>566.48</v>
      </c>
      <c r="D445" s="11">
        <v>34.73275</v>
      </c>
      <c r="E445" s="11">
        <v>0</v>
      </c>
      <c r="F445" s="11">
        <v>0</v>
      </c>
      <c r="G445" s="11">
        <v>1497.31125</v>
      </c>
      <c r="H445" s="12" t="s">
        <v>14</v>
      </c>
      <c r="I445" s="12" t="s">
        <v>29</v>
      </c>
    </row>
    <row r="446" spans="1:9">
      <c r="A446" s="11">
        <v>62.5185</v>
      </c>
      <c r="B446" s="11">
        <v>833.58</v>
      </c>
      <c r="C446" s="11">
        <v>566.48</v>
      </c>
      <c r="D446" s="11">
        <v>34.73275</v>
      </c>
      <c r="E446" s="11">
        <v>0</v>
      </c>
      <c r="F446" s="11">
        <v>0</v>
      </c>
      <c r="G446" s="11">
        <v>1497.31125</v>
      </c>
      <c r="H446" s="12" t="s">
        <v>14</v>
      </c>
      <c r="I446" s="12" t="s">
        <v>29</v>
      </c>
    </row>
    <row r="447" spans="1:9">
      <c r="A447" s="11">
        <v>62.5185</v>
      </c>
      <c r="B447" s="11">
        <v>833.58</v>
      </c>
      <c r="C447" s="11">
        <v>566.48</v>
      </c>
      <c r="D447" s="11">
        <v>34.73275</v>
      </c>
      <c r="E447" s="11">
        <v>0</v>
      </c>
      <c r="F447" s="11">
        <v>0</v>
      </c>
      <c r="G447" s="11">
        <v>1497.31125</v>
      </c>
      <c r="H447" s="12" t="s">
        <v>14</v>
      </c>
      <c r="I447" s="12" t="s">
        <v>29</v>
      </c>
    </row>
    <row r="448" spans="1:9">
      <c r="A448" s="11">
        <v>62.5185</v>
      </c>
      <c r="B448" s="11">
        <v>833.58</v>
      </c>
      <c r="C448" s="11">
        <v>566.48</v>
      </c>
      <c r="D448" s="11">
        <v>34.73275</v>
      </c>
      <c r="E448" s="11">
        <v>0</v>
      </c>
      <c r="F448" s="11">
        <v>0</v>
      </c>
      <c r="G448" s="11">
        <v>1497.31125</v>
      </c>
      <c r="H448" s="12" t="s">
        <v>14</v>
      </c>
      <c r="I448" s="12" t="s">
        <v>29</v>
      </c>
    </row>
    <row r="449" spans="1:9">
      <c r="A449" s="11">
        <v>62.5185</v>
      </c>
      <c r="B449" s="11">
        <v>833.58</v>
      </c>
      <c r="C449" s="11">
        <v>566.48</v>
      </c>
      <c r="D449" s="11">
        <v>34.73275</v>
      </c>
      <c r="E449" s="11">
        <v>0</v>
      </c>
      <c r="F449" s="11">
        <v>0</v>
      </c>
      <c r="G449" s="11">
        <v>1497.31125</v>
      </c>
      <c r="H449" s="12" t="s">
        <v>13</v>
      </c>
      <c r="I449" s="12" t="s">
        <v>25</v>
      </c>
    </row>
    <row r="450" spans="1:9">
      <c r="A450" s="11">
        <v>62.5185</v>
      </c>
      <c r="B450" s="11">
        <v>833.58</v>
      </c>
      <c r="C450" s="11">
        <v>566.48</v>
      </c>
      <c r="D450" s="11">
        <v>34.73275</v>
      </c>
      <c r="E450" s="11">
        <v>0</v>
      </c>
      <c r="F450" s="11">
        <v>0</v>
      </c>
      <c r="G450" s="11">
        <v>1497.31125</v>
      </c>
      <c r="H450" s="12" t="s">
        <v>13</v>
      </c>
      <c r="I450" s="12" t="s">
        <v>24</v>
      </c>
    </row>
    <row r="451" spans="1:9">
      <c r="A451" s="11">
        <v>68.76</v>
      </c>
      <c r="B451" s="11">
        <v>916.8</v>
      </c>
      <c r="C451" s="11">
        <v>566.48</v>
      </c>
      <c r="D451" s="11">
        <v>38.2</v>
      </c>
      <c r="E451" s="11">
        <v>418</v>
      </c>
      <c r="F451" s="11">
        <v>0</v>
      </c>
      <c r="G451" s="11">
        <v>2008.24</v>
      </c>
      <c r="H451" s="12" t="s">
        <v>16</v>
      </c>
      <c r="I451" s="12" t="s">
        <v>40</v>
      </c>
    </row>
    <row r="452" spans="1:9">
      <c r="A452" s="11">
        <v>62.5185</v>
      </c>
      <c r="B452" s="11">
        <v>833.58</v>
      </c>
      <c r="C452" s="11">
        <v>566.48</v>
      </c>
      <c r="D452" s="11">
        <v>34.73275</v>
      </c>
      <c r="E452" s="11">
        <v>0</v>
      </c>
      <c r="F452" s="11">
        <v>0</v>
      </c>
      <c r="G452" s="11">
        <v>1497.31125</v>
      </c>
      <c r="H452" s="12" t="s">
        <v>16</v>
      </c>
      <c r="I452" s="12" t="s">
        <v>40</v>
      </c>
    </row>
    <row r="453" spans="1:9">
      <c r="A453" s="11">
        <v>62.5185</v>
      </c>
      <c r="B453" s="11">
        <v>833.58</v>
      </c>
      <c r="C453" s="11">
        <v>566.48</v>
      </c>
      <c r="D453" s="11">
        <v>34.73275</v>
      </c>
      <c r="E453" s="11">
        <v>179</v>
      </c>
      <c r="F453" s="11">
        <v>0</v>
      </c>
      <c r="G453" s="11">
        <v>1676.31125</v>
      </c>
      <c r="H453" s="12" t="s">
        <v>14</v>
      </c>
      <c r="I453" s="12" t="s">
        <v>38</v>
      </c>
    </row>
    <row r="454" spans="1:9">
      <c r="A454" s="11">
        <v>62.5185</v>
      </c>
      <c r="B454" s="11">
        <v>833.58</v>
      </c>
      <c r="C454" s="11">
        <v>566.48</v>
      </c>
      <c r="D454" s="11">
        <v>34.73275</v>
      </c>
      <c r="E454" s="11">
        <v>0</v>
      </c>
      <c r="F454" s="11">
        <v>0</v>
      </c>
      <c r="G454" s="11">
        <v>1497.31125</v>
      </c>
      <c r="H454" s="12" t="s">
        <v>16</v>
      </c>
      <c r="I454" s="12" t="s">
        <v>40</v>
      </c>
    </row>
    <row r="455" spans="1:9">
      <c r="A455" s="11">
        <v>62.5185</v>
      </c>
      <c r="B455" s="11">
        <v>833.58</v>
      </c>
      <c r="C455" s="11">
        <v>566.48</v>
      </c>
      <c r="D455" s="11">
        <v>34.73275</v>
      </c>
      <c r="E455" s="11">
        <v>0</v>
      </c>
      <c r="F455" s="11">
        <v>0</v>
      </c>
      <c r="G455" s="11">
        <v>1497.31125</v>
      </c>
      <c r="H455" s="12" t="s">
        <v>16</v>
      </c>
      <c r="I455" s="12" t="s">
        <v>40</v>
      </c>
    </row>
    <row r="456" spans="1:9">
      <c r="A456" s="11">
        <v>62.5185</v>
      </c>
      <c r="B456" s="11">
        <v>833.58</v>
      </c>
      <c r="C456" s="11">
        <v>566.48</v>
      </c>
      <c r="D456" s="11">
        <v>34.73275</v>
      </c>
      <c r="E456" s="11">
        <v>0</v>
      </c>
      <c r="F456" s="11">
        <v>0</v>
      </c>
      <c r="G456" s="11">
        <v>1497.31125</v>
      </c>
      <c r="H456" s="12" t="s">
        <v>14</v>
      </c>
      <c r="I456" s="12" t="s">
        <v>29</v>
      </c>
    </row>
    <row r="457" spans="1:9">
      <c r="A457" s="11">
        <v>62.5185</v>
      </c>
      <c r="B457" s="11">
        <v>833.58</v>
      </c>
      <c r="C457" s="11">
        <v>566.48</v>
      </c>
      <c r="D457" s="11">
        <v>34.73275</v>
      </c>
      <c r="E457" s="11">
        <v>0</v>
      </c>
      <c r="F457" s="11">
        <v>108</v>
      </c>
      <c r="G457" s="11">
        <v>1605.31125</v>
      </c>
      <c r="H457" s="12" t="s">
        <v>14</v>
      </c>
      <c r="I457" s="12" t="s">
        <v>29</v>
      </c>
    </row>
    <row r="458" spans="1:9">
      <c r="A458" s="11">
        <v>62.5185</v>
      </c>
      <c r="B458" s="11">
        <v>833.58</v>
      </c>
      <c r="C458" s="11">
        <v>566.48</v>
      </c>
      <c r="D458" s="11">
        <v>34.73275</v>
      </c>
      <c r="E458" s="11">
        <v>0</v>
      </c>
      <c r="F458" s="11">
        <v>108</v>
      </c>
      <c r="G458" s="11">
        <v>1605.31125</v>
      </c>
      <c r="H458" s="12" t="s">
        <v>14</v>
      </c>
      <c r="I458" s="12" t="s">
        <v>30</v>
      </c>
    </row>
    <row r="459" spans="1:9">
      <c r="A459" s="11">
        <v>62.5185</v>
      </c>
      <c r="B459" s="11">
        <v>833.58</v>
      </c>
      <c r="C459" s="11">
        <v>566.48</v>
      </c>
      <c r="D459" s="11">
        <v>34.73275</v>
      </c>
      <c r="E459" s="11">
        <v>0</v>
      </c>
      <c r="F459" s="11">
        <v>108</v>
      </c>
      <c r="G459" s="11">
        <v>1605.31125</v>
      </c>
      <c r="H459" s="12" t="s">
        <v>14</v>
      </c>
      <c r="I459" s="12" t="s">
        <v>30</v>
      </c>
    </row>
    <row r="460" spans="1:9">
      <c r="A460" s="11">
        <v>62.5185</v>
      </c>
      <c r="B460" s="11">
        <v>833.58</v>
      </c>
      <c r="C460" s="11">
        <v>566.48</v>
      </c>
      <c r="D460" s="11">
        <v>34.73275</v>
      </c>
      <c r="E460" s="11">
        <v>0</v>
      </c>
      <c r="F460" s="11">
        <v>0</v>
      </c>
      <c r="G460" s="11">
        <v>1497.31125</v>
      </c>
      <c r="H460" s="12" t="s">
        <v>14</v>
      </c>
      <c r="I460" s="12" t="s">
        <v>30</v>
      </c>
    </row>
    <row r="461" spans="1:9">
      <c r="A461" s="11">
        <v>62.5185</v>
      </c>
      <c r="B461" s="11">
        <v>833.58</v>
      </c>
      <c r="C461" s="11">
        <v>566.48</v>
      </c>
      <c r="D461" s="11">
        <v>34.73275</v>
      </c>
      <c r="E461" s="11">
        <v>0</v>
      </c>
      <c r="F461" s="11">
        <v>0</v>
      </c>
      <c r="G461" s="11">
        <v>1497.31125</v>
      </c>
      <c r="H461" s="12" t="s">
        <v>14</v>
      </c>
      <c r="I461" s="12" t="s">
        <v>31</v>
      </c>
    </row>
    <row r="462" spans="1:9">
      <c r="A462" s="11">
        <v>62.5185</v>
      </c>
      <c r="B462" s="11">
        <v>833.58</v>
      </c>
      <c r="C462" s="11">
        <v>566.48</v>
      </c>
      <c r="D462" s="11">
        <v>34.73275</v>
      </c>
      <c r="E462" s="11">
        <v>0</v>
      </c>
      <c r="F462" s="11">
        <v>108</v>
      </c>
      <c r="G462" s="11">
        <v>1605.31125</v>
      </c>
      <c r="H462" s="12" t="s">
        <v>14</v>
      </c>
      <c r="I462" s="12" t="s">
        <v>32</v>
      </c>
    </row>
    <row r="463" spans="1:9">
      <c r="A463" s="11">
        <v>62.5185</v>
      </c>
      <c r="B463" s="11">
        <v>833.58</v>
      </c>
      <c r="C463" s="11">
        <v>566.48</v>
      </c>
      <c r="D463" s="11">
        <v>34.73275</v>
      </c>
      <c r="E463" s="11">
        <v>0</v>
      </c>
      <c r="F463" s="11">
        <v>108</v>
      </c>
      <c r="G463" s="11">
        <v>1605.31125</v>
      </c>
      <c r="H463" s="12" t="s">
        <v>14</v>
      </c>
      <c r="I463" s="12" t="s">
        <v>32</v>
      </c>
    </row>
    <row r="464" spans="1:9">
      <c r="A464" s="11">
        <v>62.5185</v>
      </c>
      <c r="B464" s="11">
        <v>833.58</v>
      </c>
      <c r="C464" s="11">
        <v>566.48</v>
      </c>
      <c r="D464" s="11">
        <v>34.73275</v>
      </c>
      <c r="E464" s="11">
        <v>0</v>
      </c>
      <c r="F464" s="11">
        <v>108</v>
      </c>
      <c r="G464" s="11">
        <v>1605.31125</v>
      </c>
      <c r="H464" s="12" t="s">
        <v>14</v>
      </c>
      <c r="I464" s="12" t="s">
        <v>32</v>
      </c>
    </row>
    <row r="465" spans="1:9">
      <c r="A465" s="11">
        <v>62.5185</v>
      </c>
      <c r="B465" s="11">
        <v>833.58</v>
      </c>
      <c r="C465" s="11">
        <v>566.48</v>
      </c>
      <c r="D465" s="11">
        <v>34.73275</v>
      </c>
      <c r="E465" s="11">
        <v>0</v>
      </c>
      <c r="F465" s="11">
        <v>108</v>
      </c>
      <c r="G465" s="11">
        <v>1605.31125</v>
      </c>
      <c r="H465" s="12" t="s">
        <v>14</v>
      </c>
      <c r="I465" s="12" t="s">
        <v>32</v>
      </c>
    </row>
    <row r="466" spans="1:9">
      <c r="A466" s="11">
        <v>62.5185</v>
      </c>
      <c r="B466" s="11">
        <v>833.58</v>
      </c>
      <c r="C466" s="11">
        <v>566.48</v>
      </c>
      <c r="D466" s="11">
        <v>34.73275</v>
      </c>
      <c r="E466" s="11">
        <v>0</v>
      </c>
      <c r="F466" s="11">
        <v>108</v>
      </c>
      <c r="G466" s="11">
        <v>1605.31125</v>
      </c>
      <c r="H466" s="12" t="s">
        <v>14</v>
      </c>
      <c r="I466" s="12" t="s">
        <v>34</v>
      </c>
    </row>
    <row r="467" spans="1:9">
      <c r="A467" s="11">
        <v>62.5185</v>
      </c>
      <c r="B467" s="11">
        <v>833.58</v>
      </c>
      <c r="C467" s="11">
        <v>566.48</v>
      </c>
      <c r="D467" s="11">
        <v>34.73275</v>
      </c>
      <c r="E467" s="11">
        <v>0</v>
      </c>
      <c r="F467" s="11">
        <v>0</v>
      </c>
      <c r="G467" s="11">
        <v>1497.31125</v>
      </c>
      <c r="H467" s="12" t="s">
        <v>14</v>
      </c>
      <c r="I467" s="12" t="s">
        <v>34</v>
      </c>
    </row>
    <row r="468" spans="1:9">
      <c r="A468" s="15">
        <v>62.5185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62.5185</v>
      </c>
      <c r="H468" s="16" t="s">
        <v>14</v>
      </c>
      <c r="I468" s="16" t="s">
        <v>34</v>
      </c>
    </row>
    <row r="469" spans="1:9">
      <c r="A469" s="11">
        <v>62.5185</v>
      </c>
      <c r="B469" s="11">
        <v>833.58</v>
      </c>
      <c r="C469" s="11">
        <v>566.48</v>
      </c>
      <c r="D469" s="11">
        <v>34.73275</v>
      </c>
      <c r="E469" s="11">
        <v>0</v>
      </c>
      <c r="F469" s="11">
        <v>108</v>
      </c>
      <c r="G469" s="11">
        <v>1605.31125</v>
      </c>
      <c r="H469" s="12" t="s">
        <v>15</v>
      </c>
      <c r="I469" s="12" t="s">
        <v>39</v>
      </c>
    </row>
    <row r="470" spans="1:9">
      <c r="A470" s="11">
        <v>62.5185</v>
      </c>
      <c r="B470" s="11">
        <v>833.58</v>
      </c>
      <c r="C470" s="11">
        <v>566.48</v>
      </c>
      <c r="D470" s="11">
        <v>34.73275</v>
      </c>
      <c r="E470" s="11">
        <v>0</v>
      </c>
      <c r="F470" s="11">
        <v>108</v>
      </c>
      <c r="G470" s="11">
        <v>1605.31125</v>
      </c>
      <c r="H470" s="12" t="s">
        <v>15</v>
      </c>
      <c r="I470" s="12" t="s">
        <v>39</v>
      </c>
    </row>
    <row r="471" spans="1:9">
      <c r="A471" s="11">
        <v>62.5185</v>
      </c>
      <c r="B471" s="11">
        <v>833.58</v>
      </c>
      <c r="C471" s="11">
        <v>566.48</v>
      </c>
      <c r="D471" s="11">
        <v>0</v>
      </c>
      <c r="E471" s="11">
        <v>0</v>
      </c>
      <c r="F471" s="11">
        <v>108</v>
      </c>
      <c r="G471" s="11">
        <v>1570.5785</v>
      </c>
      <c r="H471" s="12" t="s">
        <v>17</v>
      </c>
      <c r="I471" s="12" t="s">
        <v>41</v>
      </c>
    </row>
    <row r="472" spans="1:9">
      <c r="A472" s="11">
        <v>62.5185</v>
      </c>
      <c r="B472" s="11">
        <v>833.58</v>
      </c>
      <c r="C472" s="11">
        <v>566.48</v>
      </c>
      <c r="D472" s="11">
        <v>34.73275</v>
      </c>
      <c r="E472" s="11">
        <v>0</v>
      </c>
      <c r="F472" s="11">
        <v>108</v>
      </c>
      <c r="G472" s="11">
        <v>1605.31125</v>
      </c>
      <c r="H472" s="12" t="s">
        <v>13</v>
      </c>
      <c r="I472" s="12" t="s">
        <v>25</v>
      </c>
    </row>
    <row r="473" spans="1:9">
      <c r="A473" s="11">
        <v>62.5185</v>
      </c>
      <c r="B473" s="11">
        <v>833.58</v>
      </c>
      <c r="C473" s="11">
        <v>566.48</v>
      </c>
      <c r="D473" s="11">
        <v>34.73275</v>
      </c>
      <c r="E473" s="11">
        <v>0</v>
      </c>
      <c r="F473" s="11">
        <v>0</v>
      </c>
      <c r="G473" s="11">
        <v>1497.31125</v>
      </c>
      <c r="H473" s="12" t="s">
        <v>13</v>
      </c>
      <c r="I473" s="12" t="s">
        <v>24</v>
      </c>
    </row>
    <row r="474" spans="1:9">
      <c r="A474" s="11">
        <v>62.5185</v>
      </c>
      <c r="B474" s="11">
        <v>833.58</v>
      </c>
      <c r="C474" s="11">
        <v>566.48</v>
      </c>
      <c r="D474" s="11">
        <v>34.73275</v>
      </c>
      <c r="E474" s="11">
        <v>0</v>
      </c>
      <c r="F474" s="11">
        <v>108</v>
      </c>
      <c r="G474" s="11">
        <v>1605.31125</v>
      </c>
      <c r="H474" s="12" t="s">
        <v>14</v>
      </c>
      <c r="I474" s="12" t="s">
        <v>36</v>
      </c>
    </row>
    <row r="475" spans="1:9">
      <c r="A475" s="11">
        <v>62.5185</v>
      </c>
      <c r="B475" s="11">
        <v>833.58</v>
      </c>
      <c r="C475" s="11">
        <v>566.48</v>
      </c>
      <c r="D475" s="11">
        <v>34.73275</v>
      </c>
      <c r="E475" s="11">
        <v>0</v>
      </c>
      <c r="F475" s="11">
        <v>108</v>
      </c>
      <c r="G475" s="11">
        <v>1605.31125</v>
      </c>
      <c r="H475" s="12" t="s">
        <v>14</v>
      </c>
      <c r="I475" s="12" t="s">
        <v>36</v>
      </c>
    </row>
    <row r="476" spans="1:9">
      <c r="A476" s="11">
        <v>68.76</v>
      </c>
      <c r="B476" s="11">
        <v>916.8</v>
      </c>
      <c r="C476" s="11">
        <v>566.48</v>
      </c>
      <c r="D476" s="11">
        <v>38.2</v>
      </c>
      <c r="E476" s="11">
        <v>0</v>
      </c>
      <c r="F476" s="11">
        <v>0</v>
      </c>
      <c r="G476" s="11">
        <v>1590.24</v>
      </c>
      <c r="H476" s="12" t="s">
        <v>16</v>
      </c>
      <c r="I476" s="12" t="s">
        <v>40</v>
      </c>
    </row>
    <row r="477" spans="1:9">
      <c r="A477" s="11">
        <v>62.5185</v>
      </c>
      <c r="B477" s="11">
        <v>833.58</v>
      </c>
      <c r="C477" s="11">
        <v>566.48</v>
      </c>
      <c r="D477" s="11">
        <v>34.73275</v>
      </c>
      <c r="E477" s="11">
        <v>0</v>
      </c>
      <c r="F477" s="11">
        <v>108</v>
      </c>
      <c r="G477" s="11">
        <v>1605.31125</v>
      </c>
      <c r="H477" s="12" t="s">
        <v>16</v>
      </c>
      <c r="I477" s="12" t="s">
        <v>40</v>
      </c>
    </row>
    <row r="478" spans="1:9">
      <c r="A478" s="11">
        <v>68.76</v>
      </c>
      <c r="B478" s="11">
        <v>916.8</v>
      </c>
      <c r="C478" s="11">
        <v>566.48</v>
      </c>
      <c r="D478" s="11">
        <v>38.2</v>
      </c>
      <c r="E478" s="11">
        <v>0</v>
      </c>
      <c r="F478" s="11">
        <v>0</v>
      </c>
      <c r="G478" s="11">
        <v>1590.24</v>
      </c>
      <c r="H478" s="12" t="s">
        <v>16</v>
      </c>
      <c r="I478" s="12" t="s">
        <v>40</v>
      </c>
    </row>
    <row r="479" spans="1:9">
      <c r="A479" s="11">
        <v>62.5185</v>
      </c>
      <c r="B479" s="11">
        <v>833.58</v>
      </c>
      <c r="C479" s="11">
        <v>566.48</v>
      </c>
      <c r="D479" s="11">
        <v>34.73275</v>
      </c>
      <c r="E479" s="11">
        <v>0</v>
      </c>
      <c r="F479" s="11">
        <v>108</v>
      </c>
      <c r="G479" s="11">
        <v>1605.31125</v>
      </c>
      <c r="H479" s="12" t="s">
        <v>16</v>
      </c>
      <c r="I479" s="12" t="s">
        <v>40</v>
      </c>
    </row>
    <row r="480" spans="1:9">
      <c r="A480" s="15">
        <v>62.5185</v>
      </c>
      <c r="B480" s="15">
        <v>0</v>
      </c>
      <c r="C480" s="15">
        <v>0</v>
      </c>
      <c r="D480" s="15">
        <v>0</v>
      </c>
      <c r="E480" s="15">
        <v>0</v>
      </c>
      <c r="F480" s="15">
        <v>0</v>
      </c>
      <c r="G480" s="15">
        <v>62.5185</v>
      </c>
      <c r="H480" s="16" t="s">
        <v>16</v>
      </c>
      <c r="I480" s="16" t="s">
        <v>40</v>
      </c>
    </row>
    <row r="481" spans="1:9">
      <c r="A481" s="11">
        <v>62.5185</v>
      </c>
      <c r="B481" s="11">
        <v>833.58</v>
      </c>
      <c r="C481" s="11">
        <v>566.48</v>
      </c>
      <c r="D481" s="11">
        <v>34.73275</v>
      </c>
      <c r="E481" s="11">
        <v>0</v>
      </c>
      <c r="F481" s="11">
        <v>108</v>
      </c>
      <c r="G481" s="11">
        <v>1605.31125</v>
      </c>
      <c r="H481" s="12" t="s">
        <v>16</v>
      </c>
      <c r="I481" s="12" t="s">
        <v>40</v>
      </c>
    </row>
    <row r="482" spans="1:9">
      <c r="A482" s="11">
        <v>62.5185</v>
      </c>
      <c r="B482" s="11">
        <v>833.58</v>
      </c>
      <c r="C482" s="11">
        <v>566.48</v>
      </c>
      <c r="D482" s="11">
        <v>34.73275</v>
      </c>
      <c r="E482" s="11">
        <v>0</v>
      </c>
      <c r="F482" s="11">
        <v>108</v>
      </c>
      <c r="G482" s="11">
        <v>1605.31125</v>
      </c>
      <c r="H482" s="12" t="s">
        <v>12</v>
      </c>
      <c r="I482" s="12" t="s">
        <v>21</v>
      </c>
    </row>
    <row r="483" spans="1:9">
      <c r="A483" s="11">
        <v>62.5185</v>
      </c>
      <c r="B483" s="11">
        <v>833.58</v>
      </c>
      <c r="C483" s="11">
        <v>566.48</v>
      </c>
      <c r="D483" s="11">
        <v>34.73275</v>
      </c>
      <c r="E483" s="11">
        <v>0</v>
      </c>
      <c r="F483" s="11">
        <v>0</v>
      </c>
      <c r="G483" s="11">
        <v>1497.31125</v>
      </c>
      <c r="H483" s="12" t="s">
        <v>14</v>
      </c>
      <c r="I483" s="12" t="s">
        <v>37</v>
      </c>
    </row>
    <row r="484" spans="1:9">
      <c r="A484" s="11">
        <v>62.5185</v>
      </c>
      <c r="B484" s="11">
        <v>833.58</v>
      </c>
      <c r="C484" s="11">
        <v>566.48</v>
      </c>
      <c r="D484" s="11">
        <v>34.73275</v>
      </c>
      <c r="E484" s="11">
        <v>0</v>
      </c>
      <c r="F484" s="11">
        <v>0</v>
      </c>
      <c r="G484" s="11">
        <v>1497.31125</v>
      </c>
      <c r="H484" s="12" t="s">
        <v>14</v>
      </c>
      <c r="I484" s="12" t="s">
        <v>37</v>
      </c>
    </row>
    <row r="485" spans="1:9">
      <c r="A485" s="11">
        <v>62.5185</v>
      </c>
      <c r="B485" s="11">
        <v>833.58</v>
      </c>
      <c r="C485" s="11">
        <v>566.48</v>
      </c>
      <c r="D485" s="11">
        <v>34.73275</v>
      </c>
      <c r="E485" s="11">
        <v>0</v>
      </c>
      <c r="F485" s="11">
        <v>108</v>
      </c>
      <c r="G485" s="11">
        <v>1605.31125</v>
      </c>
      <c r="H485" s="12" t="s">
        <v>14</v>
      </c>
      <c r="I485" s="12" t="s">
        <v>37</v>
      </c>
    </row>
    <row r="486" spans="1:9">
      <c r="A486" s="11">
        <v>62.5185</v>
      </c>
      <c r="B486" s="11">
        <v>833.58</v>
      </c>
      <c r="C486" s="11">
        <v>566.48</v>
      </c>
      <c r="D486" s="11">
        <v>34.73275</v>
      </c>
      <c r="E486" s="11">
        <v>0</v>
      </c>
      <c r="F486" s="11">
        <v>108</v>
      </c>
      <c r="G486" s="11">
        <v>1605.31125</v>
      </c>
      <c r="H486" s="12" t="s">
        <v>14</v>
      </c>
      <c r="I486" s="12" t="s">
        <v>37</v>
      </c>
    </row>
    <row r="487" spans="1:9">
      <c r="A487" s="11">
        <v>62.5185</v>
      </c>
      <c r="B487" s="11">
        <v>833.58</v>
      </c>
      <c r="C487" s="11">
        <v>566.48</v>
      </c>
      <c r="D487" s="11">
        <v>34.73275</v>
      </c>
      <c r="E487" s="11">
        <v>0</v>
      </c>
      <c r="F487" s="11">
        <v>108</v>
      </c>
      <c r="G487" s="11">
        <v>1605.31125</v>
      </c>
      <c r="H487" s="12" t="s">
        <v>14</v>
      </c>
      <c r="I487" s="12" t="s">
        <v>37</v>
      </c>
    </row>
    <row r="488" spans="1:9">
      <c r="A488" s="11">
        <v>62.5185</v>
      </c>
      <c r="B488" s="11">
        <v>833.58</v>
      </c>
      <c r="C488" s="11">
        <v>566.48</v>
      </c>
      <c r="D488" s="11">
        <v>34.73275</v>
      </c>
      <c r="E488" s="11">
        <v>0</v>
      </c>
      <c r="F488" s="11">
        <v>108</v>
      </c>
      <c r="G488" s="11">
        <v>1605.31125</v>
      </c>
      <c r="H488" s="12" t="s">
        <v>14</v>
      </c>
      <c r="I488" s="12" t="s">
        <v>37</v>
      </c>
    </row>
    <row r="489" spans="1:9">
      <c r="A489" s="11">
        <v>62.5185</v>
      </c>
      <c r="B489" s="11">
        <v>833.58</v>
      </c>
      <c r="C489" s="11">
        <v>566.48</v>
      </c>
      <c r="D489" s="11">
        <v>34.73275</v>
      </c>
      <c r="E489" s="11">
        <v>0</v>
      </c>
      <c r="F489" s="11">
        <v>108</v>
      </c>
      <c r="G489" s="11">
        <v>1605.31125</v>
      </c>
      <c r="H489" s="12" t="s">
        <v>14</v>
      </c>
      <c r="I489" s="12" t="s">
        <v>38</v>
      </c>
    </row>
    <row r="490" spans="1:9">
      <c r="A490" s="11">
        <v>62.5185</v>
      </c>
      <c r="B490" s="11">
        <v>833.58</v>
      </c>
      <c r="C490" s="11">
        <v>566.48</v>
      </c>
      <c r="D490" s="11">
        <v>34.73275</v>
      </c>
      <c r="E490" s="11">
        <v>0</v>
      </c>
      <c r="F490" s="11">
        <v>0</v>
      </c>
      <c r="G490" s="11">
        <v>1497.31125</v>
      </c>
      <c r="H490" s="12" t="s">
        <v>16</v>
      </c>
      <c r="I490" s="12" t="s">
        <v>40</v>
      </c>
    </row>
    <row r="491" spans="1:9">
      <c r="A491" s="11">
        <v>62.5185</v>
      </c>
      <c r="B491" s="11">
        <v>833.58</v>
      </c>
      <c r="C491" s="11">
        <v>566.48</v>
      </c>
      <c r="D491" s="11">
        <v>34.73275</v>
      </c>
      <c r="E491" s="11">
        <v>0</v>
      </c>
      <c r="F491" s="11">
        <v>108</v>
      </c>
      <c r="G491" s="11">
        <v>1605.31125</v>
      </c>
      <c r="H491" s="12" t="s">
        <v>16</v>
      </c>
      <c r="I491" s="12" t="s">
        <v>40</v>
      </c>
    </row>
    <row r="492" spans="1:9">
      <c r="A492" s="11">
        <v>62.5185</v>
      </c>
      <c r="B492" s="11">
        <v>833.58</v>
      </c>
      <c r="C492" s="11">
        <v>566.48</v>
      </c>
      <c r="D492" s="11">
        <v>34.73275</v>
      </c>
      <c r="E492" s="11">
        <v>0</v>
      </c>
      <c r="F492" s="11">
        <v>0</v>
      </c>
      <c r="G492" s="11">
        <v>1497.31125</v>
      </c>
      <c r="H492" s="12" t="s">
        <v>14</v>
      </c>
      <c r="I492" s="12" t="s">
        <v>33</v>
      </c>
    </row>
    <row r="493" spans="1:9">
      <c r="A493" s="11">
        <v>62.5185</v>
      </c>
      <c r="B493" s="11">
        <v>833.58</v>
      </c>
      <c r="C493" s="11">
        <v>0</v>
      </c>
      <c r="D493" s="11">
        <v>34.73275</v>
      </c>
      <c r="E493" s="11">
        <v>0</v>
      </c>
      <c r="F493" s="11">
        <v>0</v>
      </c>
      <c r="G493" s="11">
        <v>930.83125</v>
      </c>
      <c r="H493" s="12" t="s">
        <v>14</v>
      </c>
      <c r="I493" s="12" t="s">
        <v>37</v>
      </c>
    </row>
    <row r="494" spans="1:9">
      <c r="A494" s="11">
        <v>68.76</v>
      </c>
      <c r="B494" s="11">
        <v>0</v>
      </c>
      <c r="C494" s="11">
        <v>0</v>
      </c>
      <c r="D494" s="11">
        <v>0</v>
      </c>
      <c r="E494" s="11">
        <v>418</v>
      </c>
      <c r="F494" s="11">
        <v>0</v>
      </c>
      <c r="G494" s="11">
        <v>486.76</v>
      </c>
      <c r="H494" s="12" t="s">
        <v>16</v>
      </c>
      <c r="I494" s="12" t="s">
        <v>40</v>
      </c>
    </row>
    <row r="495" spans="1:9">
      <c r="A495" s="18"/>
      <c r="B495" s="18"/>
      <c r="C495" s="18"/>
      <c r="D495" s="18"/>
      <c r="E495" s="18"/>
      <c r="F495" s="18"/>
      <c r="G495" s="18"/>
      <c r="I495" s="18"/>
    </row>
  </sheetData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N19" sqref="N19"/>
    </sheetView>
  </sheetViews>
  <sheetFormatPr defaultColWidth="9" defaultRowHeight="13.5"/>
  <cols>
    <col min="1" max="1" width="10.875" customWidth="1"/>
    <col min="2" max="2" width="11.875" customWidth="1"/>
    <col min="3" max="5" width="8.375" customWidth="1"/>
    <col min="6" max="6" width="9.125" customWidth="1"/>
    <col min="7" max="7" width="11.25" customWidth="1"/>
    <col min="11" max="11" width="12.625"/>
  </cols>
  <sheetData>
    <row r="1" ht="24" customHeight="1" spans="1:6">
      <c r="A1" s="1" t="s">
        <v>1067</v>
      </c>
      <c r="B1" s="2"/>
      <c r="C1" s="2"/>
      <c r="D1" s="2"/>
      <c r="E1" s="2"/>
      <c r="F1" s="3"/>
    </row>
    <row r="2" ht="24" customHeight="1" spans="1:6">
      <c r="A2" s="4" t="s">
        <v>1068</v>
      </c>
      <c r="B2" s="5" t="s">
        <v>59</v>
      </c>
      <c r="C2" s="5" t="s">
        <v>60</v>
      </c>
      <c r="D2" s="5" t="s">
        <v>61</v>
      </c>
      <c r="E2" s="5" t="s">
        <v>62</v>
      </c>
      <c r="F2" s="5" t="s">
        <v>63</v>
      </c>
    </row>
    <row r="3" ht="24" customHeight="1" spans="1:6">
      <c r="A3" s="6" t="s">
        <v>1069</v>
      </c>
      <c r="B3" s="6">
        <v>3473.25</v>
      </c>
      <c r="C3" s="6">
        <v>3473.25</v>
      </c>
      <c r="D3" s="6">
        <v>5664.75</v>
      </c>
      <c r="E3" s="6">
        <v>3473.25</v>
      </c>
      <c r="F3" s="6">
        <v>3180</v>
      </c>
    </row>
    <row r="4" ht="24" customHeight="1" spans="1:6">
      <c r="A4" s="6" t="s">
        <v>1070</v>
      </c>
      <c r="B4" s="6">
        <v>3820</v>
      </c>
      <c r="C4" s="6">
        <v>3820</v>
      </c>
      <c r="D4" s="6">
        <v>5664.75</v>
      </c>
      <c r="E4" s="6">
        <v>3820</v>
      </c>
      <c r="F4" s="6">
        <v>4180</v>
      </c>
    </row>
    <row r="5" ht="24" customHeight="1" spans="1:6">
      <c r="A5" s="6" t="s">
        <v>1071</v>
      </c>
      <c r="B5" s="6">
        <v>3473.25</v>
      </c>
      <c r="C5" s="6">
        <v>3473.25</v>
      </c>
      <c r="D5" s="6">
        <v>5664.75</v>
      </c>
      <c r="E5" s="6">
        <v>3473.25</v>
      </c>
      <c r="F5" s="6">
        <v>1790</v>
      </c>
    </row>
    <row r="6" ht="24" customHeight="1" spans="1:6">
      <c r="A6" s="6" t="s">
        <v>1072</v>
      </c>
      <c r="B6" s="6">
        <v>3473.25</v>
      </c>
      <c r="C6" s="6">
        <v>3473.25</v>
      </c>
      <c r="D6" s="6">
        <v>5664.75</v>
      </c>
      <c r="E6" s="6">
        <v>3473.25</v>
      </c>
      <c r="F6" s="6">
        <v>2544</v>
      </c>
    </row>
    <row r="10" ht="21" customHeight="1" spans="2:15">
      <c r="B10" s="5" t="s">
        <v>56</v>
      </c>
      <c r="C10" s="7"/>
      <c r="D10" s="5"/>
      <c r="E10" s="5"/>
      <c r="F10" s="5"/>
      <c r="G10" s="5"/>
      <c r="H10" s="5"/>
      <c r="I10" s="5" t="s">
        <v>57</v>
      </c>
      <c r="J10" s="5"/>
      <c r="K10" s="5"/>
      <c r="L10" s="5"/>
      <c r="M10" s="5"/>
      <c r="N10" s="5"/>
      <c r="O10" s="5"/>
    </row>
    <row r="11" ht="24" spans="2:15">
      <c r="B11" s="5" t="s">
        <v>65</v>
      </c>
      <c r="C11" s="7" t="s">
        <v>66</v>
      </c>
      <c r="D11" s="5" t="s">
        <v>67</v>
      </c>
      <c r="E11" s="5" t="s">
        <v>68</v>
      </c>
      <c r="F11" s="5" t="s">
        <v>69</v>
      </c>
      <c r="G11" s="5" t="s">
        <v>64</v>
      </c>
      <c r="H11" s="5" t="s">
        <v>70</v>
      </c>
      <c r="I11" s="5" t="s">
        <v>71</v>
      </c>
      <c r="J11" s="5" t="s">
        <v>72</v>
      </c>
      <c r="K11" s="5" t="s">
        <v>73</v>
      </c>
      <c r="L11" s="5" t="s">
        <v>74</v>
      </c>
      <c r="M11" s="5" t="s">
        <v>69</v>
      </c>
      <c r="N11" s="5" t="s">
        <v>64</v>
      </c>
      <c r="O11" s="5" t="s">
        <v>70</v>
      </c>
    </row>
    <row r="12" ht="19" customHeight="1" spans="2:15">
      <c r="B12" s="6">
        <v>30977.6579999996</v>
      </c>
      <c r="C12" s="6">
        <v>249839.4864</v>
      </c>
      <c r="D12" s="6">
        <v>215713.679999998</v>
      </c>
      <c r="E12" s="6">
        <v>10969.38108</v>
      </c>
      <c r="F12" s="6">
        <v>49063.6</v>
      </c>
      <c r="G12" s="6">
        <v>1500</v>
      </c>
      <c r="H12" s="6">
        <v>556563.805480002</v>
      </c>
      <c r="I12" s="6">
        <v>0</v>
      </c>
      <c r="J12" s="6">
        <v>124919.23</v>
      </c>
      <c r="K12" s="6">
        <v>53930.8000000004</v>
      </c>
      <c r="L12" s="6">
        <v>4702.66999999996</v>
      </c>
      <c r="M12" s="6">
        <v>49063.6</v>
      </c>
      <c r="N12" s="6">
        <v>1500</v>
      </c>
      <c r="O12" s="6">
        <v>232616.299999998</v>
      </c>
    </row>
    <row r="13" spans="2:15">
      <c r="B13" s="6" t="s">
        <v>1073</v>
      </c>
      <c r="C13" s="6" t="s">
        <v>1074</v>
      </c>
      <c r="D13" s="6" t="s">
        <v>1075</v>
      </c>
      <c r="E13" s="6" t="s">
        <v>1074</v>
      </c>
      <c r="F13" s="6" t="s">
        <v>1074</v>
      </c>
      <c r="G13" s="6" t="s">
        <v>1074</v>
      </c>
      <c r="H13" s="6"/>
      <c r="I13" s="6"/>
      <c r="J13" s="6" t="s">
        <v>1073</v>
      </c>
      <c r="K13" s="6" t="s">
        <v>1073</v>
      </c>
      <c r="L13" s="6" t="s">
        <v>1073</v>
      </c>
      <c r="M13" s="6" t="s">
        <v>1074</v>
      </c>
      <c r="N13" s="6" t="s">
        <v>1073</v>
      </c>
      <c r="O13" s="6"/>
    </row>
    <row r="16" ht="22" customHeight="1" spans="2:7">
      <c r="B16" s="4" t="s">
        <v>1076</v>
      </c>
      <c r="C16" s="6">
        <f>C12+E12+F12+G12+M12</f>
        <v>360436.06748</v>
      </c>
      <c r="D16" s="6"/>
      <c r="E16" s="6"/>
      <c r="F16" s="6"/>
      <c r="G16" s="6"/>
    </row>
    <row r="17" ht="18" customHeight="1" spans="1:11">
      <c r="A17" s="6"/>
      <c r="B17" s="6"/>
      <c r="C17" s="6"/>
      <c r="D17" s="6"/>
      <c r="E17" s="6"/>
      <c r="F17" s="6"/>
      <c r="G17" s="6"/>
      <c r="K17">
        <f>H12+O12</f>
        <v>789180.10548</v>
      </c>
    </row>
    <row r="18" spans="1:7">
      <c r="A18" s="6"/>
      <c r="B18" s="8" t="s">
        <v>1077</v>
      </c>
      <c r="C18" s="6" t="s">
        <v>1020</v>
      </c>
      <c r="D18" s="6" t="s">
        <v>1078</v>
      </c>
      <c r="E18" s="6" t="s">
        <v>1079</v>
      </c>
      <c r="F18" s="6" t="s">
        <v>1080</v>
      </c>
      <c r="G18" s="6"/>
    </row>
    <row r="19" ht="18" customHeight="1" spans="1:7">
      <c r="A19" s="6"/>
      <c r="B19" s="4">
        <f>C19*D19*E19*F19</f>
        <v>329961.6</v>
      </c>
      <c r="C19" s="6">
        <v>450</v>
      </c>
      <c r="D19" s="6">
        <v>12</v>
      </c>
      <c r="E19" s="6">
        <f>3473-3245</f>
        <v>228</v>
      </c>
      <c r="F19" s="6">
        <f>24%+1%+1.8%</f>
        <v>0.268</v>
      </c>
      <c r="G19" s="6"/>
    </row>
  </sheetData>
  <mergeCells count="3">
    <mergeCell ref="A1:F1"/>
    <mergeCell ref="B10:H10"/>
    <mergeCell ref="I10:O10"/>
  </mergeCells>
  <pageMargins left="0.75" right="0.75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4 " > < c o m m e n t   s : r e f = " J 8 9 "   r g b C l r = " 4 0 B 9 6 C " / > < c o m m e n t   s : r e f = " J 1 2 1 "   r g b C l r = " 4 0 B 9 6 C " / > < c o m m e n t   s : r e f = " J 1 5 6 "   r g b C l r = " 4 0 B 9 6 C " / > < c o m m e n t   s : r e f = " H 1 5 9 "   r g b C l r = " 4 0 B 9 6 C " / > < c o m m e n t   s : r e f = " J 1 5 9 "   r g b C l r = " 4 0 B 9 6 C " / > < c o m m e n t   s : r e f = " J 1 8 2 "   r g b C l r = " 4 0 B 9 6 C " / > < c o m m e n t   s : r e f = " J 1 8 3 "   r g b C l r = " 4 0 B 9 6 C " / > < c o m m e n t   s : r e f = " J 1 8 4 "   r g b C l r = " 4 0 B 9 6 C " / > < c o m m e n t   s : r e f = " H 1 8 5 "   r g b C l r = " 4 0 B 9 6 C " / > < c o m m e n t   s : r e f = " J 1 8 5 "   r g b C l r = " 4 0 B 9 6 C " / > < c o m m e n t   s : r e f = " J 1 8 6 "   r g b C l r = " 4 0 B 9 6 C " / > < c o m m e n t   s : r e f = " J 2 4 2 "   r g b C l r = " 4 0 B 9 6 C " / > < c o m m e n t   s : r e f = " J 2 5 2 "   r g b C l r = " 4 0 B 9 6 C " / > < c o m m e n t   s : r e f = " J 3 3 1 "   r g b C l r = " 4 0 B 9 6 C " / > < c o m m e n t   s : r e f = " J 3 3 2 "   r g b C l r = " 4 0 B 9 6 C " / > < c o m m e n t   s : r e f = " J 3 4 8 "   r g b C l r = " 4 0 B 9 6 C " / > < c o m m e n t   s : r e f = " J 3 5 1 "   r g b C l r = " 4 0 B 9 6 C " / > < c o m m e n t   s : r e f = " G 3 6 7 "   r g b C l r = " 4 0 B 9 6 C " / > < c o m m e n t   s : r e f = " C 3 9 5 "   r g b C l r = " 4 0 B 9 6 C " / > < / c o m m e n t L i s t > < c o m m e n t L i s t   s h e e t S t i d = " 2 5 " > < c o m m e n t   s : r e f = " J 1 1 7 "   r g b C l r = " 4 0 B 9 6 C " / > < c o m m e n t   s : r e f = " J 1 2 1 "   r g b C l r = " 4 0 B 9 6 C " / > < c o m m e n t   s : r e f = " J 1 5 2 "   r g b C l r = " 4 0 B 9 6 C " / > < c o m m e n t   s : r e f = " H 1 5 5 "   r g b C l r = " 4 0 B 9 6 C " / > < c o m m e n t   s : r e f = " J 1 5 5 "   r g b C l r = " 4 0 B 9 6 C " / > < c o m m e n t   s : r e f = " J 1 7 6 "   r g b C l r = " 4 0 B 9 6 C " / > < c o m m e n t   s : r e f = " J 1 7 7 "   r g b C l r = " 4 0 B 9 6 C " / > < c o m m e n t   s : r e f = " J 1 7 8 "   r g b C l r = " 4 0 B 9 6 C " / > < c o m m e n t   s : r e f = " H 1 7 9 "   r g b C l r = " 4 0 B 9 6 C " / > < c o m m e n t   s : r e f = " J 1 7 9 "   r g b C l r = " 4 0 B 9 6 C " / > < c o m m e n t   s : r e f = " J 1 8 0 "   r g b C l r = " 4 0 B 9 6 C " / > < c o m m e n t   s : r e f = " J 2 3 5 "   r g b C l r = " 4 0 B 9 6 C " / > < c o m m e n t   s : r e f = " J 2 4 4 "   r g b C l r = " 4 0 B 9 6 C " / > < c o m m e n t   s : r e f = " J 3 1 8 "   r g b C l r = " 4 0 B 9 6 C " / > < c o m m e n t   s : r e f = " J 3 1 9 "   r g b C l r = " 4 0 B 9 6 C " / > < c o m m e n t   s : r e f = " J 3 3 5 "   r g b C l r = " 4 0 B 9 6 C " / > < c o m m e n t   s : r e f = " J 4 1 9 "   r g b C l r = " 4 0 B 9 6 C " / > < c o m m e n t   s : r e f = " J 4 2 0 "   r g b C l r = " 4 0 B 9 6 C " / > < c o m m e n t   s : r e f = " J 4 3 1 "   r g b C l r = " 4 0 B 9 6 C " / > < / c o m m e n t L i s t > < c o m m e n t L i s t   s h e e t S t i d = " 2 6 " > < c o m m e n t   s : r e f = " J 1 1 5 "   r g b C l r = " 4 0 B 9 6 C " / > < c o m m e n t   s : r e f = " J 1 1 9 "   r g b C l r = " 4 0 B 9 6 C " / > < c o m m e n t   s : r e f = " J 1 4 0 "   r g b C l r = " 4 0 B 9 6 C " / > < c o m m e n t   s : r e f = " H 1 5 3 "   r g b C l r = " 4 0 B 9 6 C " / > < c o m m e n t   s : r e f = " J 1 5 3 "   r g b C l r = " 4 0 B 9 6 C " / > < c o m m e n t   s : r e f = " H 1 7 7 "   r g b C l r = " 4 0 B 9 6 C " / > < c o m m e n t   s : r e f = " J 1 7 8 "   r g b C l r = " 4 0 B 9 6 C " / > < c o m m e n t   s : r e f = " J 2 3 1 "   r g b C l r = " 4 0 B 9 6 C " / > < c o m m e n t   s : r e f = " J 2 4 0 "   r g b C l r = " 4 0 B 9 6 C " / > < c o m m e n t   s : r e f = " J 3 0 8 "   r g b C l r = " 4 0 B 9 6 C " / > < c o m m e n t   s : r e f = " J 3 0 9 "   r g b C l r = " 4 0 B 9 6 C " / > < c o m m e n t   s : r e f = " J 3 2 4 "   r g b C l r = " 4 0 B 9 6 C " / > < c o m m e n t   s : r e f = " J 3 3 2 "   r g b C l r = " 4 0 B 9 6 C " / > < c o m m e n t   s : r e f = " J 3 3 3 "   r g b C l r = " 4 0 B 9 6 C " / > < c o m m e n t   s : r e f = " J 3 3 4 "   r g b C l r = " 4 0 B 9 6 C " / > < / c o m m e n t L i s t > < c o m m e n t L i s t   s h e e t S t i d = " 2 7 " > < c o m m e n t   s : r e f = " J 1 0 8 "   r g b C l r = " 4 0 B 9 6 C " / > < c o m m e n t   s : r e f = " H 1 1 2 "   r g b C l r = " 4 0 B 9 6 C " / > < c o m m e n t   s : r e f = " J 1 1 2 "   r g b C l r = " 4 0 B 9 6 C " / > < c o m m e n t   s : r e f = " J 1 3 3 "   r g b C l r = " 4 0 B 9 6 C " / > < c o m m e n t   s : r e f = " J 1 4 3 "   r g b C l r = " 4 0 B 9 6 C " / > < c o m m e n t   s : r e f = " H 1 4 6 "   r g b C l r = " 4 0 B 9 6 C " / > < c o m m e n t   s : r e f = " J 1 4 6 "   r g b C l r = " 4 0 B 9 6 C " / > < c o m m e n t   s : r e f = " H 1 6 9 "   r g b C l r = " 4 0 B 9 6 C " / > < c o m m e n t   s : r e f = " J 1 7 0 "   r g b C l r = " 4 0 B 9 6 C " / > < c o m m e n t   s : r e f = " J 2 2 2 "   r g b C l r = " 4 0 B 9 6 C " / > < c o m m e n t   s : r e f = " J 2 3 0 "   r g b C l r = " 4 0 B 9 6 C " / > < c o m m e n t   s : r e f = " J 2 9 2 "   r g b C l r = " 4 0 B 9 6 C " / > < c o m m e n t   s : r e f = " J 2 9 3 "   r g b C l r = " 4 0 B 9 6 C " / > < c o m m e n t   s : r e f = " J 3 0 8 "   r g b C l r = " 4 0 B 9 6 C " / > < c o m m e n t   s : r e f = " J 3 1 6 "   r g b C l r = " 4 0 B 9 6 C " / > < c o m m e n t   s : r e f = " J 3 1 7 "   r g b C l r = " 4 0 B 9 6 C " / > < c o m m e n t   s : r e f = " J 3 1 8 "   r g b C l r = " 4 0 B 9 6 C " / > < c o m m e n t   s : r e f = " C 3 4 6 "   r g b C l r = " 4 0 B 9 6 C " / > < / c o m m e n t L i s t > < c o m m e n t L i s t   s h e e t S t i d = " 2 8 " > < c o m m e n t   s : r e f = " I 1 0 6 "   r g b C l r = " 4 0 B 9 6 C " / > < c o m m e n t   s : r e f = " G 1 1 0 "   r g b C l r = " 4 0 B 9 6 C " / > < c o m m e n t   s : r e f = " I 1 1 0 "   r g b C l r = " 4 0 B 9 6 C " / > < c o m m e n t   s : r e f = " I 1 3 1 "   r g b C l r = " 4 0 B 9 6 C " / > < c o m m e n t   s : r e f = " I 1 4 1 "   r g b C l r = " 4 0 B 9 6 C " / > < c o m m e n t   s : r e f = " G 1 4 4 "   r g b C l r = " 4 0 B 9 6 C " / > < c o m m e n t   s : r e f = " I 1 4 4 "   r g b C l r = " 4 0 B 9 6 C " / > < c o m m e n t   s : r e f = " G 1 6 6 "   r g b C l r = " 4 0 B 9 6 C " / > < c o m m e n t   s : r e f = " I 1 6 7 "   r g b C l r = " 4 0 B 9 6 C " / > < c o m m e n t   s : r e f = " I 2 1 7 "   r g b C l r = " 4 0 B 9 6 C " / > < c o m m e n t   s : r e f = " I 2 2 5 "   r g b C l r = " 4 0 B 9 6 C " / > < c o m m e n t   s : r e f = " I 2 8 7 "   r g b C l r = " 4 0 B 9 6 C " / > < c o m m e n t   s : r e f = " I 2 8 8 "   r g b C l r = " 4 0 B 9 6 C " / > < c o m m e n t   s : r e f = " I 3 0 3 "   r g b C l r = " 4 0 B 9 6 C " / > < c o m m e n t   s : r e f = " I 3 0 9 "   r g b C l r = " 4 0 B 9 6 C " / > < c o m m e n t   s : r e f = " I 3 1 0 "   r g b C l r = " 4 0 B 9 6 C " / > < c o m m e n t   s : r e f = " I 3 1 1 "   r g b C l r = " 4 0 B 9 6 C " / > < c o m m e n t   s : r e f = " I 3 3 6 "   r g b C l r = " 4 0 B 9 6 C " / > < c o m m e n t   s : r e f = " H 4 3 0 "   r g b C l r = " 1 B C A C 8 " / > < c o m m e n t   s : r e f = " C 4 8 1 "   r g b C l r = " 4 0 B 9 6 C " / > < c o m m e n t   s : r e f = " C 4 8 2 "   r g b C l r = " 4 0 B 9 6 C " / > < c o m m e n t   s : r e f = " C 4 8 3 "   r g b C l r = " 4 0 B 9 6 C " / > < c o m m e n t   s : r e f = " I 4 9 8 "   r g b C l r = " 4 0 B 9 6 C " / > < / c o m m e n t L i s t > < c o m m e n t L i s t   s h e e t S t i d = " 3 1 " > < c o m m e n t   s : r e f = " I 1 0 5 "   r g b C l r = " 4 0 B 9 6 C " / > < c o m m e n t   s : r e f = " G 1 0 8 "   r g b C l r = " 4 0 B 9 6 C " / > < c o m m e n t   s : r e f = " I 1 0 8 "   r g b C l r = " 4 0 B 9 6 C " / > < c o m m e n t   s : r e f = " I 1 2 9 "   r g b C l r = " 4 0 B 9 6 C " / > < c o m m e n t   s : r e f = " I 1 3 8 "   r g b C l r = " 4 0 B 9 6 C " / > < c o m m e n t   s : r e f = " G 1 4 1 "   r g b C l r = " 4 0 B 9 6 C " / > < c o m m e n t   s : r e f = " I 1 4 1 "   r g b C l r = " 4 0 B 9 6 C " / > < c o m m e n t   s : r e f = " G 1 6 2 "   r g b C l r = " 4 0 B 9 6 C " / > < c o m m e n t   s : r e f = " I 1 6 3 "   r g b C l r = " 4 0 B 9 6 C " / > < c o m m e n t   s : r e f = " I 2 1 3 "   r g b C l r = " 4 0 B 9 6 C " / > < c o m m e n t   s : r e f = " I 2 2 1 "   r g b C l r = " 4 0 B 9 6 C " / > < c o m m e n t   s : r e f = " I 2 8 3 "   r g b C l r = " 4 0 B 9 6 C " / > < c o m m e n t   s : r e f = " I 2 8 4 "   r g b C l r = " 4 0 B 9 6 C " / > < c o m m e n t   s : r e f = " I 2 9 7 "   r g b C l r = " 4 0 B 9 6 C " / > < c o m m e n t   s : r e f = " I 3 0 2 "   r g b C l r = " 4 0 B 9 6 C " / > < c o m m e n t   s : r e f = " I 3 0 3 "   r g b C l r = " 4 0 B 9 6 C " / > < c o m m e n t   s : r e f = " I 3 0 4 "   r g b C l r = " 4 0 B 9 6 C " / > < c o m m e n t   s : r e f = " I 3 2 8 "   r g b C l r = " 4 0 B 9 6 C " / > < c o m m e n t   s : r e f = " I 3 3 0 "   r g b C l r = " 4 0 B 9 6 C " / > < c o m m e n t   s : r e f = " I 3 3 2 "   r g b C l r = " 4 0 B 9 6 C " / > < c o m m e n t   s : r e f = " I 3 3 6 "   r g b C l r = " 4 0 B 9 6 C " / > < c o m m e n t   s : r e f = " H 4 3 0 "   r g b C l r = " 1 B C A C 8 " / > < c o m m e n t   s : r e f = " C 5 0 0 "   r g b C l r = " 4 E C 4 E 4 " / > < c o m m e n t   s : r e f = " F 5 0 0 "   r g b C l r = " 4 E C 4 E 4 " / > < / c o m m e n t L i s t > < c o m m e n t L i s t   s h e e t S t i d = " 3 3 " > < c o m m e n t   s : r e f = " I 1 0 2 "   r g b C l r = " 4 0 B 9 6 C " / > < c o m m e n t   s : r e f = " G 1 0 5 "   r g b C l r = " 4 0 B 9 6 C " / > < c o m m e n t   s : r e f = " I 1 0 5 "   r g b C l r = " 4 0 B 9 6 C " / > < c o m m e n t   s : r e f = " I 1 2 6 "   r g b C l r = " 4 0 B 9 6 C " / > < c o m m e n t   s : r e f = " I 1 3 5 "   r g b C l r = " 4 0 B 9 6 C " / > < c o m m e n t   s : r e f = " G 1 3 8 "   r g b C l r = " 4 0 B 9 6 C " / > < c o m m e n t   s : r e f = " I 1 3 8 "   r g b C l r = " 4 0 B 9 6 C " / > < c o m m e n t   s : r e f = " I 1 6 0 "   r g b C l r = " 4 0 B 9 6 C " / > < c o m m e n t   s : r e f = " I 2 0 9 "   r g b C l r = " 4 0 B 9 6 C " / > < c o m m e n t   s : r e f = " I 2 1 7 "   r g b C l r = " 4 0 B 9 6 C " / > < c o m m e n t   s : r e f = " I 2 7 9 "   r g b C l r = " 4 0 B 9 6 C " / > < c o m m e n t   s : r e f = " I 2 8 0 "   r g b C l r = " 4 0 B 9 6 C " / > < c o m m e n t   s : r e f = " I 2 9 3 "   r g b C l r = " 4 0 B 9 6 C " / > < c o m m e n t   s : r e f = " I 2 9 8 "   r g b C l r = " 4 0 B 9 6 C " / > < c o m m e n t   s : r e f = " I 2 9 9 "   r g b C l r = " 4 0 B 9 6 C " / > < c o m m e n t   s : r e f = " I 3 0 0 "   r g b C l r = " 4 0 B 9 6 C " / > < c o m m e n t   s : r e f = " I 3 2 3 "   r g b C l r = " 4 0 B 9 6 C " / > < c o m m e n t   s : r e f = " I 3 2 5 "   r g b C l r = " 4 0 B 9 6 C " / > < c o m m e n t   s : r e f = " I 3 3 0 "   r g b C l r = " 4 0 B 9 6 C " / > < c o m m e n t   s : r e f = " F 4 4 8 "   r g b C l r = " 3 F C 8 B C " / > < c o m m e n t   s : r e f = " F 4 6 2 "   r g b C l r = " 3 F C 8 B C " / > < c o m m e n t   s : r e f = " F 4 6 3 "   r g b C l r = " 3 F C 8 B C " / > < c o m m e n t   s : r e f = " F 4 6 6 "   r g b C l r = " 3 F C 8 B C " / > < c o m m e n t   s : r e f = " C 4 8 8 "   r g b C l r = " 4 0 B 9 6 C " / > < c o m m e n t   s : r e f = " C 4 8 9 "   r g b C l r = " 4 0 B 9 6 C " / > < c o m m e n t   s : r e f = " F 4 8 9 "   r g b C l r = " 4 0 B 9 6 C " / > < c o m m e n t   s : r e f = " C 4 9 0 "   r g b C l r = " 4 0 B 9 6 C " / > < c o m m e n t   s : r e f = " I 4 9 8 "   r g b C l r = " 4 0 B 9 6 C " / > < / c o m m e n t L i s t > < c o m m e n t L i s t   s h e e t S t i d = " 3 4 " > < c o m m e n t   s : r e f = " I 1 8 "   r g b C l r = " 2 8 B D F C " / > < c o m m e n t   s : r e f = " I 2 4 "   r g b C l r = " 2 8 B D F C " / > < c o m m e n t   s : r e f = " I 2 6 "   r g b C l r = " 2 8 B D F C " / > < c o m m e n t   s : r e f = " I 3 1 "   r g b C l r = " 2 8 B D F C " / > < c o m m e n t   s : r e f = " I 4 0 "   r g b C l r = " 2 8 B D F C " / > < c o m m e n t   s : r e f = " I 7 3 "   r g b C l r = " 2 8 B D F C " / > < c o m m e n t   s : r e f = " I 9 3 "   r g b C l r = " 2 8 B D F C " / > < c o m m e n t   s : r e f = " I 1 0 1 "   r g b C l r = " 4 0 B 9 6 C " / > < c o m m e n t   s : r e f = " G 1 0 4 "   r g b C l r = " 4 0 B 9 6 C " / > < c o m m e n t   s : r e f = " I 1 0 4 "   r g b C l r = " 4 0 B 9 6 C " / > < c o m m e n t   s : r e f = " I 1 2 5 "   r g b C l r = " 4 0 B 9 6 C " / > < c o m m e n t   s : r e f = " I 1 3 4 "   r g b C l r = " 4 0 B 9 6 C " / > < c o m m e n t   s : r e f = " G 1 3 6 "   r g b C l r = " 4 0 B 9 6 C " / > < c o m m e n t   s : r e f = " I 1 3 6 "   r g b C l r = " 4 0 B 9 6 C " / > < c o m m e n t   s : r e f = " I 1 5 8 "   r g b C l r = " 4 0 B 9 6 C " / > < c o m m e n t   s : r e f = " I 2 0 7 "   r g b C l r = " 4 0 B 9 6 C " / > < c o m m e n t   s : r e f = " I 2 1 5 "   r g b C l r = " 4 0 B 9 6 C " / > < c o m m e n t   s : r e f = " I 2 3 1 "   r g b C l r = " 4 0 B 9 6 C " / > < c o m m e n t   s : r e f = " I 2 3 2 "   r g b C l r = " 4 0 B 9 6 C " / > < c o m m e n t   s : r e f = " I 2 3 6 "   r g b C l r = " 4 0 B 9 6 C " / > < c o m m e n t   s : r e f = " I 2 7 4 "   r g b C l r = " 4 0 B 9 6 C " / > < c o m m e n t   s : r e f = " I 2 7 5 "   r g b C l r = " 4 0 B 9 6 C " / > < c o m m e n t   s : r e f = " I 2 8 8 "   r g b C l r = " 4 0 B 9 6 C " / > < c o m m e n t   s : r e f = " I 2 9 3 "   r g b C l r = " 4 0 B 9 6 C " / > < c o m m e n t   s : r e f = " I 2 9 4 "   r g b C l r = " 4 0 B 9 6 C " / > < c o m m e n t   s : r e f = " I 2 9 5 "   r g b C l r = " 4 0 B 9 6 C " / > < c o m m e n t   s : r e f = " I 3 1 7 "   r g b C l r = " 4 0 B 9 6 C " / > < c o m m e n t   s : r e f = " I 3 1 9 "   r g b C l r = " 4 0 B 9 6 C " / > < c o m m e n t   s : r e f = " I 3 2 4 "   r g b C l r = " 4 0 B 9 6 C " / > < c o m m e n t   s : r e f = " I 3 5 6 "   r g b C l r = " 4 0 B 9 6 C " / > < c o m m e n t   s : r e f = " I 3 5 8 "   r g b C l r = " 4 0 B 9 6 C " / > < c o m m e n t   s : r e f = " I 3 8 1 "   r g b C l r = " 4 0 B 9 6 C " / > < c o m m e n t   s : r e f = " F 4 0 3 "   r g b C l r = " 4 0 B 9 6 C " / > < c o m m e n t   s : r e f = " F 4 2 3 "   r g b C l r = " 4 0 B 9 6 C " / > < c o m m e n t   s : r e f = " I 4 2 5 "   r g b C l r = " 4 0 B 9 6 C " / > < c o m m e n t   s : r e f = " F 4 2 9 "   r g b C l r = " 3 F C 8 B C " / > < c o m m e n t   s : r e f = " F 4 3 9 "   r g b C l r = " 3 F C 8 B C " / > < c o m m e n t   s : r e f = " F 4 4 0 "   r g b C l r = " 3 F C 8 B C " / > < c o m m e n t   s : r e f = " F 4 4 3 "   r g b C l r = " 3 F C 8 B C " / > < c o m m e n t   s : r e f = " H 4 5 2 "   r g b C l r = " 3 F C 9 5 0 " / > < c o m m e n t   s : r e f = " G 4 7 7 "   r g b C l r = " 4 1 C 7 9 C " / > < c o m m e n t   s : r e f = " H 4 7 7 "   r g b C l r = " 3 F C 9 5 0 " / > < c o m m e n t   s : r e f = " F 4 8 0 "   r g b C l r = " 3 F C 9 5 0 " / > < c o m m e n t   s : r e f = " H 4 8 0 "   r g b C l r = " 3 F C 9 5 0 " / > < c o m m e n t   s : r e f = " F 5 0 3 "   r g b C l r = " 4 0 B 9 6 C " / > < c o m m e n t   s : r e f = " F 5 0 6 "   r g b C l r = " 4 0 B 9 6 C " / > < c o m m e n t   s : r e f = " F 5 0 7 "   r g b C l r = " 4 0 B 9 6 C " / > < c o m m e n t   s : r e f = " G 5 0 7 "   r g b C l r = " 4 0 B 9 6 C " / > < c o m m e n t   s : r e f = " H 5 0 7 "   r g b C l r = " 4 0 B 9 6 C " / > < c o m m e n t   s : r e f = " F 5 0 8 "   r g b C l r = " 3 F C 8 B C " / > < c o m m e n t   s : r e f = " F 5 0 9 "   r g b C l r = " 3 F C 8 B C " / > < c o m m e n t   s : r e f = " I 5 1 0 "   r g b C l r = " 4 0 B 9 6 C " / > < c o m m e n t   s : r e f = " I 5 1 6 "   r g b C l r = " 4 0 B 9 6 C " / > < c o m m e n t   s : r e f = " I 5 1 7 "   r g b C l r = " 4 0 B 9 6 C " / > < c o m m e n t   s : r e f = " I 5 2 4 "   r g b C l r = " 4 0 B 9 6 C " / > < / c o m m e n t L i s t > < c o m m e n t L i s t   s h e e t S t i d = " 3 5 " > < c o m m e n t   s : r e f = " I 1 8 "   r g b C l r = " 2 8 B D F C " / > < c o m m e n t   s : r e f = " I 2 3 "   r g b C l r = " 2 8 B D F C " / > < c o m m e n t   s : r e f = " I 2 5 "   r g b C l r = " 2 8 B D F C " / > < c o m m e n t   s : r e f = " I 3 0 "   r g b C l r = " 2 8 B D F C " / > < c o m m e n t   s : r e f = " I 3 9 "   r g b C l r = " 2 8 B D F C " / > < c o m m e n t   s : r e f = " I 7 1 "   r g b C l r = " 2 8 B D F C " / > < c o m m e n t   s : r e f = " I 9 1 "   r g b C l r = " 2 8 B D F C " / > < c o m m e n t   s : r e f = " I 9 9 "   r g b C l r = " 4 0 B 9 6 C " / > < c o m m e n t   s : r e f = " G 1 0 2 "   r g b C l r = " 4 0 B 9 6 C " / > < c o m m e n t   s : r e f = " I 1 0 2 "   r g b C l r = " 4 0 B 9 6 C " / > < c o m m e n t   s : r e f = " I 1 2 3 "   r g b C l r = " 4 0 B 9 6 C " / > < c o m m e n t   s : r e f = " I 1 3 2 "   r g b C l r = " 4 0 B 9 6 C " / > < c o m m e n t   s : r e f = " G 1 3 4 "   r g b C l r = " 4 0 B 9 6 C " / > < c o m m e n t   s : r e f = " I 1 3 4 "   r g b C l r = " 4 0 B 9 6 C " / > < c o m m e n t   s : r e f = " I 1 5 6 "   r g b C l r = " 4 0 B 9 6 C " / > < c o m m e n t   s : r e f = " I 2 0 2 "   r g b C l r = " 4 0 B 9 6 C " / > < c o m m e n t   s : r e f = " I 2 0 4 "   r g b C l r = " 4 0 B 9 6 C " / > < c o m m e n t   s : r e f = " I 2 1 2 "   r g b C l r = " 4 0 B 9 6 C " / > < c o m m e n t   s : r e f = " I 2 2 7 "   r g b C l r = " 4 0 B 9 6 C " / > < c o m m e n t   s : r e f = " I 2 2 8 "   r g b C l r = " 4 0 B 9 6 C " / > < c o m m e n t   s : r e f = " I 2 3 2 "   r g b C l r = " 4 0 B 9 6 C " / > < c o m m e n t   s : r e f = " I 2 6 9 "   r g b C l r = " 4 0 B 9 6 C " / > < c o m m e n t   s : r e f = " I 2 7 0 "   r g b C l r = " 4 0 B 9 6 C " / > < c o m m e n t   s : r e f = " I 2 7 4 "   r g b C l r = " 4 0 B 9 6 C " / > < c o m m e n t   s : r e f = " I 2 8 3 "   r g b C l r = " 4 0 B 9 6 C " / > < c o m m e n t   s : r e f = " I 2 8 7 "   r g b C l r = " 4 0 B 9 6 C " / > < c o m m e n t   s : r e f = " I 2 8 8 "   r g b C l r = " 4 0 B 9 6 C " / > < c o m m e n t   s : r e f = " I 2 8 9 "   r g b C l r = " 4 0 B 9 6 C " / > < c o m m e n t   s : r e f = " I 3 1 0 "   r g b C l r = " 4 0 B 9 6 C " / > < c o m m e n t   s : r e f = " I 3 1 2 "   r g b C l r = " 4 0 B 9 6 C " / > < c o m m e n t   s : r e f = " I 3 1 6 "   r g b C l r = " 4 0 B 9 6 C " / > < c o m m e n t   s : r e f = " I 3 4 8 "   r g b C l r = " 4 0 B 9 6 C " / > < c o m m e n t   s : r e f = " I 3 5 0 "   r g b C l r = " 4 0 B 9 6 C " / > < c o m m e n t   s : r e f = " I 3 7 0 "   r g b C l r = " 4 0 B 9 6 C " / > < c o m m e n t   s : r e f = " F 3 9 1 "   r g b C l r = " 4 0 B 9 6 C " / > < c o m m e n t   s : r e f = " I 3 9 1 "   r g b C l r = " 4 0 B 9 6 C " / > < c o m m e n t   s : r e f = " I 3 9 6 "   r g b C l r = " 4 0 B 9 6 C " / > < c o m m e n t   s : r e f = " I 3 9 8 "   r g b C l r = " 4 0 B 9 6 C " / > < c o m m e n t   s : r e f = " F 4 0 7 "   r g b C l r = " 4 0 B 9 6 C " / > < c o m m e n t   s : r e f = " I 4 1 2 "   r g b C l r = " 4 0 B 9 6 C " / > < c o m m e n t   s : r e f = " F 4 1 5 "   r g b C l r = " 3 F C 8 B C " / > < c o m m e n t   s : r e f = " F 4 2 3 "   r g b C l r = " 3 F C 8 B C " / > < c o m m e n t   s : r e f = " F 4 2 6 "   r g b C l r = " 3 F C 8 B C " / > < c o m m e n t   s : r e f = " F 4 3 3 "   r g b C l r = " 3 F C 8 B C " / > < c o m m e n t   s : r e f = " H 4 3 3 "   r g b C l r = " 3 F C 9 5 0 " / > < c o m m e n t   s : r e f = " H 4 3 6 "   r g b C l r = " 3 F C 9 5 0 " / > < c o m m e n t   s : r e f = " F 4 5 6 "   r g b C l r = " 3 F C 9 5 0 " / > < c o m m e n t   s : r e f = " H 4 5 6 "   r g b C l r = " 3 F C 9 5 0 " / > < c o m m e n t   s : r e f = " H 4 9 6 "   r g b C l r = " 3 7 C 9 9 8 " / > < c o m m e n t   s : r e f = " F 5 1 8 "   r g b C l r = " 3 F C 9 5 0 " / > < c o m m e n t   s : r e f = " G 5 1 8 "   r g b C l r = " 4 1 C 7 9 C " / > < c o m m e n t   s : r e f = " H 5 1 8 "   r g b C l r = " 3 F C 9 5 0 " / > < c o m m e n t   s : r e f = " F 5 2 1 "   r g b C l r = " 4 0 B 9 6 C " / > < c o m m e n t   s : r e f = " I 5 4 0 "   r g b C l r = " 4 0 B 9 6 C " / > < c o m m e n t   s : r e f = " F 5 4 1 "   r g b C l r = " 3 F C 8 B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密码说明</vt:lpstr>
      <vt:lpstr>用款申请费用汇总</vt:lpstr>
      <vt:lpstr>费用分类汇总</vt:lpstr>
      <vt:lpstr>12月</vt:lpstr>
      <vt:lpstr>1月 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小虾米</cp:lastModifiedBy>
  <dcterms:created xsi:type="dcterms:W3CDTF">2020-03-27T06:59:00Z</dcterms:created>
  <dcterms:modified xsi:type="dcterms:W3CDTF">2023-01-27T03:44:21Z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