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32-H6长卧铺资料\H6-卧铺-外发最新数据+BOM-20230203\"/>
    </mc:Choice>
  </mc:AlternateContent>
  <xr:revisionPtr revIDLastSave="0" documentId="13_ncr:1_{072DCD96-58EF-44DE-B021-CD7A6A5E331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ING" sheetId="9" state="veryHidden" r:id="rId1"/>
    <sheet name="调整版卧铺总成BOM" sheetId="8" r:id="rId2"/>
  </sheets>
  <definedNames>
    <definedName name="_xlnm._FilterDatabase" localSheetId="1" hidden="1">调整版卧铺总成BOM!$A$3:$Y$68</definedName>
    <definedName name="_xlnm.Print_Area" localSheetId="1">调整版卧铺总成BOM!$A$2:$X$75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8" l="1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W18" i="8"/>
  <c r="W7" i="8"/>
  <c r="W66" i="8" l="1"/>
  <c r="W60" i="8"/>
  <c r="W44" i="8"/>
  <c r="W30" i="8"/>
  <c r="W27" i="8"/>
  <c r="W15" i="8"/>
  <c r="A4" i="8"/>
  <c r="W5" i="8" l="1"/>
  <c r="W4" i="8" s="1"/>
</calcChain>
</file>

<file path=xl/sharedStrings.xml><?xml version="1.0" encoding="utf-8"?>
<sst xmlns="http://schemas.openxmlformats.org/spreadsheetml/2006/main" count="376" uniqueCount="241">
  <si>
    <t>序号</t>
  </si>
  <si>
    <t>装配等级</t>
  </si>
  <si>
    <t>零件号</t>
  </si>
  <si>
    <t>中文名称</t>
  </si>
  <si>
    <t>零件描述</t>
  </si>
  <si>
    <t>重要度</t>
  </si>
  <si>
    <t>单位</t>
  </si>
  <si>
    <t>图示</t>
  </si>
  <si>
    <t>数据版本</t>
  </si>
  <si>
    <t>图纸号</t>
  </si>
  <si>
    <t>零件类别</t>
  </si>
  <si>
    <t>材料</t>
  </si>
  <si>
    <t>材料标准</t>
  </si>
  <si>
    <t>轮廓尺寸
(长*宽*高)</t>
  </si>
  <si>
    <t>重量
（Kg）</t>
  </si>
  <si>
    <t>用量</t>
  </si>
  <si>
    <t>卧铺总成</t>
  </si>
  <si>
    <t>ASSY</t>
  </si>
  <si>
    <t>NA</t>
  </si>
  <si>
    <t>A</t>
  </si>
  <si>
    <t>C</t>
  </si>
  <si>
    <t>装配总成件</t>
  </si>
  <si>
    <t>B</t>
  </si>
  <si>
    <t>铝型材</t>
  </si>
  <si>
    <t>GB/T 3190</t>
  </si>
  <si>
    <t>708*25*6</t>
  </si>
  <si>
    <t>压铸件</t>
  </si>
  <si>
    <t>YL113</t>
  </si>
  <si>
    <t>GB/T 15115</t>
  </si>
  <si>
    <t>标准件</t>
  </si>
  <si>
    <t>GB/T 5782</t>
  </si>
  <si>
    <t>冲压件</t>
  </si>
  <si>
    <t>Q235,t=2</t>
  </si>
  <si>
    <t>GB 700</t>
  </si>
  <si>
    <t>100*40*40</t>
  </si>
  <si>
    <t>钣金件+焊接</t>
  </si>
  <si>
    <t>0.155</t>
  </si>
  <si>
    <t>0.006</t>
  </si>
  <si>
    <t>拉铆螺钉</t>
  </si>
  <si>
    <t>0.5</t>
  </si>
  <si>
    <t>拉线</t>
  </si>
  <si>
    <t>φ8*700</t>
  </si>
  <si>
    <t>0.032</t>
  </si>
  <si>
    <t>借用B40L后排</t>
  </si>
  <si>
    <t>PA6</t>
  </si>
  <si>
    <t>宽20mm黑色,长220mm</t>
  </si>
  <si>
    <t>0.005</t>
  </si>
  <si>
    <t>借用B41L后排</t>
  </si>
  <si>
    <t>Q235，t=2.5</t>
  </si>
  <si>
    <t>0.014</t>
  </si>
  <si>
    <t>借用B42L后排</t>
  </si>
  <si>
    <t>滚针轴承(6个)</t>
  </si>
  <si>
    <t>塑料限位块</t>
  </si>
  <si>
    <t>注塑件</t>
  </si>
  <si>
    <t>PA66+GF30</t>
  </si>
  <si>
    <t>——</t>
  </si>
  <si>
    <t>60*13*10</t>
  </si>
  <si>
    <t>防护网固定金属管</t>
  </si>
  <si>
    <t>1285*25*20</t>
  </si>
  <si>
    <t>560*25*20</t>
  </si>
  <si>
    <t>拱形木板条</t>
  </si>
  <si>
    <t>柳桉七夹板</t>
  </si>
  <si>
    <t>700*53*9</t>
  </si>
  <si>
    <t>木条固定胶套</t>
  </si>
  <si>
    <t>橡胶件</t>
  </si>
  <si>
    <t>EPDM</t>
  </si>
  <si>
    <t>57*11*30</t>
  </si>
  <si>
    <t>发泡</t>
  </si>
  <si>
    <t>聚氨酯发泡
密度45kg/m³</t>
  </si>
  <si>
    <t>2180*300*130</t>
  </si>
  <si>
    <t>2180*750*80</t>
  </si>
  <si>
    <t>面料</t>
  </si>
  <si>
    <t>2200*1200*2</t>
  </si>
  <si>
    <t>3.50</t>
  </si>
  <si>
    <t>1</t>
  </si>
  <si>
    <t>钣金件</t>
  </si>
  <si>
    <t>SPFH590 /T=2.0</t>
  </si>
  <si>
    <t>SPFH590-Q /BQB 310</t>
  </si>
  <si>
    <t>776*24*39</t>
  </si>
  <si>
    <t>NR</t>
  </si>
  <si>
    <t>33*33*18</t>
  </si>
  <si>
    <t>Q150B0650</t>
  </si>
  <si>
    <t>M6*50</t>
  </si>
  <si>
    <t>Q33406</t>
  </si>
  <si>
    <t>M6</t>
  </si>
  <si>
    <t>Q235，φ10</t>
  </si>
  <si>
    <t>Q235，t=3.0</t>
  </si>
  <si>
    <r>
      <t>678</t>
    </r>
    <r>
      <rPr>
        <sz val="10"/>
        <rFont val="宋体"/>
        <family val="3"/>
        <charset val="134"/>
        <scheme val="minor"/>
      </rPr>
      <t>*</t>
    </r>
    <r>
      <rPr>
        <sz val="10"/>
        <rFont val="宋体"/>
        <family val="3"/>
        <charset val="134"/>
        <scheme val="minor"/>
      </rPr>
      <t>60</t>
    </r>
    <r>
      <rPr>
        <sz val="10"/>
        <rFont val="宋体"/>
        <family val="3"/>
        <charset val="134"/>
        <scheme val="minor"/>
      </rPr>
      <t>*6</t>
    </r>
    <phoneticPr fontId="20" type="noConversion"/>
  </si>
  <si>
    <t>左侧滑轨</t>
    <phoneticPr fontId="20" type="noConversion"/>
  </si>
  <si>
    <t>右侧滑轨</t>
    <phoneticPr fontId="20" type="noConversion"/>
  </si>
  <si>
    <t>滑轨总成</t>
    <phoneticPr fontId="20" type="noConversion"/>
  </si>
  <si>
    <t>SHT0015456</t>
    <phoneticPr fontId="20" type="noConversion"/>
  </si>
  <si>
    <t>橡胶限位堵盖</t>
    <phoneticPr fontId="20" type="noConversion"/>
  </si>
  <si>
    <t>SHT0015457</t>
    <phoneticPr fontId="20" type="noConversion"/>
  </si>
  <si>
    <t>SHT0015458</t>
    <phoneticPr fontId="20" type="noConversion"/>
  </si>
  <si>
    <t>SHT0015459</t>
    <phoneticPr fontId="20" type="noConversion"/>
  </si>
  <si>
    <t>SHT0015460</t>
    <phoneticPr fontId="20" type="noConversion"/>
  </si>
  <si>
    <t>固定螺栓</t>
    <phoneticPr fontId="20" type="noConversion"/>
  </si>
  <si>
    <t>BFA0010112</t>
    <phoneticPr fontId="20" type="noConversion"/>
  </si>
  <si>
    <t>固定螺母</t>
    <phoneticPr fontId="20" type="noConversion"/>
  </si>
  <si>
    <t>BFA0010113</t>
    <phoneticPr fontId="20" type="noConversion"/>
  </si>
  <si>
    <t>塑料支撑件</t>
    <phoneticPr fontId="20" type="noConversion"/>
  </si>
  <si>
    <t>SHT0015461</t>
    <phoneticPr fontId="20" type="noConversion"/>
  </si>
  <si>
    <t>塑料件</t>
    <phoneticPr fontId="20" type="noConversion"/>
  </si>
  <si>
    <t>2</t>
    <phoneticPr fontId="20" type="noConversion"/>
  </si>
  <si>
    <t>靠背支撑总成</t>
  </si>
  <si>
    <t>SHT0015462</t>
    <phoneticPr fontId="20" type="noConversion"/>
  </si>
  <si>
    <t>靠背支撑泡沫</t>
    <phoneticPr fontId="20" type="noConversion"/>
  </si>
  <si>
    <t>靠背支撑面套</t>
    <phoneticPr fontId="20" type="noConversion"/>
  </si>
  <si>
    <t>SHT0015463</t>
    <phoneticPr fontId="20" type="noConversion"/>
  </si>
  <si>
    <t>SHT0015464</t>
    <phoneticPr fontId="20" type="noConversion"/>
  </si>
  <si>
    <t>ASSY</t>
    <phoneticPr fontId="20" type="noConversion"/>
  </si>
  <si>
    <t>泡沫</t>
    <phoneticPr fontId="20" type="noConversion"/>
  </si>
  <si>
    <t>面套</t>
    <phoneticPr fontId="20" type="noConversion"/>
  </si>
  <si>
    <t>SHT0015465</t>
    <phoneticPr fontId="20" type="noConversion"/>
  </si>
  <si>
    <t>加长坐垫总成</t>
    <phoneticPr fontId="20" type="noConversion"/>
  </si>
  <si>
    <t>卧铺面套总成</t>
    <phoneticPr fontId="20" type="noConversion"/>
  </si>
  <si>
    <t>卧铺坐垫泡沫</t>
    <phoneticPr fontId="20" type="noConversion"/>
  </si>
  <si>
    <t>卧铺靠背泡沫</t>
    <phoneticPr fontId="20" type="noConversion"/>
  </si>
  <si>
    <t>织带</t>
    <phoneticPr fontId="20" type="noConversion"/>
  </si>
  <si>
    <t>塑料挂钩</t>
    <phoneticPr fontId="20" type="noConversion"/>
  </si>
  <si>
    <t>3</t>
  </si>
  <si>
    <t>SHT0015468</t>
    <phoneticPr fontId="20" type="noConversion"/>
  </si>
  <si>
    <t>SHT0015466</t>
    <phoneticPr fontId="20" type="noConversion"/>
  </si>
  <si>
    <t>SHT0015467</t>
    <phoneticPr fontId="20" type="noConversion"/>
  </si>
  <si>
    <t>SHT0015469</t>
    <phoneticPr fontId="20" type="noConversion"/>
  </si>
  <si>
    <t>卧铺面套</t>
    <phoneticPr fontId="20" type="noConversion"/>
  </si>
  <si>
    <t>SHT0015471</t>
    <phoneticPr fontId="20" type="noConversion"/>
  </si>
  <si>
    <t>SHT0015470</t>
    <phoneticPr fontId="20" type="noConversion"/>
  </si>
  <si>
    <t>SHT0011541</t>
    <phoneticPr fontId="20" type="noConversion"/>
  </si>
  <si>
    <t>翻折铝型材（长边）</t>
    <phoneticPr fontId="20" type="noConversion"/>
  </si>
  <si>
    <t>SHT0015474</t>
    <phoneticPr fontId="20" type="noConversion"/>
  </si>
  <si>
    <t>翻折铝型材（侧边）</t>
    <phoneticPr fontId="20" type="noConversion"/>
  </si>
  <si>
    <t>SHT0015475</t>
    <phoneticPr fontId="20" type="noConversion"/>
  </si>
  <si>
    <t>SHT0015476</t>
    <phoneticPr fontId="20" type="noConversion"/>
  </si>
  <si>
    <t>SHT0015477</t>
    <phoneticPr fontId="20" type="noConversion"/>
  </si>
  <si>
    <t>侧边框</t>
    <phoneticPr fontId="20" type="noConversion"/>
  </si>
  <si>
    <t>角连接件</t>
    <phoneticPr fontId="20" type="noConversion"/>
  </si>
  <si>
    <t>后侧边框</t>
    <phoneticPr fontId="20" type="noConversion"/>
  </si>
  <si>
    <t>前侧边框</t>
    <phoneticPr fontId="20" type="noConversion"/>
  </si>
  <si>
    <t>防护网总成</t>
    <phoneticPr fontId="20" type="noConversion"/>
  </si>
  <si>
    <t>加强梁</t>
    <phoneticPr fontId="20" type="noConversion"/>
  </si>
  <si>
    <t>Q37110</t>
    <phoneticPr fontId="20" type="noConversion"/>
  </si>
  <si>
    <t>M10焊接方螺母</t>
    <phoneticPr fontId="20" type="noConversion"/>
  </si>
  <si>
    <t>拉线头固定片</t>
    <phoneticPr fontId="20" type="noConversion"/>
  </si>
  <si>
    <t>地锁解锁拉带</t>
    <phoneticPr fontId="20" type="noConversion"/>
  </si>
  <si>
    <t>地锁解锁拉带总成</t>
    <phoneticPr fontId="20" type="noConversion"/>
  </si>
  <si>
    <t>U型环</t>
    <phoneticPr fontId="20" type="noConversion"/>
  </si>
  <si>
    <t>锁钩固定板</t>
    <phoneticPr fontId="20" type="noConversion"/>
  </si>
  <si>
    <t>地板锁总成</t>
    <phoneticPr fontId="20" type="noConversion"/>
  </si>
  <si>
    <t>EPP</t>
    <phoneticPr fontId="20" type="noConversion"/>
  </si>
  <si>
    <t>SHT0015472</t>
    <phoneticPr fontId="20" type="noConversion"/>
  </si>
  <si>
    <t>3SHT0015471</t>
    <phoneticPr fontId="20" type="noConversion"/>
  </si>
  <si>
    <t>座框焊接总成</t>
    <phoneticPr fontId="20" type="noConversion"/>
  </si>
  <si>
    <t>翻折铝型材（后长）</t>
    <phoneticPr fontId="20" type="noConversion"/>
  </si>
  <si>
    <t>翻折铝型材（后长2）</t>
    <phoneticPr fontId="20" type="noConversion"/>
  </si>
  <si>
    <t>翻折铝型材（后长3）</t>
    <phoneticPr fontId="20" type="noConversion"/>
  </si>
  <si>
    <t>SHT0015480</t>
    <phoneticPr fontId="20" type="noConversion"/>
  </si>
  <si>
    <t>583*25*20</t>
    <phoneticPr fontId="20" type="noConversion"/>
  </si>
  <si>
    <t>546*25*20</t>
    <phoneticPr fontId="20" type="noConversion"/>
  </si>
  <si>
    <t>SHT0015481</t>
    <phoneticPr fontId="20" type="noConversion"/>
  </si>
  <si>
    <t>铝型材连接板</t>
    <phoneticPr fontId="20" type="noConversion"/>
  </si>
  <si>
    <t>230*24*2</t>
    <phoneticPr fontId="20" type="noConversion"/>
  </si>
  <si>
    <t>翻转拉带长</t>
    <phoneticPr fontId="20" type="noConversion"/>
  </si>
  <si>
    <t>SHT0015483</t>
    <phoneticPr fontId="20" type="noConversion"/>
  </si>
  <si>
    <t>塑料挂钩</t>
    <phoneticPr fontId="20" type="noConversion"/>
  </si>
  <si>
    <t>SHT0015470</t>
    <phoneticPr fontId="20" type="noConversion"/>
  </si>
  <si>
    <t>SHT0015482</t>
    <phoneticPr fontId="20" type="noConversion"/>
  </si>
  <si>
    <t>翻转拉带</t>
    <phoneticPr fontId="20" type="noConversion"/>
  </si>
  <si>
    <t>拉带固定片</t>
    <phoneticPr fontId="20" type="noConversion"/>
  </si>
  <si>
    <t>40*15*2</t>
    <phoneticPr fontId="20" type="noConversion"/>
  </si>
  <si>
    <t>Q235</t>
    <phoneticPr fontId="20" type="noConversion"/>
  </si>
  <si>
    <t>钣金件</t>
    <phoneticPr fontId="20" type="noConversion"/>
  </si>
  <si>
    <t>SHT0015515</t>
    <phoneticPr fontId="20" type="noConversion"/>
  </si>
  <si>
    <t>SHT0015516</t>
    <phoneticPr fontId="20" type="noConversion"/>
  </si>
  <si>
    <t>拉带固定片上</t>
    <phoneticPr fontId="20" type="noConversion"/>
  </si>
  <si>
    <t>拉带固定片前</t>
    <phoneticPr fontId="20" type="noConversion"/>
  </si>
  <si>
    <t>BFA0010097</t>
  </si>
  <si>
    <t>车身锁钩总成后</t>
    <phoneticPr fontId="20" type="noConversion"/>
  </si>
  <si>
    <t>SHT0015504</t>
    <phoneticPr fontId="20" type="noConversion"/>
  </si>
  <si>
    <t>SHT0015505</t>
  </si>
  <si>
    <t>SHT0015506</t>
  </si>
  <si>
    <t>SHT0015507</t>
    <phoneticPr fontId="20" type="noConversion"/>
  </si>
  <si>
    <t>SHT0015508</t>
    <phoneticPr fontId="20" type="noConversion"/>
  </si>
  <si>
    <t>SHT0015521</t>
    <phoneticPr fontId="20" type="noConversion"/>
  </si>
  <si>
    <t>车身锁钩总成右</t>
    <phoneticPr fontId="20" type="noConversion"/>
  </si>
  <si>
    <t>车身锁钩总成左</t>
    <phoneticPr fontId="20" type="noConversion"/>
  </si>
  <si>
    <t>SHT0015509</t>
    <phoneticPr fontId="20" type="noConversion"/>
  </si>
  <si>
    <t>SHT0015510</t>
    <phoneticPr fontId="20" type="noConversion"/>
  </si>
  <si>
    <t>螺栓</t>
    <phoneticPr fontId="20" type="noConversion"/>
  </si>
  <si>
    <t>固定锁钩</t>
    <phoneticPr fontId="20" type="noConversion"/>
  </si>
  <si>
    <t>BFA0010114</t>
  </si>
  <si>
    <t>A9609771040</t>
  </si>
  <si>
    <t>固定卧铺塑料件</t>
    <phoneticPr fontId="20" type="noConversion"/>
  </si>
  <si>
    <t>铝合金框架装配总成</t>
    <phoneticPr fontId="20" type="noConversion"/>
  </si>
  <si>
    <t>SHT0015484</t>
    <phoneticPr fontId="20" type="noConversion"/>
  </si>
  <si>
    <t>SHT0015485</t>
  </si>
  <si>
    <t>框架焊接总成</t>
    <phoneticPr fontId="20" type="noConversion"/>
  </si>
  <si>
    <t>A</t>
    <phoneticPr fontId="20" type="noConversion"/>
  </si>
  <si>
    <t>焊接总成件</t>
  </si>
  <si>
    <t>SHT0015486</t>
  </si>
  <si>
    <t>SHT0015487</t>
  </si>
  <si>
    <t>524*54*44</t>
    <phoneticPr fontId="20" type="noConversion"/>
  </si>
  <si>
    <t>SHT0015490</t>
    <phoneticPr fontId="20" type="noConversion"/>
  </si>
  <si>
    <t>1998*54*44</t>
    <phoneticPr fontId="20" type="noConversion"/>
  </si>
  <si>
    <t>SHT0015489</t>
    <phoneticPr fontId="20" type="noConversion"/>
  </si>
  <si>
    <t>140*140*53</t>
    <phoneticPr fontId="20" type="noConversion"/>
  </si>
  <si>
    <t>SHT0015492</t>
    <phoneticPr fontId="20" type="noConversion"/>
  </si>
  <si>
    <t>SHT0015488</t>
    <phoneticPr fontId="20" type="noConversion"/>
  </si>
  <si>
    <t>拉线固定支架右</t>
    <phoneticPr fontId="20" type="noConversion"/>
  </si>
  <si>
    <t>拉带固定支架左</t>
    <phoneticPr fontId="20" type="noConversion"/>
  </si>
  <si>
    <t>SHT0015493</t>
    <phoneticPr fontId="20" type="noConversion"/>
  </si>
  <si>
    <t>SHT0015494</t>
  </si>
  <si>
    <t>地板锁固定支架总成左</t>
    <phoneticPr fontId="20" type="noConversion"/>
  </si>
  <si>
    <t>地板锁固定支架左</t>
    <phoneticPr fontId="20" type="noConversion"/>
  </si>
  <si>
    <t>SHT0015495</t>
  </si>
  <si>
    <t>SHT0015496</t>
  </si>
  <si>
    <t>地板锁固定支架总成右</t>
    <phoneticPr fontId="20" type="noConversion"/>
  </si>
  <si>
    <t>地板锁固定支架右</t>
    <phoneticPr fontId="20" type="noConversion"/>
  </si>
  <si>
    <t>SHT0015498</t>
    <phoneticPr fontId="20" type="noConversion"/>
  </si>
  <si>
    <t>SHT0015497</t>
    <phoneticPr fontId="20" type="noConversion"/>
  </si>
  <si>
    <t>拉线前固定支架</t>
    <phoneticPr fontId="20" type="noConversion"/>
  </si>
  <si>
    <t>铝</t>
    <phoneticPr fontId="20" type="noConversion"/>
  </si>
  <si>
    <t>SHT0015499</t>
    <phoneticPr fontId="20" type="noConversion"/>
  </si>
  <si>
    <t>内侧地板锁总成</t>
    <phoneticPr fontId="20" type="noConversion"/>
  </si>
  <si>
    <t>SHT0015511</t>
    <phoneticPr fontId="20" type="noConversion"/>
  </si>
  <si>
    <t>SHT0015514</t>
    <phoneticPr fontId="20" type="noConversion"/>
  </si>
  <si>
    <t>拉线总成</t>
    <phoneticPr fontId="20" type="noConversion"/>
  </si>
  <si>
    <t>SHT0015500</t>
    <phoneticPr fontId="20" type="noConversion"/>
  </si>
  <si>
    <t>拉线总成长</t>
    <phoneticPr fontId="20" type="noConversion"/>
  </si>
  <si>
    <t>拉线总成短</t>
    <phoneticPr fontId="20" type="noConversion"/>
  </si>
  <si>
    <t>SHT0015519</t>
    <phoneticPr fontId="20" type="noConversion"/>
  </si>
  <si>
    <t>SHT0015520</t>
    <phoneticPr fontId="20" type="noConversion"/>
  </si>
  <si>
    <t>SHT0015503</t>
    <phoneticPr fontId="20" type="noConversion"/>
  </si>
  <si>
    <t>SHT0015502</t>
    <phoneticPr fontId="20" type="noConversion"/>
  </si>
  <si>
    <t>SHT0015501</t>
    <phoneticPr fontId="20" type="noConversion"/>
  </si>
  <si>
    <t>解锁拉带区分</t>
    <phoneticPr fontId="20" type="noConversion"/>
  </si>
  <si>
    <t>ASSY</t>
    <phoneticPr fontId="20" type="noConversion"/>
  </si>
  <si>
    <t>SHT0015491</t>
    <phoneticPr fontId="20" type="noConversion"/>
  </si>
  <si>
    <t>SHT0015512</t>
    <phoneticPr fontId="20" type="noConversion"/>
  </si>
  <si>
    <t>SHT0015513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</si>
</sst>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0_ "/>
  </numFmts>
  <fonts count="22" x14ac:knownFonts="1">
    <font>
      <sz val="11"/>
      <color theme="1"/>
      <name val="宋体"/>
      <charset val="134"/>
      <scheme val="minor"/>
    </font>
    <font>
      <sz val="11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2"/>
      <name val="新細明體"/>
      <family val="1"/>
    </font>
    <font>
      <sz val="11"/>
      <color rgb="FF006100"/>
      <name val="宋体"/>
      <family val="3"/>
      <charset val="134"/>
      <scheme val="minor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>
      <alignment vertical="center"/>
    </xf>
    <xf numFmtId="0" fontId="13" fillId="0" borderId="0"/>
    <xf numFmtId="0" fontId="12" fillId="0" borderId="0">
      <alignment vertical="center"/>
    </xf>
    <xf numFmtId="0" fontId="14" fillId="0" borderId="1" applyNumberForma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/>
    <xf numFmtId="0" fontId="13" fillId="0" borderId="0"/>
    <xf numFmtId="0" fontId="13" fillId="0" borderId="0"/>
    <xf numFmtId="0" fontId="8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17" fillId="0" borderId="0" applyNumberFormat="0" applyBorder="0" applyProtection="0">
      <alignment vertical="center"/>
    </xf>
    <xf numFmtId="0" fontId="18" fillId="0" borderId="0">
      <alignment vertical="center"/>
    </xf>
    <xf numFmtId="0" fontId="13" fillId="0" borderId="0"/>
    <xf numFmtId="0" fontId="19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12" applyFont="1" applyFill="1" applyBorder="1" applyAlignment="1" applyProtection="1">
      <alignment horizontal="center" vertical="center" wrapText="1"/>
      <protection locked="0"/>
    </xf>
    <xf numFmtId="0" fontId="4" fillId="4" borderId="1" xfId="12" applyFont="1" applyFill="1" applyBorder="1" applyAlignment="1" applyProtection="1">
      <alignment horizontal="center" vertical="center" wrapText="1"/>
      <protection locked="0"/>
    </xf>
    <xf numFmtId="176" fontId="4" fillId="4" borderId="1" xfId="0" applyNumberFormat="1" applyFont="1" applyFill="1" applyBorder="1" applyAlignment="1">
      <alignment horizontal="center" vertical="center" wrapText="1"/>
    </xf>
    <xf numFmtId="0" fontId="3" fillId="4" borderId="1" xfId="12" applyFont="1" applyFill="1" applyBorder="1" applyAlignment="1" applyProtection="1">
      <alignment horizontal="left" vertical="center" wrapText="1"/>
      <protection locked="0"/>
    </xf>
    <xf numFmtId="0" fontId="2" fillId="4" borderId="1" xfId="12" applyFont="1" applyFill="1" applyBorder="1" applyAlignment="1" applyProtection="1">
      <alignment horizontal="left" vertical="center" wrapText="1"/>
      <protection locked="0"/>
    </xf>
    <xf numFmtId="0" fontId="4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2" applyFont="1" applyFill="1" applyBorder="1" applyAlignment="1">
      <alignment horizontal="center" vertical="center" wrapText="1"/>
    </xf>
    <xf numFmtId="0" fontId="4" fillId="4" borderId="1" xfId="4" applyFont="1" applyFill="1" applyBorder="1" applyAlignment="1">
      <alignment horizontal="center" vertical="center" wrapText="1"/>
    </xf>
    <xf numFmtId="0" fontId="2" fillId="4" borderId="0" xfId="3" applyFont="1" applyFill="1" applyBorder="1" applyAlignment="1" applyProtection="1">
      <alignment horizontal="center" vertical="center" wrapText="1"/>
      <protection locked="0"/>
    </xf>
    <xf numFmtId="49" fontId="3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3" applyFont="1" applyFill="1" applyBorder="1" applyAlignment="1" applyProtection="1">
      <alignment horizontal="center" vertical="center" wrapText="1"/>
      <protection locked="0"/>
    </xf>
    <xf numFmtId="0" fontId="3" fillId="4" borderId="1" xfId="3" applyFont="1" applyFill="1" applyBorder="1" applyAlignment="1" applyProtection="1">
      <alignment horizontal="left" vertical="center" wrapText="1" shrinkToFit="1"/>
      <protection locked="0"/>
    </xf>
    <xf numFmtId="0" fontId="3" fillId="4" borderId="1" xfId="12" applyFont="1" applyFill="1" applyBorder="1" applyAlignment="1" applyProtection="1">
      <alignment horizontal="center" vertical="center" wrapText="1"/>
      <protection locked="0"/>
    </xf>
    <xf numFmtId="0" fontId="1" fillId="4" borderId="0" xfId="12" applyFont="1" applyFill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49" fontId="4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12" applyFont="1" applyFill="1" applyAlignment="1" applyProtection="1">
      <alignment horizontal="left" vertical="center" wrapText="1"/>
      <protection locked="0"/>
    </xf>
    <xf numFmtId="0" fontId="3" fillId="4" borderId="1" xfId="3" applyFont="1" applyFill="1" applyBorder="1" applyAlignment="1" applyProtection="1">
      <alignment horizontal="center" vertical="center" wrapText="1" shrinkToFit="1"/>
      <protection locked="0"/>
    </xf>
    <xf numFmtId="0" fontId="1" fillId="4" borderId="0" xfId="3" applyFont="1" applyFill="1" applyBorder="1" applyAlignment="1" applyProtection="1">
      <alignment horizontal="center" vertical="center" wrapText="1"/>
      <protection locked="0"/>
    </xf>
    <xf numFmtId="0" fontId="5" fillId="4" borderId="1" xfId="12" applyFont="1" applyFill="1" applyBorder="1" applyAlignment="1" applyProtection="1">
      <alignment horizontal="center" vertical="center" wrapText="1"/>
      <protection locked="0"/>
    </xf>
    <xf numFmtId="0" fontId="5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2" applyFont="1" applyFill="1" applyBorder="1" applyAlignment="1" applyProtection="1">
      <alignment horizontal="center" vertical="center" wrapText="1"/>
      <protection locked="0"/>
    </xf>
    <xf numFmtId="49" fontId="6" fillId="4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12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>
      <alignment horizontal="center" vertical="center"/>
    </xf>
    <xf numFmtId="49" fontId="4" fillId="4" borderId="1" xfId="4" applyNumberFormat="1" applyFont="1" applyFill="1" applyBorder="1" applyAlignment="1">
      <alignment horizontal="left" vertical="center" wrapText="1"/>
    </xf>
    <xf numFmtId="177" fontId="4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0" applyFont="1" applyFill="1" applyBorder="1" applyAlignment="1">
      <alignment horizontal="left" vertical="center" wrapText="1"/>
    </xf>
    <xf numFmtId="0" fontId="21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4" borderId="0" xfId="3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3" fillId="4" borderId="1" xfId="12" applyFont="1" applyFill="1" applyBorder="1" applyAlignment="1" applyProtection="1">
      <alignment horizontal="center" vertical="center" wrapText="1"/>
      <protection locked="0"/>
    </xf>
    <xf numFmtId="0" fontId="3" fillId="4" borderId="1" xfId="3" applyNumberFormat="1" applyFont="1" applyFill="1" applyBorder="1" applyAlignment="1" applyProtection="1">
      <alignment horizontal="center" vertical="center" wrapText="1"/>
      <protection locked="0"/>
    </xf>
    <xf numFmtId="49" fontId="3" fillId="4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12" applyFont="1" applyFill="1" applyBorder="1" applyAlignment="1" applyProtection="1">
      <alignment horizontal="center" vertical="center" wrapText="1"/>
      <protection locked="0"/>
    </xf>
    <xf numFmtId="0" fontId="3" fillId="4" borderId="1" xfId="3" applyFont="1" applyFill="1" applyBorder="1" applyAlignment="1" applyProtection="1">
      <alignment horizontal="center" vertical="center" wrapText="1" shrinkToFit="1"/>
      <protection locked="0"/>
    </xf>
    <xf numFmtId="49" fontId="3" fillId="4" borderId="1" xfId="3" applyNumberFormat="1" applyFont="1" applyFill="1" applyBorder="1" applyAlignment="1" applyProtection="1">
      <alignment horizontal="center" vertical="center" wrapText="1"/>
      <protection locked="0"/>
    </xf>
    <xf numFmtId="49" fontId="2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4" borderId="2" xfId="12" applyFont="1" applyFill="1" applyBorder="1" applyAlignment="1" applyProtection="1">
      <alignment horizontal="center" vertical="center" wrapText="1"/>
      <protection locked="0"/>
    </xf>
    <xf numFmtId="0" fontId="3" fillId="4" borderId="3" xfId="12" applyFont="1" applyFill="1" applyBorder="1" applyAlignment="1" applyProtection="1">
      <alignment horizontal="center" vertical="center" wrapText="1"/>
      <protection locked="0"/>
    </xf>
  </cellXfs>
  <cellStyles count="15">
    <cellStyle name="BOM_Level_1" xfId="8" xr:uid="{00000000-0005-0000-0000-000000000000}"/>
    <cellStyle name="BOM_Level_Below3" xfId="3" xr:uid="{00000000-0005-0000-0000-000001000000}"/>
    <cellStyle name="RowLevel_1" xfId="9" xr:uid="{00000000-0005-0000-0000-000002000000}"/>
    <cellStyle name="差_KING" xfId="13" xr:uid="{00000000-0005-0000-0000-000003000000}"/>
    <cellStyle name="常规" xfId="0" builtinId="0"/>
    <cellStyle name="常规 10" xfId="7" xr:uid="{00000000-0005-0000-0000-000005000000}"/>
    <cellStyle name="常规 2" xfId="10" xr:uid="{00000000-0005-0000-0000-000006000000}"/>
    <cellStyle name="常规 2 2" xfId="6" xr:uid="{00000000-0005-0000-0000-000007000000}"/>
    <cellStyle name="常规 2 27" xfId="4" xr:uid="{00000000-0005-0000-0000-000008000000}"/>
    <cellStyle name="常规 3" xfId="11" xr:uid="{00000000-0005-0000-0000-000009000000}"/>
    <cellStyle name="常规 3 29" xfId="2" xr:uid="{00000000-0005-0000-0000-00000A000000}"/>
    <cellStyle name="常规 5 2" xfId="5" xr:uid="{00000000-0005-0000-0000-00000B000000}"/>
    <cellStyle name="好_KING" xfId="14" xr:uid="{00000000-0005-0000-0000-00000C000000}"/>
    <cellStyle name="样式 1" xfId="12" xr:uid="{00000000-0005-0000-0000-00000D000000}"/>
    <cellStyle name="样式 1 10" xfId="1" xr:uid="{00000000-0005-0000-0000-00000E000000}"/>
  </cellStyles>
  <dxfs count="34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FF0000"/>
        <name val="宋体"/>
        <scheme val="none"/>
      </font>
      <fill>
        <patternFill patternType="solid">
          <bgColor theme="5" tint="0.59996337778862885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emf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emf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emf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127635</xdr:colOff>
      <xdr:row>11</xdr:row>
      <xdr:rowOff>36195</xdr:rowOff>
    </xdr:from>
    <xdr:to>
      <xdr:col>15</xdr:col>
      <xdr:colOff>423545</xdr:colOff>
      <xdr:row>11</xdr:row>
      <xdr:rowOff>36195</xdr:rowOff>
    </xdr:to>
    <xdr:pic>
      <xdr:nvPicPr>
        <xdr:cNvPr id="2" name="图片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0960" y="4318000"/>
          <a:ext cx="2959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195580</xdr:colOff>
      <xdr:row>7</xdr:row>
      <xdr:rowOff>65405</xdr:rowOff>
    </xdr:from>
    <xdr:to>
      <xdr:col>15</xdr:col>
      <xdr:colOff>1042035</xdr:colOff>
      <xdr:row>7</xdr:row>
      <xdr:rowOff>542290</xdr:rowOff>
    </xdr:to>
    <xdr:pic>
      <xdr:nvPicPr>
        <xdr:cNvPr id="3" name="图片 2" descr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8905" y="1908810"/>
          <a:ext cx="846455" cy="476885"/>
        </a:xfrm>
        <a:prstGeom prst="rect">
          <a:avLst/>
        </a:prstGeom>
      </xdr:spPr>
    </xdr:pic>
    <xdr:clientData/>
  </xdr:twoCellAnchor>
  <xdr:twoCellAnchor editAs="oneCell">
    <xdr:from>
      <xdr:col>15</xdr:col>
      <xdr:colOff>146685</xdr:colOff>
      <xdr:row>8</xdr:row>
      <xdr:rowOff>120650</xdr:rowOff>
    </xdr:from>
    <xdr:to>
      <xdr:col>15</xdr:col>
      <xdr:colOff>1130300</xdr:colOff>
      <xdr:row>8</xdr:row>
      <xdr:rowOff>452755</xdr:rowOff>
    </xdr:to>
    <xdr:pic>
      <xdr:nvPicPr>
        <xdr:cNvPr id="4" name="图片 3" descr="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90010" y="2573655"/>
          <a:ext cx="983615" cy="33210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</xdr:colOff>
      <xdr:row>9</xdr:row>
      <xdr:rowOff>80010</xdr:rowOff>
    </xdr:from>
    <xdr:to>
      <xdr:col>15</xdr:col>
      <xdr:colOff>1165225</xdr:colOff>
      <xdr:row>9</xdr:row>
      <xdr:rowOff>451485</xdr:rowOff>
    </xdr:to>
    <xdr:pic>
      <xdr:nvPicPr>
        <xdr:cNvPr id="5" name="图片 4" descr="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92855" y="3142615"/>
          <a:ext cx="1115695" cy="371475"/>
        </a:xfrm>
        <a:prstGeom prst="rect">
          <a:avLst/>
        </a:prstGeom>
      </xdr:spPr>
    </xdr:pic>
    <xdr:clientData/>
  </xdr:twoCellAnchor>
  <xdr:twoCellAnchor editAs="oneCell">
    <xdr:from>
      <xdr:col>15</xdr:col>
      <xdr:colOff>48260</xdr:colOff>
      <xdr:row>10</xdr:row>
      <xdr:rowOff>120015</xdr:rowOff>
    </xdr:from>
    <xdr:to>
      <xdr:col>15</xdr:col>
      <xdr:colOff>961963</xdr:colOff>
      <xdr:row>10</xdr:row>
      <xdr:rowOff>381000</xdr:rowOff>
    </xdr:to>
    <xdr:pic>
      <xdr:nvPicPr>
        <xdr:cNvPr id="7" name="图片 6" descr="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91585" y="3787140"/>
          <a:ext cx="913703" cy="260985"/>
        </a:xfrm>
        <a:prstGeom prst="rect">
          <a:avLst/>
        </a:prstGeom>
      </xdr:spPr>
    </xdr:pic>
    <xdr:clientData/>
  </xdr:twoCellAnchor>
  <xdr:twoCellAnchor editAs="oneCell">
    <xdr:from>
      <xdr:col>15</xdr:col>
      <xdr:colOff>53975</xdr:colOff>
      <xdr:row>44</xdr:row>
      <xdr:rowOff>132080</xdr:rowOff>
    </xdr:from>
    <xdr:to>
      <xdr:col>15</xdr:col>
      <xdr:colOff>1154430</xdr:colOff>
      <xdr:row>44</xdr:row>
      <xdr:rowOff>506095</xdr:rowOff>
    </xdr:to>
    <xdr:pic>
      <xdr:nvPicPr>
        <xdr:cNvPr id="11" name="图片 10" descr="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797300" y="20530185"/>
          <a:ext cx="1100455" cy="374015"/>
        </a:xfrm>
        <a:prstGeom prst="rect">
          <a:avLst/>
        </a:prstGeom>
      </xdr:spPr>
    </xdr:pic>
    <xdr:clientData/>
  </xdr:twoCellAnchor>
  <xdr:twoCellAnchor editAs="oneCell">
    <xdr:from>
      <xdr:col>15</xdr:col>
      <xdr:colOff>93052</xdr:colOff>
      <xdr:row>45</xdr:row>
      <xdr:rowOff>233925</xdr:rowOff>
    </xdr:from>
    <xdr:to>
      <xdr:col>15</xdr:col>
      <xdr:colOff>1041070</xdr:colOff>
      <xdr:row>45</xdr:row>
      <xdr:rowOff>359019</xdr:rowOff>
    </xdr:to>
    <xdr:pic>
      <xdr:nvPicPr>
        <xdr:cNvPr id="12" name="图片 11" descr="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29783" y="21328137"/>
          <a:ext cx="948018" cy="125094"/>
        </a:xfrm>
        <a:prstGeom prst="rect">
          <a:avLst/>
        </a:prstGeom>
      </xdr:spPr>
    </xdr:pic>
    <xdr:clientData/>
  </xdr:twoCellAnchor>
  <xdr:twoCellAnchor editAs="oneCell">
    <xdr:from>
      <xdr:col>15</xdr:col>
      <xdr:colOff>149469</xdr:colOff>
      <xdr:row>50</xdr:row>
      <xdr:rowOff>213117</xdr:rowOff>
    </xdr:from>
    <xdr:to>
      <xdr:col>15</xdr:col>
      <xdr:colOff>1055076</xdr:colOff>
      <xdr:row>50</xdr:row>
      <xdr:rowOff>433727</xdr:rowOff>
    </xdr:to>
    <xdr:pic>
      <xdr:nvPicPr>
        <xdr:cNvPr id="13" name="图片 12" descr="1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86200" y="21915463"/>
          <a:ext cx="905607" cy="220610"/>
        </a:xfrm>
        <a:prstGeom prst="rect">
          <a:avLst/>
        </a:prstGeom>
      </xdr:spPr>
    </xdr:pic>
    <xdr:clientData/>
  </xdr:twoCellAnchor>
  <xdr:twoCellAnchor editAs="oneCell">
    <xdr:from>
      <xdr:col>15</xdr:col>
      <xdr:colOff>383638</xdr:colOff>
      <xdr:row>51</xdr:row>
      <xdr:rowOff>140677</xdr:rowOff>
    </xdr:from>
    <xdr:to>
      <xdr:col>15</xdr:col>
      <xdr:colOff>868143</xdr:colOff>
      <xdr:row>51</xdr:row>
      <xdr:rowOff>436587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0369" y="22451158"/>
          <a:ext cx="484505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349885</xdr:colOff>
      <xdr:row>29</xdr:row>
      <xdr:rowOff>86995</xdr:rowOff>
    </xdr:from>
    <xdr:to>
      <xdr:col>15</xdr:col>
      <xdr:colOff>790575</xdr:colOff>
      <xdr:row>29</xdr:row>
      <xdr:rowOff>740410</xdr:rowOff>
    </xdr:to>
    <xdr:pic>
      <xdr:nvPicPr>
        <xdr:cNvPr id="15" name="图片 14" descr="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93210" y="16560800"/>
          <a:ext cx="440690" cy="653415"/>
        </a:xfrm>
        <a:prstGeom prst="rect">
          <a:avLst/>
        </a:prstGeom>
      </xdr:spPr>
    </xdr:pic>
    <xdr:clientData/>
  </xdr:twoCellAnchor>
  <xdr:twoCellAnchor editAs="oneCell">
    <xdr:from>
      <xdr:col>15</xdr:col>
      <xdr:colOff>339090</xdr:colOff>
      <xdr:row>30</xdr:row>
      <xdr:rowOff>142240</xdr:rowOff>
    </xdr:from>
    <xdr:to>
      <xdr:col>15</xdr:col>
      <xdr:colOff>821690</xdr:colOff>
      <xdr:row>30</xdr:row>
      <xdr:rowOff>557530</xdr:rowOff>
    </xdr:to>
    <xdr:pic>
      <xdr:nvPicPr>
        <xdr:cNvPr id="16" name="图片 15" descr="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075821" y="17507048"/>
          <a:ext cx="482600" cy="415290"/>
        </a:xfrm>
        <a:prstGeom prst="rect">
          <a:avLst/>
        </a:prstGeom>
      </xdr:spPr>
    </xdr:pic>
    <xdr:clientData/>
  </xdr:twoCellAnchor>
  <xdr:twoCellAnchor editAs="oneCell">
    <xdr:from>
      <xdr:col>15</xdr:col>
      <xdr:colOff>92075</xdr:colOff>
      <xdr:row>31</xdr:row>
      <xdr:rowOff>158750</xdr:rowOff>
    </xdr:from>
    <xdr:to>
      <xdr:col>15</xdr:col>
      <xdr:colOff>990600</xdr:colOff>
      <xdr:row>31</xdr:row>
      <xdr:rowOff>357371</xdr:rowOff>
    </xdr:to>
    <xdr:pic>
      <xdr:nvPicPr>
        <xdr:cNvPr id="17" name="图片 16" descr="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835400" y="18180050"/>
          <a:ext cx="898525" cy="198621"/>
        </a:xfrm>
        <a:prstGeom prst="rect">
          <a:avLst/>
        </a:prstGeom>
      </xdr:spPr>
    </xdr:pic>
    <xdr:clientData/>
  </xdr:twoCellAnchor>
  <xdr:twoCellAnchor editAs="oneCell">
    <xdr:from>
      <xdr:col>15</xdr:col>
      <xdr:colOff>180975</xdr:colOff>
      <xdr:row>23</xdr:row>
      <xdr:rowOff>87630</xdr:rowOff>
    </xdr:from>
    <xdr:to>
      <xdr:col>15</xdr:col>
      <xdr:colOff>990600</xdr:colOff>
      <xdr:row>23</xdr:row>
      <xdr:rowOff>458962</xdr:rowOff>
    </xdr:to>
    <xdr:pic>
      <xdr:nvPicPr>
        <xdr:cNvPr id="22" name="图片 21" descr="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924300" y="10603230"/>
          <a:ext cx="809625" cy="371332"/>
        </a:xfrm>
        <a:prstGeom prst="rect">
          <a:avLst/>
        </a:prstGeom>
      </xdr:spPr>
    </xdr:pic>
    <xdr:clientData/>
  </xdr:twoCellAnchor>
  <xdr:twoCellAnchor editAs="oneCell">
    <xdr:from>
      <xdr:col>15</xdr:col>
      <xdr:colOff>126757</xdr:colOff>
      <xdr:row>59</xdr:row>
      <xdr:rowOff>105410</xdr:rowOff>
    </xdr:from>
    <xdr:to>
      <xdr:col>15</xdr:col>
      <xdr:colOff>1047751</xdr:colOff>
      <xdr:row>59</xdr:row>
      <xdr:rowOff>550191</xdr:rowOff>
    </xdr:to>
    <xdr:pic>
      <xdr:nvPicPr>
        <xdr:cNvPr id="27" name="图片 26" descr="9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863488" y="26672833"/>
          <a:ext cx="920994" cy="444781"/>
        </a:xfrm>
        <a:prstGeom prst="rect">
          <a:avLst/>
        </a:prstGeom>
      </xdr:spPr>
    </xdr:pic>
    <xdr:clientData/>
  </xdr:twoCellAnchor>
  <xdr:twoCellAnchor editAs="oneCell">
    <xdr:from>
      <xdr:col>15</xdr:col>
      <xdr:colOff>104775</xdr:colOff>
      <xdr:row>60</xdr:row>
      <xdr:rowOff>114300</xdr:rowOff>
    </xdr:from>
    <xdr:to>
      <xdr:col>15</xdr:col>
      <xdr:colOff>1156335</xdr:colOff>
      <xdr:row>60</xdr:row>
      <xdr:rowOff>504190</xdr:rowOff>
    </xdr:to>
    <xdr:pic>
      <xdr:nvPicPr>
        <xdr:cNvPr id="28" name="图片 27" descr="10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41506" y="27289858"/>
          <a:ext cx="1051560" cy="389890"/>
        </a:xfrm>
        <a:prstGeom prst="rect">
          <a:avLst/>
        </a:prstGeom>
      </xdr:spPr>
    </xdr:pic>
    <xdr:clientData/>
  </xdr:twoCellAnchor>
  <xdr:twoCellAnchor editAs="oneCell">
    <xdr:from>
      <xdr:col>15</xdr:col>
      <xdr:colOff>314960</xdr:colOff>
      <xdr:row>62</xdr:row>
      <xdr:rowOff>51435</xdr:rowOff>
    </xdr:from>
    <xdr:to>
      <xdr:col>15</xdr:col>
      <xdr:colOff>754380</xdr:colOff>
      <xdr:row>62</xdr:row>
      <xdr:rowOff>563880</xdr:rowOff>
    </xdr:to>
    <xdr:pic>
      <xdr:nvPicPr>
        <xdr:cNvPr id="29" name="图片 28" descr="10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058285" y="27764740"/>
          <a:ext cx="439420" cy="512445"/>
        </a:xfrm>
        <a:prstGeom prst="rect">
          <a:avLst/>
        </a:prstGeom>
      </xdr:spPr>
    </xdr:pic>
    <xdr:clientData/>
  </xdr:twoCellAnchor>
  <xdr:twoCellAnchor editAs="oneCell">
    <xdr:from>
      <xdr:col>15</xdr:col>
      <xdr:colOff>323850</xdr:colOff>
      <xdr:row>64</xdr:row>
      <xdr:rowOff>151765</xdr:rowOff>
    </xdr:from>
    <xdr:to>
      <xdr:col>15</xdr:col>
      <xdr:colOff>848995</xdr:colOff>
      <xdr:row>64</xdr:row>
      <xdr:rowOff>504825</xdr:rowOff>
    </xdr:to>
    <xdr:pic>
      <xdr:nvPicPr>
        <xdr:cNvPr id="30" name="图片 29" descr="截图20220503120120432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067175" y="29084270"/>
          <a:ext cx="525145" cy="353060"/>
        </a:xfrm>
        <a:prstGeom prst="rect">
          <a:avLst/>
        </a:prstGeom>
      </xdr:spPr>
    </xdr:pic>
    <xdr:clientData/>
  </xdr:twoCellAnchor>
  <xdr:twoCellAnchor editAs="oneCell">
    <xdr:from>
      <xdr:col>15</xdr:col>
      <xdr:colOff>274955</xdr:colOff>
      <xdr:row>63</xdr:row>
      <xdr:rowOff>180340</xdr:rowOff>
    </xdr:from>
    <xdr:to>
      <xdr:col>15</xdr:col>
      <xdr:colOff>905510</xdr:colOff>
      <xdr:row>63</xdr:row>
      <xdr:rowOff>427355</xdr:rowOff>
    </xdr:to>
    <xdr:pic>
      <xdr:nvPicPr>
        <xdr:cNvPr id="31" name="图片 30" descr="105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16200000">
          <a:off x="4210050" y="28311475"/>
          <a:ext cx="247015" cy="630555"/>
        </a:xfrm>
        <a:prstGeom prst="rect">
          <a:avLst/>
        </a:prstGeom>
      </xdr:spPr>
    </xdr:pic>
    <xdr:clientData/>
  </xdr:twoCellAnchor>
  <xdr:twoCellAnchor editAs="oneCell">
    <xdr:from>
      <xdr:col>15</xdr:col>
      <xdr:colOff>197485</xdr:colOff>
      <xdr:row>39</xdr:row>
      <xdr:rowOff>92075</xdr:rowOff>
    </xdr:from>
    <xdr:to>
      <xdr:col>15</xdr:col>
      <xdr:colOff>1053465</xdr:colOff>
      <xdr:row>39</xdr:row>
      <xdr:rowOff>467995</xdr:rowOff>
    </xdr:to>
    <xdr:pic>
      <xdr:nvPicPr>
        <xdr:cNvPr id="32" name="Picture 6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940810" y="25976580"/>
          <a:ext cx="855980" cy="375920"/>
        </a:xfrm>
        <a:prstGeom prst="rect">
          <a:avLst/>
        </a:prstGeom>
      </xdr:spPr>
    </xdr:pic>
    <xdr:clientData/>
  </xdr:twoCellAnchor>
  <xdr:twoCellAnchor editAs="oneCell">
    <xdr:from>
      <xdr:col>15</xdr:col>
      <xdr:colOff>163830</xdr:colOff>
      <xdr:row>38</xdr:row>
      <xdr:rowOff>98425</xdr:rowOff>
    </xdr:from>
    <xdr:to>
      <xdr:col>15</xdr:col>
      <xdr:colOff>1028065</xdr:colOff>
      <xdr:row>38</xdr:row>
      <xdr:rowOff>536575</xdr:rowOff>
    </xdr:to>
    <xdr:pic>
      <xdr:nvPicPr>
        <xdr:cNvPr id="33" name="图片 32" descr="截图20220503134753288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907155" y="25373330"/>
          <a:ext cx="864235" cy="43815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130810</xdr:colOff>
      <xdr:row>37</xdr:row>
      <xdr:rowOff>75565</xdr:rowOff>
    </xdr:from>
    <xdr:to>
      <xdr:col>15</xdr:col>
      <xdr:colOff>1020445</xdr:colOff>
      <xdr:row>37</xdr:row>
      <xdr:rowOff>485775</xdr:rowOff>
    </xdr:to>
    <xdr:pic>
      <xdr:nvPicPr>
        <xdr:cNvPr id="34" name="图片 33" descr="截图20220503134820048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874135" y="24131270"/>
          <a:ext cx="889635" cy="410210"/>
        </a:xfrm>
        <a:prstGeom prst="rect">
          <a:avLst/>
        </a:prstGeom>
      </xdr:spPr>
    </xdr:pic>
    <xdr:clientData/>
  </xdr:twoCellAnchor>
  <xdr:twoCellAnchor editAs="oneCell">
    <xdr:from>
      <xdr:col>15</xdr:col>
      <xdr:colOff>487973</xdr:colOff>
      <xdr:row>54</xdr:row>
      <xdr:rowOff>88216</xdr:rowOff>
    </xdr:from>
    <xdr:to>
      <xdr:col>15</xdr:col>
      <xdr:colOff>697523</xdr:colOff>
      <xdr:row>54</xdr:row>
      <xdr:rowOff>585421</xdr:rowOff>
    </xdr:to>
    <xdr:pic>
      <xdr:nvPicPr>
        <xdr:cNvPr id="41" name="图片 40" descr="截图20220503144755496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983165" y="31835774"/>
          <a:ext cx="209550" cy="497205"/>
        </a:xfrm>
        <a:prstGeom prst="rect">
          <a:avLst/>
        </a:prstGeom>
      </xdr:spPr>
    </xdr:pic>
    <xdr:clientData/>
  </xdr:twoCellAnchor>
  <xdr:twoCellAnchor editAs="oneCell">
    <xdr:from>
      <xdr:col>15</xdr:col>
      <xdr:colOff>74930</xdr:colOff>
      <xdr:row>43</xdr:row>
      <xdr:rowOff>116840</xdr:rowOff>
    </xdr:from>
    <xdr:to>
      <xdr:col>15</xdr:col>
      <xdr:colOff>1177925</xdr:colOff>
      <xdr:row>43</xdr:row>
      <xdr:rowOff>438150</xdr:rowOff>
    </xdr:to>
    <xdr:pic>
      <xdr:nvPicPr>
        <xdr:cNvPr id="42" name="图片 41" descr="截图20220503145826032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811661" y="19994782"/>
          <a:ext cx="1102995" cy="321310"/>
        </a:xfrm>
        <a:prstGeom prst="rect">
          <a:avLst/>
        </a:prstGeom>
      </xdr:spPr>
    </xdr:pic>
    <xdr:clientData/>
  </xdr:twoCellAnchor>
  <xdr:twoCellAnchor editAs="oneCell">
    <xdr:from>
      <xdr:col>15</xdr:col>
      <xdr:colOff>273050</xdr:colOff>
      <xdr:row>3</xdr:row>
      <xdr:rowOff>43180</xdr:rowOff>
    </xdr:from>
    <xdr:to>
      <xdr:col>15</xdr:col>
      <xdr:colOff>965835</xdr:colOff>
      <xdr:row>3</xdr:row>
      <xdr:rowOff>516255</xdr:rowOff>
    </xdr:to>
    <xdr:pic>
      <xdr:nvPicPr>
        <xdr:cNvPr id="43" name="图片 42" descr="截图2022050508573367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016375" y="693420"/>
          <a:ext cx="692785" cy="473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323850</xdr:colOff>
      <xdr:row>26</xdr:row>
      <xdr:rowOff>152400</xdr:rowOff>
    </xdr:from>
    <xdr:to>
      <xdr:col>15</xdr:col>
      <xdr:colOff>790575</xdr:colOff>
      <xdr:row>26</xdr:row>
      <xdr:rowOff>514985</xdr:rowOff>
    </xdr:to>
    <xdr:pic>
      <xdr:nvPicPr>
        <xdr:cNvPr id="46" name="图片 19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 t="15686" r="9015"/>
        <a:stretch>
          <a:fillRect/>
        </a:stretch>
      </xdr:blipFill>
      <xdr:spPr>
        <a:xfrm>
          <a:off x="4067175" y="11277600"/>
          <a:ext cx="466725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323850</xdr:colOff>
      <xdr:row>28</xdr:row>
      <xdr:rowOff>85725</xdr:rowOff>
    </xdr:from>
    <xdr:to>
      <xdr:col>15</xdr:col>
      <xdr:colOff>704850</xdr:colOff>
      <xdr:row>28</xdr:row>
      <xdr:rowOff>438785</xdr:rowOff>
    </xdr:to>
    <xdr:pic>
      <xdr:nvPicPr>
        <xdr:cNvPr id="47" name="图片 19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 l="6618" t="14706" r="26385" b="10783"/>
        <a:stretch>
          <a:fillRect/>
        </a:stretch>
      </xdr:blipFill>
      <xdr:spPr>
        <a:xfrm>
          <a:off x="4067175" y="12292330"/>
          <a:ext cx="38100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295275</xdr:colOff>
      <xdr:row>27</xdr:row>
      <xdr:rowOff>57150</xdr:rowOff>
    </xdr:from>
    <xdr:to>
      <xdr:col>15</xdr:col>
      <xdr:colOff>762000</xdr:colOff>
      <xdr:row>27</xdr:row>
      <xdr:rowOff>419735</xdr:rowOff>
    </xdr:to>
    <xdr:pic>
      <xdr:nvPicPr>
        <xdr:cNvPr id="48" name="图片 19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 t="15686" r="9015"/>
        <a:stretch>
          <a:fillRect/>
        </a:stretch>
      </xdr:blipFill>
      <xdr:spPr>
        <a:xfrm>
          <a:off x="4038600" y="11791950"/>
          <a:ext cx="466725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468630</xdr:colOff>
      <xdr:row>58</xdr:row>
      <xdr:rowOff>110490</xdr:rowOff>
    </xdr:from>
    <xdr:to>
      <xdr:col>15</xdr:col>
      <xdr:colOff>690245</xdr:colOff>
      <xdr:row>58</xdr:row>
      <xdr:rowOff>521970</xdr:rowOff>
    </xdr:to>
    <xdr:pic>
      <xdr:nvPicPr>
        <xdr:cNvPr id="49" name="图片 48" descr="7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211955" y="23556595"/>
          <a:ext cx="221615" cy="411480"/>
        </a:xfrm>
        <a:prstGeom prst="rect">
          <a:avLst/>
        </a:prstGeom>
      </xdr:spPr>
    </xdr:pic>
    <xdr:clientData/>
  </xdr:twoCellAnchor>
  <xdr:oneCellAnchor>
    <xdr:from>
      <xdr:col>15</xdr:col>
      <xdr:colOff>104775</xdr:colOff>
      <xdr:row>61</xdr:row>
      <xdr:rowOff>114300</xdr:rowOff>
    </xdr:from>
    <xdr:ext cx="1051560" cy="389890"/>
    <xdr:pic>
      <xdr:nvPicPr>
        <xdr:cNvPr id="10" name="图片 9" descr="10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41506" y="27289858"/>
          <a:ext cx="1051560" cy="389890"/>
        </a:xfrm>
        <a:prstGeom prst="rect">
          <a:avLst/>
        </a:prstGeom>
      </xdr:spPr>
    </xdr:pic>
    <xdr:clientData/>
  </xdr:oneCellAnchor>
  <xdr:twoCellAnchor editAs="oneCell">
    <xdr:from>
      <xdr:col>15</xdr:col>
      <xdr:colOff>359019</xdr:colOff>
      <xdr:row>32</xdr:row>
      <xdr:rowOff>83767</xdr:rowOff>
    </xdr:from>
    <xdr:to>
      <xdr:col>15</xdr:col>
      <xdr:colOff>967155</xdr:colOff>
      <xdr:row>32</xdr:row>
      <xdr:rowOff>468094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24218652"/>
          <a:ext cx="608136" cy="384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401515</xdr:colOff>
      <xdr:row>33</xdr:row>
      <xdr:rowOff>118937</xdr:rowOff>
    </xdr:from>
    <xdr:to>
      <xdr:col>15</xdr:col>
      <xdr:colOff>1009651</xdr:colOff>
      <xdr:row>33</xdr:row>
      <xdr:rowOff>503264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8246" y="24861956"/>
          <a:ext cx="608136" cy="384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312127</xdr:colOff>
      <xdr:row>34</xdr:row>
      <xdr:rowOff>198068</xdr:rowOff>
    </xdr:from>
    <xdr:to>
      <xdr:col>15</xdr:col>
      <xdr:colOff>920263</xdr:colOff>
      <xdr:row>34</xdr:row>
      <xdr:rowOff>582395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858" y="25549222"/>
          <a:ext cx="608136" cy="384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414542</xdr:colOff>
      <xdr:row>41</xdr:row>
      <xdr:rowOff>124558</xdr:rowOff>
    </xdr:from>
    <xdr:to>
      <xdr:col>15</xdr:col>
      <xdr:colOff>985085</xdr:colOff>
      <xdr:row>41</xdr:row>
      <xdr:rowOff>490904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1273" y="29124520"/>
          <a:ext cx="570543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427066</xdr:colOff>
      <xdr:row>40</xdr:row>
      <xdr:rowOff>87922</xdr:rowOff>
    </xdr:from>
    <xdr:to>
      <xdr:col>15</xdr:col>
      <xdr:colOff>801565</xdr:colOff>
      <xdr:row>40</xdr:row>
      <xdr:rowOff>466724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3797" y="28479749"/>
          <a:ext cx="374499" cy="378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241599</xdr:colOff>
      <xdr:row>35</xdr:row>
      <xdr:rowOff>87923</xdr:rowOff>
    </xdr:from>
    <xdr:to>
      <xdr:col>15</xdr:col>
      <xdr:colOff>1016977</xdr:colOff>
      <xdr:row>35</xdr:row>
      <xdr:rowOff>532667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6791" y="28186673"/>
          <a:ext cx="775378" cy="444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260306</xdr:colOff>
      <xdr:row>46</xdr:row>
      <xdr:rowOff>175845</xdr:rowOff>
    </xdr:from>
    <xdr:to>
      <xdr:col>15</xdr:col>
      <xdr:colOff>982316</xdr:colOff>
      <xdr:row>46</xdr:row>
      <xdr:rowOff>373410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755498" y="28567672"/>
          <a:ext cx="722010" cy="197565"/>
        </a:xfrm>
        <a:prstGeom prst="rect">
          <a:avLst/>
        </a:prstGeom>
      </xdr:spPr>
    </xdr:pic>
    <xdr:clientData/>
  </xdr:twoCellAnchor>
  <xdr:twoCellAnchor editAs="oneCell">
    <xdr:from>
      <xdr:col>15</xdr:col>
      <xdr:colOff>241789</xdr:colOff>
      <xdr:row>47</xdr:row>
      <xdr:rowOff>197827</xdr:rowOff>
    </xdr:from>
    <xdr:to>
      <xdr:col>15</xdr:col>
      <xdr:colOff>963799</xdr:colOff>
      <xdr:row>47</xdr:row>
      <xdr:rowOff>395392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736981" y="29124519"/>
          <a:ext cx="722010" cy="197565"/>
        </a:xfrm>
        <a:prstGeom prst="rect">
          <a:avLst/>
        </a:prstGeom>
      </xdr:spPr>
    </xdr:pic>
    <xdr:clientData/>
  </xdr:twoCellAnchor>
  <xdr:twoCellAnchor editAs="oneCell">
    <xdr:from>
      <xdr:col>15</xdr:col>
      <xdr:colOff>51288</xdr:colOff>
      <xdr:row>48</xdr:row>
      <xdr:rowOff>55104</xdr:rowOff>
    </xdr:from>
    <xdr:to>
      <xdr:col>15</xdr:col>
      <xdr:colOff>1181592</xdr:colOff>
      <xdr:row>48</xdr:row>
      <xdr:rowOff>443938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546480" y="29516662"/>
          <a:ext cx="1130304" cy="388834"/>
        </a:xfrm>
        <a:prstGeom prst="rect">
          <a:avLst/>
        </a:prstGeom>
      </xdr:spPr>
    </xdr:pic>
    <xdr:clientData/>
  </xdr:twoCellAnchor>
  <xdr:twoCellAnchor editAs="oneCell">
    <xdr:from>
      <xdr:col>15</xdr:col>
      <xdr:colOff>161193</xdr:colOff>
      <xdr:row>49</xdr:row>
      <xdr:rowOff>103854</xdr:rowOff>
    </xdr:from>
    <xdr:to>
      <xdr:col>15</xdr:col>
      <xdr:colOff>1011116</xdr:colOff>
      <xdr:row>49</xdr:row>
      <xdr:rowOff>425567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656385" y="30100277"/>
          <a:ext cx="849923" cy="321713"/>
        </a:xfrm>
        <a:prstGeom prst="rect">
          <a:avLst/>
        </a:prstGeom>
      </xdr:spPr>
    </xdr:pic>
    <xdr:clientData/>
  </xdr:twoCellAnchor>
  <xdr:twoCellAnchor editAs="oneCell">
    <xdr:from>
      <xdr:col>15</xdr:col>
      <xdr:colOff>487973</xdr:colOff>
      <xdr:row>54</xdr:row>
      <xdr:rowOff>88216</xdr:rowOff>
    </xdr:from>
    <xdr:to>
      <xdr:col>15</xdr:col>
      <xdr:colOff>697523</xdr:colOff>
      <xdr:row>54</xdr:row>
      <xdr:rowOff>585421</xdr:rowOff>
    </xdr:to>
    <xdr:pic>
      <xdr:nvPicPr>
        <xdr:cNvPr id="52" name="图片 51" descr="截图20220503144755496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983165" y="31835774"/>
          <a:ext cx="209550" cy="497205"/>
        </a:xfrm>
        <a:prstGeom prst="rect">
          <a:avLst/>
        </a:prstGeom>
      </xdr:spPr>
    </xdr:pic>
    <xdr:clientData/>
  </xdr:twoCellAnchor>
  <xdr:twoCellAnchor editAs="oneCell">
    <xdr:from>
      <xdr:col>15</xdr:col>
      <xdr:colOff>487973</xdr:colOff>
      <xdr:row>53</xdr:row>
      <xdr:rowOff>88216</xdr:rowOff>
    </xdr:from>
    <xdr:to>
      <xdr:col>15</xdr:col>
      <xdr:colOff>697523</xdr:colOff>
      <xdr:row>53</xdr:row>
      <xdr:rowOff>585421</xdr:rowOff>
    </xdr:to>
    <xdr:pic>
      <xdr:nvPicPr>
        <xdr:cNvPr id="53" name="图片 52" descr="截图20220503144755496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983165" y="32443908"/>
          <a:ext cx="209550" cy="497205"/>
        </a:xfrm>
        <a:prstGeom prst="rect">
          <a:avLst/>
        </a:prstGeom>
      </xdr:spPr>
    </xdr:pic>
    <xdr:clientData/>
  </xdr:twoCellAnchor>
  <xdr:twoCellAnchor editAs="oneCell">
    <xdr:from>
      <xdr:col>15</xdr:col>
      <xdr:colOff>487973</xdr:colOff>
      <xdr:row>53</xdr:row>
      <xdr:rowOff>88216</xdr:rowOff>
    </xdr:from>
    <xdr:to>
      <xdr:col>15</xdr:col>
      <xdr:colOff>697523</xdr:colOff>
      <xdr:row>53</xdr:row>
      <xdr:rowOff>585421</xdr:rowOff>
    </xdr:to>
    <xdr:pic>
      <xdr:nvPicPr>
        <xdr:cNvPr id="54" name="图片 53" descr="截图20220503144755496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983165" y="32443908"/>
          <a:ext cx="209550" cy="497205"/>
        </a:xfrm>
        <a:prstGeom prst="rect">
          <a:avLst/>
        </a:prstGeom>
      </xdr:spPr>
    </xdr:pic>
    <xdr:clientData/>
  </xdr:twoCellAnchor>
  <xdr:twoCellAnchor editAs="oneCell">
    <xdr:from>
      <xdr:col>15</xdr:col>
      <xdr:colOff>487973</xdr:colOff>
      <xdr:row>52</xdr:row>
      <xdr:rowOff>88216</xdr:rowOff>
    </xdr:from>
    <xdr:to>
      <xdr:col>15</xdr:col>
      <xdr:colOff>697523</xdr:colOff>
      <xdr:row>52</xdr:row>
      <xdr:rowOff>585421</xdr:rowOff>
    </xdr:to>
    <xdr:pic>
      <xdr:nvPicPr>
        <xdr:cNvPr id="55" name="图片 54" descr="截图20220503144755496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983165" y="32443908"/>
          <a:ext cx="209550" cy="497205"/>
        </a:xfrm>
        <a:prstGeom prst="rect">
          <a:avLst/>
        </a:prstGeom>
      </xdr:spPr>
    </xdr:pic>
    <xdr:clientData/>
  </xdr:twoCellAnchor>
  <xdr:twoCellAnchor editAs="oneCell">
    <xdr:from>
      <xdr:col>15</xdr:col>
      <xdr:colOff>487973</xdr:colOff>
      <xdr:row>52</xdr:row>
      <xdr:rowOff>88216</xdr:rowOff>
    </xdr:from>
    <xdr:to>
      <xdr:col>15</xdr:col>
      <xdr:colOff>697523</xdr:colOff>
      <xdr:row>52</xdr:row>
      <xdr:rowOff>585421</xdr:rowOff>
    </xdr:to>
    <xdr:pic>
      <xdr:nvPicPr>
        <xdr:cNvPr id="56" name="图片 55" descr="截图20220503144755496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983165" y="32443908"/>
          <a:ext cx="209550" cy="497205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257315</xdr:colOff>
      <xdr:row>57</xdr:row>
      <xdr:rowOff>139211</xdr:rowOff>
    </xdr:from>
    <xdr:to>
      <xdr:col>15</xdr:col>
      <xdr:colOff>1176761</xdr:colOff>
      <xdr:row>57</xdr:row>
      <xdr:rowOff>506020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752507" y="33711173"/>
          <a:ext cx="919446" cy="36680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257315</xdr:colOff>
      <xdr:row>56</xdr:row>
      <xdr:rowOff>139211</xdr:rowOff>
    </xdr:from>
    <xdr:to>
      <xdr:col>15</xdr:col>
      <xdr:colOff>1176761</xdr:colOff>
      <xdr:row>56</xdr:row>
      <xdr:rowOff>506020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752507" y="34319307"/>
          <a:ext cx="919446" cy="36680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257315</xdr:colOff>
      <xdr:row>55</xdr:row>
      <xdr:rowOff>139211</xdr:rowOff>
    </xdr:from>
    <xdr:to>
      <xdr:col>15</xdr:col>
      <xdr:colOff>1176761</xdr:colOff>
      <xdr:row>55</xdr:row>
      <xdr:rowOff>506020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752507" y="34319307"/>
          <a:ext cx="919446" cy="366809"/>
        </a:xfrm>
        <a:prstGeom prst="rect">
          <a:avLst/>
        </a:prstGeom>
      </xdr:spPr>
    </xdr:pic>
    <xdr:clientData/>
  </xdr:twoCellAnchor>
  <xdr:twoCellAnchor editAs="oneCell">
    <xdr:from>
      <xdr:col>15</xdr:col>
      <xdr:colOff>315058</xdr:colOff>
      <xdr:row>65</xdr:row>
      <xdr:rowOff>99426</xdr:rowOff>
    </xdr:from>
    <xdr:to>
      <xdr:col>15</xdr:col>
      <xdr:colOff>964148</xdr:colOff>
      <xdr:row>65</xdr:row>
      <xdr:rowOff>537251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810250" y="39752734"/>
          <a:ext cx="649090" cy="437825"/>
        </a:xfrm>
        <a:prstGeom prst="rect">
          <a:avLst/>
        </a:prstGeom>
      </xdr:spPr>
    </xdr:pic>
    <xdr:clientData/>
  </xdr:twoCellAnchor>
  <xdr:twoCellAnchor editAs="oneCell">
    <xdr:from>
      <xdr:col>15</xdr:col>
      <xdr:colOff>483578</xdr:colOff>
      <xdr:row>66</xdr:row>
      <xdr:rowOff>98267</xdr:rowOff>
    </xdr:from>
    <xdr:to>
      <xdr:col>15</xdr:col>
      <xdr:colOff>822336</xdr:colOff>
      <xdr:row>66</xdr:row>
      <xdr:rowOff>480109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978770" y="40359709"/>
          <a:ext cx="338758" cy="381842"/>
        </a:xfrm>
        <a:prstGeom prst="rect">
          <a:avLst/>
        </a:prstGeom>
      </xdr:spPr>
    </xdr:pic>
    <xdr:clientData/>
  </xdr:twoCellAnchor>
  <xdr:twoCellAnchor editAs="oneCell">
    <xdr:from>
      <xdr:col>15</xdr:col>
      <xdr:colOff>534866</xdr:colOff>
      <xdr:row>67</xdr:row>
      <xdr:rowOff>73883</xdr:rowOff>
    </xdr:from>
    <xdr:to>
      <xdr:col>15</xdr:col>
      <xdr:colOff>910900</xdr:colOff>
      <xdr:row>67</xdr:row>
      <xdr:rowOff>482958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030058" y="40943460"/>
          <a:ext cx="376034" cy="409075"/>
        </a:xfrm>
        <a:prstGeom prst="rect">
          <a:avLst/>
        </a:prstGeom>
      </xdr:spPr>
    </xdr:pic>
    <xdr:clientData/>
  </xdr:twoCellAnchor>
  <xdr:twoCellAnchor editAs="oneCell">
    <xdr:from>
      <xdr:col>15</xdr:col>
      <xdr:colOff>483578</xdr:colOff>
      <xdr:row>69</xdr:row>
      <xdr:rowOff>98268</xdr:rowOff>
    </xdr:from>
    <xdr:to>
      <xdr:col>15</xdr:col>
      <xdr:colOff>822336</xdr:colOff>
      <xdr:row>69</xdr:row>
      <xdr:rowOff>417636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978770" y="42184114"/>
          <a:ext cx="338758" cy="319368"/>
        </a:xfrm>
        <a:prstGeom prst="rect">
          <a:avLst/>
        </a:prstGeom>
      </xdr:spPr>
    </xdr:pic>
    <xdr:clientData/>
  </xdr:twoCellAnchor>
  <xdr:twoCellAnchor editAs="oneCell">
    <xdr:from>
      <xdr:col>15</xdr:col>
      <xdr:colOff>333005</xdr:colOff>
      <xdr:row>68</xdr:row>
      <xdr:rowOff>102577</xdr:rowOff>
    </xdr:from>
    <xdr:to>
      <xdr:col>15</xdr:col>
      <xdr:colOff>886270</xdr:colOff>
      <xdr:row>68</xdr:row>
      <xdr:rowOff>498965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828197" y="41580289"/>
          <a:ext cx="553265" cy="396388"/>
        </a:xfrm>
        <a:prstGeom prst="rect">
          <a:avLst/>
        </a:prstGeom>
      </xdr:spPr>
    </xdr:pic>
    <xdr:clientData/>
  </xdr:twoCellAnchor>
  <xdr:twoCellAnchor editAs="oneCell">
    <xdr:from>
      <xdr:col>15</xdr:col>
      <xdr:colOff>375406</xdr:colOff>
      <xdr:row>70</xdr:row>
      <xdr:rowOff>175846</xdr:rowOff>
    </xdr:from>
    <xdr:to>
      <xdr:col>15</xdr:col>
      <xdr:colOff>927273</xdr:colOff>
      <xdr:row>70</xdr:row>
      <xdr:rowOff>504204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870598" y="42869827"/>
          <a:ext cx="551867" cy="328358"/>
        </a:xfrm>
        <a:prstGeom prst="rect">
          <a:avLst/>
        </a:prstGeom>
      </xdr:spPr>
    </xdr:pic>
    <xdr:clientData/>
  </xdr:twoCellAnchor>
  <xdr:twoCellAnchor editAs="oneCell">
    <xdr:from>
      <xdr:col>15</xdr:col>
      <xdr:colOff>333005</xdr:colOff>
      <xdr:row>71</xdr:row>
      <xdr:rowOff>102577</xdr:rowOff>
    </xdr:from>
    <xdr:to>
      <xdr:col>15</xdr:col>
      <xdr:colOff>886270</xdr:colOff>
      <xdr:row>71</xdr:row>
      <xdr:rowOff>490904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828197" y="43404692"/>
          <a:ext cx="553265" cy="388327"/>
        </a:xfrm>
        <a:prstGeom prst="rect">
          <a:avLst/>
        </a:prstGeom>
      </xdr:spPr>
    </xdr:pic>
    <xdr:clientData/>
  </xdr:twoCellAnchor>
  <xdr:twoCellAnchor editAs="oneCell">
    <xdr:from>
      <xdr:col>15</xdr:col>
      <xdr:colOff>390059</xdr:colOff>
      <xdr:row>72</xdr:row>
      <xdr:rowOff>21981</xdr:rowOff>
    </xdr:from>
    <xdr:to>
      <xdr:col>15</xdr:col>
      <xdr:colOff>941926</xdr:colOff>
      <xdr:row>72</xdr:row>
      <xdr:rowOff>527538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885251" y="44540366"/>
          <a:ext cx="551867" cy="505557"/>
        </a:xfrm>
        <a:prstGeom prst="rect">
          <a:avLst/>
        </a:prstGeom>
      </xdr:spPr>
    </xdr:pic>
    <xdr:clientData/>
  </xdr:twoCellAnchor>
  <xdr:twoCellAnchor editAs="oneCell">
    <xdr:from>
      <xdr:col>15</xdr:col>
      <xdr:colOff>432289</xdr:colOff>
      <xdr:row>73</xdr:row>
      <xdr:rowOff>82514</xdr:rowOff>
    </xdr:from>
    <xdr:to>
      <xdr:col>15</xdr:col>
      <xdr:colOff>849768</xdr:colOff>
      <xdr:row>73</xdr:row>
      <xdr:rowOff>586700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927481" y="44600899"/>
          <a:ext cx="417479" cy="504186"/>
        </a:xfrm>
        <a:prstGeom prst="rect">
          <a:avLst/>
        </a:prstGeom>
      </xdr:spPr>
    </xdr:pic>
    <xdr:clientData/>
  </xdr:twoCellAnchor>
  <xdr:twoCellAnchor editAs="oneCell">
    <xdr:from>
      <xdr:col>15</xdr:col>
      <xdr:colOff>360560</xdr:colOff>
      <xdr:row>74</xdr:row>
      <xdr:rowOff>51289</xdr:rowOff>
    </xdr:from>
    <xdr:to>
      <xdr:col>15</xdr:col>
      <xdr:colOff>930519</xdr:colOff>
      <xdr:row>74</xdr:row>
      <xdr:rowOff>600809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855752" y="45177808"/>
          <a:ext cx="569959" cy="549520"/>
        </a:xfrm>
        <a:prstGeom prst="rect">
          <a:avLst/>
        </a:prstGeom>
      </xdr:spPr>
    </xdr:pic>
    <xdr:clientData/>
  </xdr:twoCellAnchor>
  <xdr:twoCellAnchor editAs="oneCell">
    <xdr:from>
      <xdr:col>15</xdr:col>
      <xdr:colOff>278423</xdr:colOff>
      <xdr:row>36</xdr:row>
      <xdr:rowOff>179285</xdr:rowOff>
    </xdr:from>
    <xdr:to>
      <xdr:col>15</xdr:col>
      <xdr:colOff>925744</xdr:colOff>
      <xdr:row>36</xdr:row>
      <xdr:rowOff>447214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773615" y="22489766"/>
          <a:ext cx="647321" cy="267929"/>
        </a:xfrm>
        <a:prstGeom prst="rect">
          <a:avLst/>
        </a:prstGeom>
      </xdr:spPr>
    </xdr:pic>
    <xdr:clientData/>
  </xdr:twoCellAnchor>
  <xdr:twoCellAnchor editAs="oneCell">
    <xdr:from>
      <xdr:col>15</xdr:col>
      <xdr:colOff>322385</xdr:colOff>
      <xdr:row>4</xdr:row>
      <xdr:rowOff>107717</xdr:rowOff>
    </xdr:from>
    <xdr:to>
      <xdr:col>15</xdr:col>
      <xdr:colOff>877781</xdr:colOff>
      <xdr:row>4</xdr:row>
      <xdr:rowOff>502849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817577" y="1470525"/>
          <a:ext cx="555396" cy="395132"/>
        </a:xfrm>
        <a:prstGeom prst="rect">
          <a:avLst/>
        </a:prstGeom>
      </xdr:spPr>
    </xdr:pic>
    <xdr:clientData/>
  </xdr:twoCellAnchor>
  <xdr:twoCellAnchor editAs="oneCell">
    <xdr:from>
      <xdr:col>15</xdr:col>
      <xdr:colOff>361950</xdr:colOff>
      <xdr:row>6</xdr:row>
      <xdr:rowOff>78740</xdr:rowOff>
    </xdr:from>
    <xdr:to>
      <xdr:col>15</xdr:col>
      <xdr:colOff>915035</xdr:colOff>
      <xdr:row>6</xdr:row>
      <xdr:rowOff>592455</xdr:rowOff>
    </xdr:to>
    <xdr:pic>
      <xdr:nvPicPr>
        <xdr:cNvPr id="76" name="图片 75" descr="截图20220503135229920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857142" y="14820509"/>
          <a:ext cx="553085" cy="513715"/>
        </a:xfrm>
        <a:prstGeom prst="rect">
          <a:avLst/>
        </a:prstGeom>
      </xdr:spPr>
    </xdr:pic>
    <xdr:clientData/>
  </xdr:twoCellAnchor>
  <xdr:twoCellAnchor editAs="oneCell">
    <xdr:from>
      <xdr:col>15</xdr:col>
      <xdr:colOff>337038</xdr:colOff>
      <xdr:row>11</xdr:row>
      <xdr:rowOff>171138</xdr:rowOff>
    </xdr:from>
    <xdr:to>
      <xdr:col>15</xdr:col>
      <xdr:colOff>897671</xdr:colOff>
      <xdr:row>11</xdr:row>
      <xdr:rowOff>472259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832230" y="5790888"/>
          <a:ext cx="560633" cy="301121"/>
        </a:xfrm>
        <a:prstGeom prst="rect">
          <a:avLst/>
        </a:prstGeom>
      </xdr:spPr>
    </xdr:pic>
    <xdr:clientData/>
  </xdr:twoCellAnchor>
  <xdr:twoCellAnchor editAs="oneCell">
    <xdr:from>
      <xdr:col>15</xdr:col>
      <xdr:colOff>242694</xdr:colOff>
      <xdr:row>12</xdr:row>
      <xdr:rowOff>102577</xdr:rowOff>
    </xdr:from>
    <xdr:to>
      <xdr:col>15</xdr:col>
      <xdr:colOff>1009378</xdr:colOff>
      <xdr:row>12</xdr:row>
      <xdr:rowOff>454542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737886" y="6330462"/>
          <a:ext cx="766684" cy="351965"/>
        </a:xfrm>
        <a:prstGeom prst="rect">
          <a:avLst/>
        </a:prstGeom>
      </xdr:spPr>
    </xdr:pic>
    <xdr:clientData/>
  </xdr:twoCellAnchor>
  <xdr:twoCellAnchor editAs="oneCell">
    <xdr:from>
      <xdr:col>15</xdr:col>
      <xdr:colOff>183173</xdr:colOff>
      <xdr:row>13</xdr:row>
      <xdr:rowOff>97375</xdr:rowOff>
    </xdr:from>
    <xdr:to>
      <xdr:col>15</xdr:col>
      <xdr:colOff>1127262</xdr:colOff>
      <xdr:row>13</xdr:row>
      <xdr:rowOff>492647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678365" y="6933394"/>
          <a:ext cx="944089" cy="395272"/>
        </a:xfrm>
        <a:prstGeom prst="rect">
          <a:avLst/>
        </a:prstGeom>
      </xdr:spPr>
    </xdr:pic>
    <xdr:clientData/>
  </xdr:twoCellAnchor>
  <xdr:twoCellAnchor editAs="oneCell">
    <xdr:from>
      <xdr:col>15</xdr:col>
      <xdr:colOff>205153</xdr:colOff>
      <xdr:row>14</xdr:row>
      <xdr:rowOff>82920</xdr:rowOff>
    </xdr:from>
    <xdr:to>
      <xdr:col>15</xdr:col>
      <xdr:colOff>1011409</xdr:colOff>
      <xdr:row>14</xdr:row>
      <xdr:rowOff>594204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700345" y="7527074"/>
          <a:ext cx="806256" cy="511284"/>
        </a:xfrm>
        <a:prstGeom prst="rect">
          <a:avLst/>
        </a:prstGeom>
      </xdr:spPr>
    </xdr:pic>
    <xdr:clientData/>
  </xdr:twoCellAnchor>
  <xdr:twoCellAnchor editAs="oneCell">
    <xdr:from>
      <xdr:col>15</xdr:col>
      <xdr:colOff>300404</xdr:colOff>
      <xdr:row>15</xdr:row>
      <xdr:rowOff>30187</xdr:rowOff>
    </xdr:from>
    <xdr:to>
      <xdr:col>15</xdr:col>
      <xdr:colOff>946252</xdr:colOff>
      <xdr:row>15</xdr:row>
      <xdr:rowOff>466701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795596" y="8082475"/>
          <a:ext cx="645848" cy="436514"/>
        </a:xfrm>
        <a:prstGeom prst="rect">
          <a:avLst/>
        </a:prstGeom>
      </xdr:spPr>
    </xdr:pic>
    <xdr:clientData/>
  </xdr:twoCellAnchor>
  <xdr:twoCellAnchor editAs="oneCell">
    <xdr:from>
      <xdr:col>15</xdr:col>
      <xdr:colOff>402982</xdr:colOff>
      <xdr:row>16</xdr:row>
      <xdr:rowOff>34922</xdr:rowOff>
    </xdr:from>
    <xdr:to>
      <xdr:col>15</xdr:col>
      <xdr:colOff>938452</xdr:colOff>
      <xdr:row>16</xdr:row>
      <xdr:rowOff>560383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898174" y="8695345"/>
          <a:ext cx="535470" cy="525461"/>
        </a:xfrm>
        <a:prstGeom prst="rect">
          <a:avLst/>
        </a:prstGeom>
      </xdr:spPr>
    </xdr:pic>
    <xdr:clientData/>
  </xdr:twoCellAnchor>
  <xdr:twoCellAnchor editAs="oneCell">
    <xdr:from>
      <xdr:col>15</xdr:col>
      <xdr:colOff>205153</xdr:colOff>
      <xdr:row>17</xdr:row>
      <xdr:rowOff>82920</xdr:rowOff>
    </xdr:from>
    <xdr:to>
      <xdr:col>15</xdr:col>
      <xdr:colOff>1011409</xdr:colOff>
      <xdr:row>17</xdr:row>
      <xdr:rowOff>594204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700345" y="7527074"/>
          <a:ext cx="806256" cy="511284"/>
        </a:xfrm>
        <a:prstGeom prst="rect">
          <a:avLst/>
        </a:prstGeom>
      </xdr:spPr>
    </xdr:pic>
    <xdr:clientData/>
  </xdr:twoCellAnchor>
  <xdr:twoCellAnchor editAs="oneCell">
    <xdr:from>
      <xdr:col>15</xdr:col>
      <xdr:colOff>300404</xdr:colOff>
      <xdr:row>18</xdr:row>
      <xdr:rowOff>30187</xdr:rowOff>
    </xdr:from>
    <xdr:to>
      <xdr:col>15</xdr:col>
      <xdr:colOff>946252</xdr:colOff>
      <xdr:row>18</xdr:row>
      <xdr:rowOff>466701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795596" y="8082475"/>
          <a:ext cx="645848" cy="436514"/>
        </a:xfrm>
        <a:prstGeom prst="rect">
          <a:avLst/>
        </a:prstGeom>
      </xdr:spPr>
    </xdr:pic>
    <xdr:clientData/>
  </xdr:twoCellAnchor>
  <xdr:twoCellAnchor editAs="oneCell">
    <xdr:from>
      <xdr:col>15</xdr:col>
      <xdr:colOff>402982</xdr:colOff>
      <xdr:row>19</xdr:row>
      <xdr:rowOff>34922</xdr:rowOff>
    </xdr:from>
    <xdr:to>
      <xdr:col>15</xdr:col>
      <xdr:colOff>938452</xdr:colOff>
      <xdr:row>19</xdr:row>
      <xdr:rowOff>560383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898174" y="8695345"/>
          <a:ext cx="535470" cy="525461"/>
        </a:xfrm>
        <a:prstGeom prst="rect">
          <a:avLst/>
        </a:prstGeom>
      </xdr:spPr>
    </xdr:pic>
    <xdr:clientData/>
  </xdr:twoCellAnchor>
  <xdr:twoCellAnchor editAs="oneCell">
    <xdr:from>
      <xdr:col>15</xdr:col>
      <xdr:colOff>483578</xdr:colOff>
      <xdr:row>20</xdr:row>
      <xdr:rowOff>109136</xdr:rowOff>
    </xdr:from>
    <xdr:to>
      <xdr:col>15</xdr:col>
      <xdr:colOff>825257</xdr:colOff>
      <xdr:row>20</xdr:row>
      <xdr:rowOff>409880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978770" y="11202098"/>
          <a:ext cx="341679" cy="300744"/>
        </a:xfrm>
        <a:prstGeom prst="rect">
          <a:avLst/>
        </a:prstGeom>
      </xdr:spPr>
    </xdr:pic>
    <xdr:clientData/>
  </xdr:twoCellAnchor>
  <xdr:twoCellAnchor editAs="oneCell">
    <xdr:from>
      <xdr:col>15</xdr:col>
      <xdr:colOff>271097</xdr:colOff>
      <xdr:row>21</xdr:row>
      <xdr:rowOff>65223</xdr:rowOff>
    </xdr:from>
    <xdr:to>
      <xdr:col>15</xdr:col>
      <xdr:colOff>1016897</xdr:colOff>
      <xdr:row>21</xdr:row>
      <xdr:rowOff>542404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766289" y="11766319"/>
          <a:ext cx="745800" cy="47718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254978</xdr:colOff>
      <xdr:row>22</xdr:row>
      <xdr:rowOff>63758</xdr:rowOff>
    </xdr:from>
    <xdr:to>
      <xdr:col>15</xdr:col>
      <xdr:colOff>1000778</xdr:colOff>
      <xdr:row>22</xdr:row>
      <xdr:rowOff>540939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750170" y="12372989"/>
          <a:ext cx="745800" cy="477181"/>
        </a:xfrm>
        <a:prstGeom prst="rect">
          <a:avLst/>
        </a:prstGeom>
      </xdr:spPr>
    </xdr:pic>
    <xdr:clientData/>
  </xdr:twoCellAnchor>
  <xdr:twoCellAnchor editAs="oneCell">
    <xdr:from>
      <xdr:col>15</xdr:col>
      <xdr:colOff>505558</xdr:colOff>
      <xdr:row>25</xdr:row>
      <xdr:rowOff>124310</xdr:rowOff>
    </xdr:from>
    <xdr:to>
      <xdr:col>15</xdr:col>
      <xdr:colOff>774872</xdr:colOff>
      <xdr:row>25</xdr:row>
      <xdr:rowOff>568779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000750" y="13649810"/>
          <a:ext cx="269314" cy="444469"/>
        </a:xfrm>
        <a:prstGeom prst="rect">
          <a:avLst/>
        </a:prstGeom>
      </xdr:spPr>
    </xdr:pic>
    <xdr:clientData/>
  </xdr:twoCellAnchor>
  <xdr:twoCellAnchor editAs="oneCell">
    <xdr:from>
      <xdr:col>15</xdr:col>
      <xdr:colOff>505558</xdr:colOff>
      <xdr:row>24</xdr:row>
      <xdr:rowOff>124310</xdr:rowOff>
    </xdr:from>
    <xdr:to>
      <xdr:col>15</xdr:col>
      <xdr:colOff>774872</xdr:colOff>
      <xdr:row>24</xdr:row>
      <xdr:rowOff>568779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000750" y="14257945"/>
          <a:ext cx="269314" cy="444469"/>
        </a:xfrm>
        <a:prstGeom prst="rect">
          <a:avLst/>
        </a:prstGeom>
      </xdr:spPr>
    </xdr:pic>
    <xdr:clientData/>
  </xdr:twoCellAnchor>
  <xdr:twoCellAnchor editAs="oneCell">
    <xdr:from>
      <xdr:col>15</xdr:col>
      <xdr:colOff>264352</xdr:colOff>
      <xdr:row>5</xdr:row>
      <xdr:rowOff>205153</xdr:rowOff>
    </xdr:from>
    <xdr:to>
      <xdr:col>15</xdr:col>
      <xdr:colOff>1049660</xdr:colOff>
      <xdr:row>5</xdr:row>
      <xdr:rowOff>482482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759544" y="2176095"/>
          <a:ext cx="785308" cy="277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 x14ac:dyDescent="0.15"/>
  <sheetData/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5"/>
  <sheetViews>
    <sheetView tabSelected="1" view="pageBreakPreview" zoomScale="130" zoomScaleNormal="100" zoomScaleSheetLayoutView="130" workbookViewId="0">
      <pane xSplit="12" ySplit="3" topLeftCell="M61" activePane="bottomRight" state="frozen"/>
      <selection pane="topRight"/>
      <selection pane="bottomLeft"/>
      <selection pane="bottomRight" activeCell="U65" sqref="U65"/>
    </sheetView>
  </sheetViews>
  <sheetFormatPr defaultColWidth="9" defaultRowHeight="14.25" x14ac:dyDescent="0.15"/>
  <cols>
    <col min="1" max="1" width="4.5" style="15" customWidth="1"/>
    <col min="2" max="6" width="2.625" style="15" customWidth="1"/>
    <col min="7" max="10" width="2.625" style="15" hidden="1" customWidth="1"/>
    <col min="11" max="11" width="16.5" style="15" customWidth="1"/>
    <col min="12" max="12" width="15" style="19" customWidth="1"/>
    <col min="13" max="13" width="9.75" style="19" customWidth="1"/>
    <col min="14" max="14" width="8" style="15" customWidth="1"/>
    <col min="15" max="15" width="5.375" style="15" customWidth="1"/>
    <col min="16" max="16" width="16.5" style="15" customWidth="1"/>
    <col min="17" max="17" width="5.625" style="15" customWidth="1"/>
    <col min="18" max="18" width="10.875" style="15" customWidth="1"/>
    <col min="19" max="19" width="11.25" style="15" customWidth="1"/>
    <col min="20" max="20" width="11.625" style="15" customWidth="1"/>
    <col min="21" max="21" width="10.75" style="15" customWidth="1"/>
    <col min="22" max="23" width="13.5" style="15" customWidth="1"/>
    <col min="24" max="24" width="10.375" style="15" customWidth="1"/>
    <col min="25" max="16384" width="9" style="15"/>
  </cols>
  <sheetData>
    <row r="1" spans="1:24" ht="25.5" customHeight="1" x14ac:dyDescent="0.15"/>
    <row r="2" spans="1:24" ht="21" customHeight="1" x14ac:dyDescent="0.15">
      <c r="A2" s="35" t="s">
        <v>0</v>
      </c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6" t="s">
        <v>2</v>
      </c>
      <c r="L2" s="34" t="s">
        <v>3</v>
      </c>
      <c r="M2" s="34" t="s">
        <v>4</v>
      </c>
      <c r="N2" s="34" t="s">
        <v>5</v>
      </c>
      <c r="O2" s="34" t="s">
        <v>6</v>
      </c>
      <c r="P2" s="34" t="s">
        <v>7</v>
      </c>
      <c r="Q2" s="36" t="s">
        <v>8</v>
      </c>
      <c r="R2" s="34" t="s">
        <v>9</v>
      </c>
      <c r="S2" s="39" t="s">
        <v>10</v>
      </c>
      <c r="T2" s="39" t="s">
        <v>11</v>
      </c>
      <c r="U2" s="39" t="s">
        <v>12</v>
      </c>
      <c r="V2" s="34" t="s">
        <v>13</v>
      </c>
      <c r="W2" s="41" t="s">
        <v>14</v>
      </c>
      <c r="X2" s="38" t="s">
        <v>15</v>
      </c>
    </row>
    <row r="3" spans="1:24" s="21" customFormat="1" ht="15.95" customHeight="1" x14ac:dyDescent="0.15">
      <c r="A3" s="35"/>
      <c r="B3" s="3">
        <v>0</v>
      </c>
      <c r="C3" s="3">
        <v>1</v>
      </c>
      <c r="D3" s="3">
        <v>2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7">
        <v>9</v>
      </c>
      <c r="K3" s="36"/>
      <c r="L3" s="37"/>
      <c r="M3" s="34"/>
      <c r="N3" s="34"/>
      <c r="O3" s="34"/>
      <c r="P3" s="34"/>
      <c r="Q3" s="36"/>
      <c r="R3" s="37"/>
      <c r="S3" s="40"/>
      <c r="T3" s="39"/>
      <c r="U3" s="39"/>
      <c r="V3" s="34"/>
      <c r="W3" s="42"/>
      <c r="X3" s="38"/>
    </row>
    <row r="4" spans="1:24" s="21" customFormat="1" ht="45.95" customHeight="1" x14ac:dyDescent="0.15">
      <c r="A4" s="1">
        <f>ROW()-3</f>
        <v>1</v>
      </c>
      <c r="B4" s="3">
        <v>0</v>
      </c>
      <c r="C4" s="22"/>
      <c r="D4" s="22"/>
      <c r="E4" s="22"/>
      <c r="F4" s="22"/>
      <c r="G4" s="22"/>
      <c r="H4" s="22"/>
      <c r="I4" s="22"/>
      <c r="J4" s="23"/>
      <c r="K4" s="4" t="s">
        <v>91</v>
      </c>
      <c r="L4" s="5" t="s">
        <v>16</v>
      </c>
      <c r="M4" s="24"/>
      <c r="N4" s="24"/>
      <c r="O4" s="24"/>
      <c r="P4" s="24"/>
      <c r="Q4" s="25"/>
      <c r="R4" s="26"/>
      <c r="S4" s="11" t="s">
        <v>16</v>
      </c>
      <c r="T4" s="27" t="s">
        <v>17</v>
      </c>
      <c r="U4" s="11" t="s">
        <v>18</v>
      </c>
      <c r="V4" s="7" t="s">
        <v>18</v>
      </c>
      <c r="W4" s="24" t="e">
        <f>W5+W30+W44</f>
        <v>#REF!</v>
      </c>
      <c r="X4" s="20">
        <v>1</v>
      </c>
    </row>
    <row r="5" spans="1:24" s="10" customFormat="1" ht="48" customHeight="1" x14ac:dyDescent="0.15">
      <c r="A5" s="1">
        <f t="shared" ref="A5:A68" si="0">ROW()-3</f>
        <v>2</v>
      </c>
      <c r="B5" s="3"/>
      <c r="C5" s="3">
        <v>1</v>
      </c>
      <c r="D5" s="3"/>
      <c r="E5" s="3"/>
      <c r="F5" s="3"/>
      <c r="G5" s="3"/>
      <c r="H5" s="3"/>
      <c r="I5" s="3"/>
      <c r="J5" s="7"/>
      <c r="K5" s="4" t="s">
        <v>195</v>
      </c>
      <c r="L5" s="28" t="s">
        <v>194</v>
      </c>
      <c r="M5" s="14"/>
      <c r="N5" s="7" t="s">
        <v>19</v>
      </c>
      <c r="O5" s="14"/>
      <c r="P5" s="14"/>
      <c r="Q5" s="7" t="s">
        <v>20</v>
      </c>
      <c r="R5" s="4"/>
      <c r="S5" s="18" t="s">
        <v>21</v>
      </c>
      <c r="T5" s="27" t="s">
        <v>17</v>
      </c>
      <c r="U5" s="11" t="s">
        <v>18</v>
      </c>
      <c r="V5" s="7" t="s">
        <v>18</v>
      </c>
      <c r="W5" s="29" t="e">
        <f>W8*X8+W9*X9+W10*X10+W11*X11+W12*X12+#REF!*#REF!+W21*X21+W13*X13+W14*X14+W15*X15+W23*X23+W24*X24+W27*X27+#REF!*#REF!+#REF!*#REF!+#REF!*#REF!</f>
        <v>#REF!</v>
      </c>
      <c r="X5" s="9">
        <v>1</v>
      </c>
    </row>
    <row r="6" spans="1:24" s="10" customFormat="1" ht="48" customHeight="1" x14ac:dyDescent="0.15">
      <c r="A6" s="1">
        <f t="shared" si="0"/>
        <v>3</v>
      </c>
      <c r="B6" s="3"/>
      <c r="C6" s="3"/>
      <c r="D6" s="3">
        <v>2</v>
      </c>
      <c r="E6" s="3"/>
      <c r="F6" s="3"/>
      <c r="G6" s="3"/>
      <c r="H6" s="3"/>
      <c r="I6" s="3"/>
      <c r="J6" s="7"/>
      <c r="K6" s="4" t="s">
        <v>196</v>
      </c>
      <c r="L6" s="28" t="s">
        <v>197</v>
      </c>
      <c r="M6" s="14"/>
      <c r="N6" s="7" t="s">
        <v>198</v>
      </c>
      <c r="O6" s="14"/>
      <c r="P6" s="14"/>
      <c r="Q6" s="7"/>
      <c r="R6" s="4"/>
      <c r="S6" s="18" t="s">
        <v>199</v>
      </c>
      <c r="T6" s="27" t="s">
        <v>17</v>
      </c>
      <c r="U6" s="11" t="s">
        <v>18</v>
      </c>
      <c r="V6" s="7" t="s">
        <v>18</v>
      </c>
      <c r="W6" s="29"/>
      <c r="X6" s="9">
        <v>1</v>
      </c>
    </row>
    <row r="7" spans="1:24" s="10" customFormat="1" ht="48" customHeight="1" x14ac:dyDescent="0.15">
      <c r="A7" s="1">
        <f t="shared" si="0"/>
        <v>4</v>
      </c>
      <c r="B7" s="12"/>
      <c r="C7" s="3"/>
      <c r="D7" s="3">
        <v>2</v>
      </c>
      <c r="E7" s="3"/>
      <c r="F7" s="3"/>
      <c r="G7" s="3"/>
      <c r="H7" s="3"/>
      <c r="I7" s="3"/>
      <c r="J7" s="7"/>
      <c r="K7" s="4" t="s">
        <v>200</v>
      </c>
      <c r="L7" s="5" t="s">
        <v>51</v>
      </c>
      <c r="M7" s="13"/>
      <c r="N7" s="7"/>
      <c r="O7" s="14"/>
      <c r="P7" s="14"/>
      <c r="Q7" s="7"/>
      <c r="R7" s="4"/>
      <c r="S7" s="8"/>
      <c r="T7" s="8" t="s">
        <v>17</v>
      </c>
      <c r="U7" s="11"/>
      <c r="V7" s="8"/>
      <c r="W7" s="8">
        <f>W8*X8+W9*X9+W10*X10</f>
        <v>5.3680000000000003</v>
      </c>
      <c r="X7" s="9">
        <v>6</v>
      </c>
    </row>
    <row r="8" spans="1:24" s="10" customFormat="1" ht="48" customHeight="1" x14ac:dyDescent="0.15">
      <c r="A8" s="1">
        <f t="shared" si="0"/>
        <v>5</v>
      </c>
      <c r="B8" s="12"/>
      <c r="C8" s="3"/>
      <c r="D8" s="3">
        <v>2</v>
      </c>
      <c r="E8" s="3"/>
      <c r="F8" s="3"/>
      <c r="G8" s="3"/>
      <c r="H8" s="3"/>
      <c r="I8" s="3"/>
      <c r="J8" s="7"/>
      <c r="K8" s="4" t="s">
        <v>203</v>
      </c>
      <c r="L8" s="28" t="s">
        <v>139</v>
      </c>
      <c r="M8" s="14"/>
      <c r="N8" s="7" t="s">
        <v>19</v>
      </c>
      <c r="O8" s="14"/>
      <c r="P8" s="14"/>
      <c r="Q8" s="7" t="s">
        <v>22</v>
      </c>
      <c r="R8" s="4"/>
      <c r="S8" s="18" t="s">
        <v>23</v>
      </c>
      <c r="T8" s="7">
        <v>6061</v>
      </c>
      <c r="U8" s="11" t="s">
        <v>24</v>
      </c>
      <c r="V8" s="7" t="s">
        <v>204</v>
      </c>
      <c r="W8" s="7">
        <v>2.0990000000000002</v>
      </c>
      <c r="X8" s="9">
        <v>1</v>
      </c>
    </row>
    <row r="9" spans="1:24" s="10" customFormat="1" ht="48" customHeight="1" x14ac:dyDescent="0.15">
      <c r="A9" s="1">
        <f t="shared" si="0"/>
        <v>6</v>
      </c>
      <c r="B9" s="12"/>
      <c r="C9" s="3"/>
      <c r="D9" s="3">
        <v>2</v>
      </c>
      <c r="E9" s="3"/>
      <c r="F9" s="3"/>
      <c r="G9" s="3"/>
      <c r="H9" s="3"/>
      <c r="I9" s="3"/>
      <c r="J9" s="7"/>
      <c r="K9" s="4" t="s">
        <v>205</v>
      </c>
      <c r="L9" s="28" t="s">
        <v>138</v>
      </c>
      <c r="M9" s="14"/>
      <c r="N9" s="7"/>
      <c r="O9" s="14"/>
      <c r="P9" s="14"/>
      <c r="Q9" s="7"/>
      <c r="R9" s="4"/>
      <c r="S9" s="18" t="s">
        <v>23</v>
      </c>
      <c r="T9" s="7">
        <v>6061</v>
      </c>
      <c r="U9" s="11" t="s">
        <v>24</v>
      </c>
      <c r="V9" s="7" t="s">
        <v>204</v>
      </c>
      <c r="W9" s="7">
        <v>1.9870000000000001</v>
      </c>
      <c r="X9" s="9">
        <v>1</v>
      </c>
    </row>
    <row r="10" spans="1:24" s="10" customFormat="1" ht="48" customHeight="1" x14ac:dyDescent="0.15">
      <c r="A10" s="1">
        <f t="shared" si="0"/>
        <v>7</v>
      </c>
      <c r="B10" s="12"/>
      <c r="C10" s="3"/>
      <c r="D10" s="3">
        <v>2</v>
      </c>
      <c r="E10" s="3"/>
      <c r="F10" s="3"/>
      <c r="G10" s="3"/>
      <c r="H10" s="3"/>
      <c r="I10" s="3"/>
      <c r="J10" s="7"/>
      <c r="K10" s="4" t="s">
        <v>201</v>
      </c>
      <c r="L10" s="28" t="s">
        <v>136</v>
      </c>
      <c r="M10" s="13"/>
      <c r="N10" s="7"/>
      <c r="O10" s="14"/>
      <c r="P10" s="14"/>
      <c r="Q10" s="7"/>
      <c r="R10" s="4"/>
      <c r="S10" s="18" t="s">
        <v>23</v>
      </c>
      <c r="T10" s="7">
        <v>6061</v>
      </c>
      <c r="U10" s="11" t="s">
        <v>24</v>
      </c>
      <c r="V10" s="7" t="s">
        <v>202</v>
      </c>
      <c r="W10" s="7">
        <v>0.64100000000000001</v>
      </c>
      <c r="X10" s="9">
        <v>2</v>
      </c>
    </row>
    <row r="11" spans="1:24" s="10" customFormat="1" ht="48" customHeight="1" x14ac:dyDescent="0.15">
      <c r="A11" s="1">
        <f t="shared" si="0"/>
        <v>8</v>
      </c>
      <c r="B11" s="12"/>
      <c r="C11" s="3"/>
      <c r="D11" s="3">
        <v>2</v>
      </c>
      <c r="E11" s="3"/>
      <c r="F11" s="3"/>
      <c r="G11" s="3"/>
      <c r="H11" s="3"/>
      <c r="I11" s="3"/>
      <c r="J11" s="7"/>
      <c r="K11" s="4" t="s">
        <v>207</v>
      </c>
      <c r="L11" s="30" t="s">
        <v>141</v>
      </c>
      <c r="M11" s="13"/>
      <c r="N11" s="7"/>
      <c r="O11" s="14"/>
      <c r="P11" s="14"/>
      <c r="Q11" s="7"/>
      <c r="R11" s="3"/>
      <c r="S11" s="18" t="s">
        <v>23</v>
      </c>
      <c r="T11" s="7">
        <v>6061</v>
      </c>
      <c r="U11" s="11" t="s">
        <v>24</v>
      </c>
      <c r="V11" s="31" t="s">
        <v>87</v>
      </c>
      <c r="W11" s="7">
        <v>0.47799999999999998</v>
      </c>
      <c r="X11" s="9">
        <v>2</v>
      </c>
    </row>
    <row r="12" spans="1:24" s="10" customFormat="1" ht="48" customHeight="1" x14ac:dyDescent="0.15">
      <c r="A12" s="1">
        <f t="shared" si="0"/>
        <v>9</v>
      </c>
      <c r="B12" s="12"/>
      <c r="C12" s="3"/>
      <c r="D12" s="3">
        <v>2</v>
      </c>
      <c r="E12" s="3"/>
      <c r="F12" s="3"/>
      <c r="G12" s="3"/>
      <c r="H12" s="3"/>
      <c r="I12" s="3"/>
      <c r="J12" s="7"/>
      <c r="K12" s="4" t="s">
        <v>208</v>
      </c>
      <c r="L12" s="28" t="s">
        <v>137</v>
      </c>
      <c r="M12" s="13"/>
      <c r="N12" s="7"/>
      <c r="O12" s="14"/>
      <c r="P12" s="14"/>
      <c r="Q12" s="7"/>
      <c r="R12" s="4"/>
      <c r="S12" s="18" t="s">
        <v>26</v>
      </c>
      <c r="T12" s="7" t="s">
        <v>27</v>
      </c>
      <c r="U12" s="11" t="s">
        <v>28</v>
      </c>
      <c r="V12" s="7" t="s">
        <v>206</v>
      </c>
      <c r="W12" s="29">
        <v>0.27</v>
      </c>
      <c r="X12" s="9">
        <v>4</v>
      </c>
    </row>
    <row r="13" spans="1:24" s="10" customFormat="1" ht="48" customHeight="1" x14ac:dyDescent="0.15">
      <c r="A13" s="1">
        <f t="shared" si="0"/>
        <v>10</v>
      </c>
      <c r="B13" s="12"/>
      <c r="C13" s="3"/>
      <c r="D13" s="3">
        <v>2</v>
      </c>
      <c r="E13" s="3"/>
      <c r="F13" s="3"/>
      <c r="G13" s="3"/>
      <c r="H13" s="3"/>
      <c r="I13" s="3"/>
      <c r="J13" s="7"/>
      <c r="K13" s="4" t="s">
        <v>211</v>
      </c>
      <c r="L13" s="5" t="s">
        <v>209</v>
      </c>
      <c r="M13" s="13"/>
      <c r="N13" s="7"/>
      <c r="O13" s="14"/>
      <c r="P13" s="14"/>
      <c r="Q13" s="7"/>
      <c r="R13" s="4"/>
      <c r="S13" s="17" t="s">
        <v>31</v>
      </c>
      <c r="T13" s="8" t="s">
        <v>32</v>
      </c>
      <c r="U13" s="8" t="s">
        <v>33</v>
      </c>
      <c r="V13" s="8" t="s">
        <v>34</v>
      </c>
      <c r="W13" s="7">
        <v>1.24E-2</v>
      </c>
      <c r="X13" s="9">
        <v>1</v>
      </c>
    </row>
    <row r="14" spans="1:24" s="10" customFormat="1" ht="48" customHeight="1" x14ac:dyDescent="0.15">
      <c r="A14" s="1">
        <f t="shared" si="0"/>
        <v>11</v>
      </c>
      <c r="B14" s="12"/>
      <c r="C14" s="3"/>
      <c r="D14" s="3">
        <v>2</v>
      </c>
      <c r="E14" s="3"/>
      <c r="F14" s="3"/>
      <c r="G14" s="3"/>
      <c r="H14" s="3"/>
      <c r="I14" s="3"/>
      <c r="J14" s="7"/>
      <c r="K14" s="4" t="s">
        <v>212</v>
      </c>
      <c r="L14" s="5" t="s">
        <v>210</v>
      </c>
      <c r="M14" s="13"/>
      <c r="N14" s="7"/>
      <c r="O14" s="14"/>
      <c r="P14" s="14"/>
      <c r="Q14" s="7"/>
      <c r="R14" s="4"/>
      <c r="S14" s="17" t="s">
        <v>31</v>
      </c>
      <c r="T14" s="8" t="s">
        <v>32</v>
      </c>
      <c r="U14" s="8" t="s">
        <v>33</v>
      </c>
      <c r="V14" s="8" t="s">
        <v>34</v>
      </c>
      <c r="W14" s="7">
        <v>1.24E-2</v>
      </c>
      <c r="X14" s="9">
        <v>1</v>
      </c>
    </row>
    <row r="15" spans="1:24" s="10" customFormat="1" ht="48" customHeight="1" x14ac:dyDescent="0.15">
      <c r="A15" s="1">
        <f t="shared" si="0"/>
        <v>12</v>
      </c>
      <c r="B15" s="12"/>
      <c r="C15" s="3"/>
      <c r="D15" s="3">
        <v>2</v>
      </c>
      <c r="E15" s="3"/>
      <c r="F15" s="3"/>
      <c r="G15" s="3"/>
      <c r="H15" s="3"/>
      <c r="I15" s="3"/>
      <c r="J15" s="7"/>
      <c r="K15" s="4" t="s">
        <v>215</v>
      </c>
      <c r="L15" s="5" t="s">
        <v>213</v>
      </c>
      <c r="M15" s="13"/>
      <c r="N15" s="7"/>
      <c r="O15" s="14"/>
      <c r="P15" s="14"/>
      <c r="Q15" s="7"/>
      <c r="R15" s="4"/>
      <c r="S15" s="17" t="s">
        <v>35</v>
      </c>
      <c r="T15" s="8" t="s">
        <v>17</v>
      </c>
      <c r="U15" s="8" t="s">
        <v>18</v>
      </c>
      <c r="V15" s="8" t="s">
        <v>18</v>
      </c>
      <c r="W15" s="7">
        <f>W16*X16+W17*X17</f>
        <v>0.17899999999999999</v>
      </c>
      <c r="X15" s="9">
        <v>1</v>
      </c>
    </row>
    <row r="16" spans="1:24" s="10" customFormat="1" ht="48" customHeight="1" x14ac:dyDescent="0.15">
      <c r="A16" s="1">
        <f t="shared" si="0"/>
        <v>13</v>
      </c>
      <c r="B16" s="2"/>
      <c r="C16" s="3"/>
      <c r="D16" s="3"/>
      <c r="E16" s="2">
        <v>3</v>
      </c>
      <c r="F16" s="2"/>
      <c r="G16" s="2"/>
      <c r="H16" s="2"/>
      <c r="I16" s="2"/>
      <c r="J16" s="2"/>
      <c r="K16" s="4" t="s">
        <v>216</v>
      </c>
      <c r="L16" s="5" t="s">
        <v>214</v>
      </c>
      <c r="M16" s="6"/>
      <c r="N16" s="7"/>
      <c r="O16" s="2"/>
      <c r="P16" s="2"/>
      <c r="Q16" s="2"/>
      <c r="R16" s="4"/>
      <c r="S16" s="11" t="s">
        <v>31</v>
      </c>
      <c r="T16" s="8" t="s">
        <v>32</v>
      </c>
      <c r="U16" s="8" t="s">
        <v>33</v>
      </c>
      <c r="V16" s="8" t="s">
        <v>34</v>
      </c>
      <c r="W16" s="11" t="s">
        <v>36</v>
      </c>
      <c r="X16" s="9">
        <v>1</v>
      </c>
    </row>
    <row r="17" spans="1:25" s="10" customFormat="1" ht="48" customHeight="1" x14ac:dyDescent="0.15">
      <c r="A17" s="1">
        <f t="shared" si="0"/>
        <v>14</v>
      </c>
      <c r="B17" s="2"/>
      <c r="C17" s="3"/>
      <c r="D17" s="3"/>
      <c r="E17" s="2">
        <v>3</v>
      </c>
      <c r="F17" s="2"/>
      <c r="G17" s="2"/>
      <c r="H17" s="2"/>
      <c r="I17" s="2"/>
      <c r="J17" s="2"/>
      <c r="K17" s="4" t="s">
        <v>142</v>
      </c>
      <c r="L17" s="5" t="s">
        <v>143</v>
      </c>
      <c r="M17" s="6"/>
      <c r="N17" s="7"/>
      <c r="O17" s="2"/>
      <c r="P17" s="2"/>
      <c r="Q17" s="2"/>
      <c r="R17" s="4"/>
      <c r="S17" s="11" t="s">
        <v>29</v>
      </c>
      <c r="T17" s="8"/>
      <c r="U17" s="11"/>
      <c r="V17" s="11"/>
      <c r="W17" s="11" t="s">
        <v>37</v>
      </c>
      <c r="X17" s="9">
        <v>4</v>
      </c>
    </row>
    <row r="18" spans="1:25" s="10" customFormat="1" ht="48" customHeight="1" x14ac:dyDescent="0.15">
      <c r="A18" s="1">
        <f t="shared" si="0"/>
        <v>15</v>
      </c>
      <c r="B18" s="12"/>
      <c r="C18" s="3"/>
      <c r="D18" s="3">
        <v>2</v>
      </c>
      <c r="E18" s="3"/>
      <c r="F18" s="3"/>
      <c r="G18" s="3"/>
      <c r="H18" s="3"/>
      <c r="I18" s="3"/>
      <c r="J18" s="7"/>
      <c r="K18" s="4" t="s">
        <v>219</v>
      </c>
      <c r="L18" s="5" t="s">
        <v>217</v>
      </c>
      <c r="M18" s="13"/>
      <c r="N18" s="7"/>
      <c r="O18" s="14"/>
      <c r="P18" s="14"/>
      <c r="Q18" s="7"/>
      <c r="R18" s="4"/>
      <c r="S18" s="17" t="s">
        <v>35</v>
      </c>
      <c r="T18" s="8" t="s">
        <v>17</v>
      </c>
      <c r="U18" s="8" t="s">
        <v>18</v>
      </c>
      <c r="V18" s="8" t="s">
        <v>18</v>
      </c>
      <c r="W18" s="7">
        <f>W19*X19+W20*X20</f>
        <v>0.17899999999999999</v>
      </c>
      <c r="X18" s="9">
        <v>1</v>
      </c>
    </row>
    <row r="19" spans="1:25" s="10" customFormat="1" ht="48" customHeight="1" x14ac:dyDescent="0.15">
      <c r="A19" s="1">
        <f t="shared" si="0"/>
        <v>16</v>
      </c>
      <c r="B19" s="2"/>
      <c r="C19" s="3"/>
      <c r="D19" s="3"/>
      <c r="E19" s="2">
        <v>3</v>
      </c>
      <c r="F19" s="2"/>
      <c r="G19" s="2"/>
      <c r="H19" s="2"/>
      <c r="I19" s="2"/>
      <c r="J19" s="2"/>
      <c r="K19" s="4" t="s">
        <v>220</v>
      </c>
      <c r="L19" s="5" t="s">
        <v>218</v>
      </c>
      <c r="M19" s="6"/>
      <c r="N19" s="7"/>
      <c r="O19" s="2"/>
      <c r="P19" s="2"/>
      <c r="Q19" s="2"/>
      <c r="R19" s="4"/>
      <c r="S19" s="11" t="s">
        <v>31</v>
      </c>
      <c r="T19" s="8" t="s">
        <v>32</v>
      </c>
      <c r="U19" s="8" t="s">
        <v>33</v>
      </c>
      <c r="V19" s="8" t="s">
        <v>34</v>
      </c>
      <c r="W19" s="11" t="s">
        <v>36</v>
      </c>
      <c r="X19" s="9">
        <v>1</v>
      </c>
    </row>
    <row r="20" spans="1:25" s="10" customFormat="1" ht="48" customHeight="1" x14ac:dyDescent="0.15">
      <c r="A20" s="1">
        <f t="shared" si="0"/>
        <v>17</v>
      </c>
      <c r="B20" s="2"/>
      <c r="C20" s="3"/>
      <c r="D20" s="3"/>
      <c r="E20" s="2">
        <v>3</v>
      </c>
      <c r="F20" s="2"/>
      <c r="G20" s="2"/>
      <c r="H20" s="2"/>
      <c r="I20" s="2"/>
      <c r="J20" s="2"/>
      <c r="K20" s="4" t="s">
        <v>142</v>
      </c>
      <c r="L20" s="5" t="s">
        <v>143</v>
      </c>
      <c r="M20" s="6"/>
      <c r="N20" s="7"/>
      <c r="O20" s="2"/>
      <c r="P20" s="2"/>
      <c r="Q20" s="2"/>
      <c r="R20" s="4"/>
      <c r="S20" s="11" t="s">
        <v>29</v>
      </c>
      <c r="T20" s="8"/>
      <c r="U20" s="11"/>
      <c r="V20" s="11"/>
      <c r="W20" s="11" t="s">
        <v>37</v>
      </c>
      <c r="X20" s="9">
        <v>4</v>
      </c>
    </row>
    <row r="21" spans="1:25" s="10" customFormat="1" ht="48" customHeight="1" x14ac:dyDescent="0.15">
      <c r="A21" s="1">
        <f t="shared" si="0"/>
        <v>18</v>
      </c>
      <c r="B21" s="12"/>
      <c r="C21" s="3"/>
      <c r="D21" s="3">
        <v>2</v>
      </c>
      <c r="E21" s="3"/>
      <c r="F21" s="3"/>
      <c r="G21" s="3"/>
      <c r="H21" s="3"/>
      <c r="I21" s="3"/>
      <c r="J21" s="7"/>
      <c r="K21" s="4" t="s">
        <v>223</v>
      </c>
      <c r="L21" s="5" t="s">
        <v>221</v>
      </c>
      <c r="M21" s="13"/>
      <c r="N21" s="7"/>
      <c r="O21" s="14"/>
      <c r="P21" s="14"/>
      <c r="Q21" s="7"/>
      <c r="R21" s="4"/>
      <c r="S21" s="11" t="s">
        <v>31</v>
      </c>
      <c r="T21" s="7" t="s">
        <v>222</v>
      </c>
      <c r="U21" s="11"/>
      <c r="V21" s="7"/>
      <c r="W21" s="7">
        <v>2.5899999999999999E-2</v>
      </c>
      <c r="X21" s="9">
        <v>2</v>
      </c>
    </row>
    <row r="22" spans="1:25" s="10" customFormat="1" ht="48" customHeight="1" x14ac:dyDescent="0.15">
      <c r="A22" s="1">
        <f t="shared" si="0"/>
        <v>19</v>
      </c>
      <c r="B22" s="2"/>
      <c r="C22" s="3"/>
      <c r="D22" s="3">
        <v>2</v>
      </c>
      <c r="E22" s="2"/>
      <c r="F22" s="2"/>
      <c r="G22" s="2"/>
      <c r="H22" s="2"/>
      <c r="I22" s="2"/>
      <c r="J22" s="2"/>
      <c r="K22" s="4" t="s">
        <v>225</v>
      </c>
      <c r="L22" s="5" t="s">
        <v>149</v>
      </c>
      <c r="M22" s="6"/>
      <c r="N22" s="7"/>
      <c r="O22" s="2"/>
      <c r="P22" s="2"/>
      <c r="Q22" s="2"/>
      <c r="R22" s="4"/>
      <c r="S22" s="11" t="s">
        <v>35</v>
      </c>
      <c r="T22" s="8" t="s">
        <v>17</v>
      </c>
      <c r="U22" s="8" t="s">
        <v>18</v>
      </c>
      <c r="V22" s="8" t="s">
        <v>18</v>
      </c>
      <c r="W22" s="11" t="s">
        <v>39</v>
      </c>
      <c r="X22" s="9">
        <v>2</v>
      </c>
    </row>
    <row r="23" spans="1:25" s="10" customFormat="1" ht="48" customHeight="1" x14ac:dyDescent="0.15">
      <c r="A23" s="1">
        <f t="shared" si="0"/>
        <v>20</v>
      </c>
      <c r="B23" s="2"/>
      <c r="C23" s="3"/>
      <c r="D23" s="3">
        <v>2</v>
      </c>
      <c r="E23" s="2"/>
      <c r="F23" s="2"/>
      <c r="G23" s="2"/>
      <c r="H23" s="2"/>
      <c r="I23" s="2"/>
      <c r="J23" s="2"/>
      <c r="K23" s="4" t="s">
        <v>226</v>
      </c>
      <c r="L23" s="5" t="s">
        <v>224</v>
      </c>
      <c r="M23" s="6"/>
      <c r="N23" s="7"/>
      <c r="O23" s="2"/>
      <c r="P23" s="2"/>
      <c r="Q23" s="2"/>
      <c r="R23" s="4"/>
      <c r="S23" s="11" t="s">
        <v>35</v>
      </c>
      <c r="T23" s="8" t="s">
        <v>17</v>
      </c>
      <c r="U23" s="8" t="s">
        <v>18</v>
      </c>
      <c r="V23" s="8" t="s">
        <v>18</v>
      </c>
      <c r="W23" s="11" t="s">
        <v>39</v>
      </c>
      <c r="X23" s="9">
        <v>2</v>
      </c>
    </row>
    <row r="24" spans="1:25" s="10" customFormat="1" ht="48" customHeight="1" x14ac:dyDescent="0.15">
      <c r="A24" s="1">
        <f t="shared" si="0"/>
        <v>21</v>
      </c>
      <c r="B24" s="2"/>
      <c r="C24" s="3"/>
      <c r="D24" s="3">
        <v>2</v>
      </c>
      <c r="E24" s="2"/>
      <c r="F24" s="2"/>
      <c r="G24" s="2"/>
      <c r="H24" s="2"/>
      <c r="I24" s="2"/>
      <c r="J24" s="2"/>
      <c r="K24" s="4" t="s">
        <v>228</v>
      </c>
      <c r="L24" s="5" t="s">
        <v>227</v>
      </c>
      <c r="M24" s="6"/>
      <c r="N24" s="7"/>
      <c r="O24" s="2"/>
      <c r="P24" s="2"/>
      <c r="Q24" s="2"/>
      <c r="R24" s="4"/>
      <c r="S24" s="8" t="s">
        <v>40</v>
      </c>
      <c r="T24" s="8" t="s">
        <v>17</v>
      </c>
      <c r="U24" s="8" t="s">
        <v>18</v>
      </c>
      <c r="V24" s="11" t="s">
        <v>41</v>
      </c>
      <c r="W24" s="11" t="s">
        <v>42</v>
      </c>
      <c r="X24" s="9">
        <v>2</v>
      </c>
    </row>
    <row r="25" spans="1:25" s="10" customFormat="1" ht="48" customHeight="1" x14ac:dyDescent="0.15">
      <c r="A25" s="1">
        <f t="shared" si="0"/>
        <v>22</v>
      </c>
      <c r="B25" s="2"/>
      <c r="C25" s="3"/>
      <c r="D25" s="3">
        <v>2</v>
      </c>
      <c r="E25" s="2"/>
      <c r="F25" s="2"/>
      <c r="G25" s="2"/>
      <c r="H25" s="2"/>
      <c r="I25" s="2"/>
      <c r="J25" s="2"/>
      <c r="K25" s="4" t="s">
        <v>232</v>
      </c>
      <c r="L25" s="5" t="s">
        <v>229</v>
      </c>
      <c r="M25" s="6"/>
      <c r="N25" s="7"/>
      <c r="O25" s="2"/>
      <c r="P25" s="2"/>
      <c r="Q25" s="2"/>
      <c r="R25" s="4"/>
      <c r="S25" s="8" t="s">
        <v>40</v>
      </c>
      <c r="T25" s="8" t="s">
        <v>17</v>
      </c>
      <c r="U25" s="8" t="s">
        <v>18</v>
      </c>
      <c r="V25" s="11"/>
      <c r="W25" s="11" t="s">
        <v>42</v>
      </c>
      <c r="X25" s="9">
        <v>1</v>
      </c>
    </row>
    <row r="26" spans="1:25" s="10" customFormat="1" ht="48" customHeight="1" x14ac:dyDescent="0.15">
      <c r="A26" s="1">
        <f t="shared" si="0"/>
        <v>23</v>
      </c>
      <c r="B26" s="2"/>
      <c r="C26" s="3"/>
      <c r="D26" s="3">
        <v>2</v>
      </c>
      <c r="E26" s="2"/>
      <c r="F26" s="2"/>
      <c r="G26" s="2"/>
      <c r="H26" s="2"/>
      <c r="I26" s="2"/>
      <c r="J26" s="2"/>
      <c r="K26" s="4" t="s">
        <v>231</v>
      </c>
      <c r="L26" s="5" t="s">
        <v>230</v>
      </c>
      <c r="M26" s="6"/>
      <c r="N26" s="7"/>
      <c r="O26" s="2"/>
      <c r="P26" s="2"/>
      <c r="Q26" s="2"/>
      <c r="R26" s="4"/>
      <c r="S26" s="8" t="s">
        <v>40</v>
      </c>
      <c r="T26" s="8" t="s">
        <v>17</v>
      </c>
      <c r="U26" s="8" t="s">
        <v>18</v>
      </c>
      <c r="V26" s="11"/>
      <c r="W26" s="11" t="s">
        <v>42</v>
      </c>
      <c r="X26" s="9">
        <v>1</v>
      </c>
    </row>
    <row r="27" spans="1:25" s="10" customFormat="1" ht="48" customHeight="1" x14ac:dyDescent="0.15">
      <c r="A27" s="1">
        <f t="shared" si="0"/>
        <v>24</v>
      </c>
      <c r="B27" s="2"/>
      <c r="C27" s="3"/>
      <c r="D27" s="3">
        <v>2</v>
      </c>
      <c r="E27" s="2"/>
      <c r="F27" s="2"/>
      <c r="G27" s="2"/>
      <c r="H27" s="2"/>
      <c r="I27" s="2"/>
      <c r="J27" s="2"/>
      <c r="K27" s="4" t="s">
        <v>233</v>
      </c>
      <c r="L27" s="5" t="s">
        <v>146</v>
      </c>
      <c r="M27" s="6"/>
      <c r="N27" s="7"/>
      <c r="O27" s="2"/>
      <c r="P27" s="2"/>
      <c r="Q27" s="2"/>
      <c r="R27" s="4"/>
      <c r="S27" s="8"/>
      <c r="T27" s="8"/>
      <c r="U27" s="11"/>
      <c r="V27" s="11"/>
      <c r="W27" s="1">
        <f>W28*X28+W29*X29</f>
        <v>3.7999999999999999E-2</v>
      </c>
      <c r="X27" s="9">
        <v>2</v>
      </c>
      <c r="Y27" s="32" t="s">
        <v>43</v>
      </c>
    </row>
    <row r="28" spans="1:25" s="10" customFormat="1" ht="48" customHeight="1" x14ac:dyDescent="0.15">
      <c r="A28" s="1">
        <f t="shared" si="0"/>
        <v>25</v>
      </c>
      <c r="B28" s="2"/>
      <c r="C28" s="3"/>
      <c r="D28" s="3"/>
      <c r="E28" s="2">
        <v>3</v>
      </c>
      <c r="F28" s="2"/>
      <c r="G28" s="2"/>
      <c r="H28" s="2"/>
      <c r="I28" s="2"/>
      <c r="J28" s="2"/>
      <c r="K28" s="4" t="s">
        <v>234</v>
      </c>
      <c r="L28" s="5" t="s">
        <v>145</v>
      </c>
      <c r="M28" s="5" t="s">
        <v>236</v>
      </c>
      <c r="N28" s="7"/>
      <c r="O28" s="2"/>
      <c r="P28" s="2"/>
      <c r="Q28" s="2"/>
      <c r="R28" s="4"/>
      <c r="S28" s="8"/>
      <c r="T28" s="8" t="s">
        <v>44</v>
      </c>
      <c r="U28" s="33" t="s">
        <v>45</v>
      </c>
      <c r="V28" s="11"/>
      <c r="W28" s="11" t="s">
        <v>46</v>
      </c>
      <c r="X28" s="9">
        <v>2</v>
      </c>
      <c r="Y28" s="32" t="s">
        <v>47</v>
      </c>
    </row>
    <row r="29" spans="1:25" s="10" customFormat="1" ht="48" customHeight="1" x14ac:dyDescent="0.15">
      <c r="A29" s="1">
        <f t="shared" si="0"/>
        <v>26</v>
      </c>
      <c r="B29" s="2"/>
      <c r="C29" s="3"/>
      <c r="D29" s="3"/>
      <c r="E29" s="2">
        <v>3</v>
      </c>
      <c r="F29" s="2"/>
      <c r="G29" s="2"/>
      <c r="H29" s="2"/>
      <c r="I29" s="2"/>
      <c r="J29" s="2"/>
      <c r="K29" s="4" t="s">
        <v>235</v>
      </c>
      <c r="L29" s="5" t="s">
        <v>144</v>
      </c>
      <c r="M29" s="6"/>
      <c r="N29" s="7"/>
      <c r="O29" s="2"/>
      <c r="P29" s="2"/>
      <c r="Q29" s="2"/>
      <c r="R29" s="4"/>
      <c r="S29" s="8"/>
      <c r="T29" s="8" t="s">
        <v>48</v>
      </c>
      <c r="U29" s="11"/>
      <c r="V29" s="11"/>
      <c r="W29" s="11" t="s">
        <v>49</v>
      </c>
      <c r="X29" s="9">
        <v>2</v>
      </c>
      <c r="Y29" s="32" t="s">
        <v>50</v>
      </c>
    </row>
    <row r="30" spans="1:25" s="10" customFormat="1" ht="63" customHeight="1" x14ac:dyDescent="0.15">
      <c r="A30" s="1">
        <f t="shared" si="0"/>
        <v>27</v>
      </c>
      <c r="B30" s="12"/>
      <c r="C30" s="3">
        <v>1</v>
      </c>
      <c r="D30" s="3"/>
      <c r="E30" s="3"/>
      <c r="F30" s="3"/>
      <c r="G30" s="3"/>
      <c r="H30" s="3"/>
      <c r="I30" s="3"/>
      <c r="J30" s="7"/>
      <c r="K30" s="4" t="s">
        <v>238</v>
      </c>
      <c r="L30" s="5" t="s">
        <v>140</v>
      </c>
      <c r="M30" s="13"/>
      <c r="N30" s="7"/>
      <c r="O30" s="14"/>
      <c r="P30" s="14"/>
      <c r="Q30" s="7"/>
      <c r="R30" s="4"/>
      <c r="S30" s="17" t="s">
        <v>237</v>
      </c>
      <c r="T30" s="7"/>
      <c r="U30" s="11"/>
      <c r="V30" s="7"/>
      <c r="W30" s="7" t="e">
        <f>W31*X31+W32*X32+#REF!*#REF!+#REF!*#REF!</f>
        <v>#REF!</v>
      </c>
      <c r="X30" s="9">
        <v>1</v>
      </c>
    </row>
    <row r="31" spans="1:25" s="10" customFormat="1" ht="48" customHeight="1" x14ac:dyDescent="0.15">
      <c r="A31" s="1">
        <f t="shared" si="0"/>
        <v>28</v>
      </c>
      <c r="B31" s="2"/>
      <c r="C31" s="3">
        <v>1</v>
      </c>
      <c r="D31" s="3"/>
      <c r="E31" s="2"/>
      <c r="F31" s="2"/>
      <c r="G31" s="2"/>
      <c r="H31" s="2"/>
      <c r="I31" s="2"/>
      <c r="J31" s="2"/>
      <c r="K31" s="4" t="s">
        <v>240</v>
      </c>
      <c r="L31" s="5" t="s">
        <v>52</v>
      </c>
      <c r="M31" s="6"/>
      <c r="N31" s="7"/>
      <c r="O31" s="2"/>
      <c r="P31" s="2"/>
      <c r="Q31" s="2"/>
      <c r="R31" s="4"/>
      <c r="S31" s="8" t="s">
        <v>53</v>
      </c>
      <c r="T31" s="8" t="s">
        <v>54</v>
      </c>
      <c r="U31" s="11" t="s">
        <v>55</v>
      </c>
      <c r="V31" s="8" t="s">
        <v>56</v>
      </c>
      <c r="W31" s="8">
        <v>2E-3</v>
      </c>
      <c r="X31" s="9">
        <v>2</v>
      </c>
    </row>
    <row r="32" spans="1:25" s="10" customFormat="1" ht="48" customHeight="1" x14ac:dyDescent="0.15">
      <c r="A32" s="1">
        <f t="shared" si="0"/>
        <v>29</v>
      </c>
      <c r="B32" s="12"/>
      <c r="C32" s="3">
        <v>1</v>
      </c>
      <c r="D32" s="3"/>
      <c r="E32" s="3"/>
      <c r="F32" s="3"/>
      <c r="G32" s="3"/>
      <c r="H32" s="3"/>
      <c r="I32" s="3"/>
      <c r="J32" s="7"/>
      <c r="K32" s="4" t="s">
        <v>239</v>
      </c>
      <c r="L32" s="5" t="s">
        <v>57</v>
      </c>
      <c r="M32" s="13"/>
      <c r="N32" s="7"/>
      <c r="O32" s="14"/>
      <c r="P32" s="14"/>
      <c r="Q32" s="7"/>
      <c r="R32" s="4"/>
      <c r="S32" s="18" t="s">
        <v>23</v>
      </c>
      <c r="T32" s="7">
        <v>6061</v>
      </c>
      <c r="U32" s="11" t="s">
        <v>24</v>
      </c>
      <c r="V32" s="7" t="s">
        <v>25</v>
      </c>
      <c r="W32" s="7">
        <v>0.29599999999999999</v>
      </c>
      <c r="X32" s="9">
        <v>1</v>
      </c>
    </row>
    <row r="33" spans="1:24" s="10" customFormat="1" ht="48" customHeight="1" x14ac:dyDescent="0.15">
      <c r="A33" s="1">
        <f t="shared" si="0"/>
        <v>30</v>
      </c>
      <c r="B33" s="2"/>
      <c r="C33" s="3">
        <v>1</v>
      </c>
      <c r="D33" s="3"/>
      <c r="E33" s="2"/>
      <c r="F33" s="2"/>
      <c r="G33" s="2"/>
      <c r="H33" s="2"/>
      <c r="I33" s="2"/>
      <c r="J33" s="2"/>
      <c r="K33" s="4" t="s">
        <v>106</v>
      </c>
      <c r="L33" s="5" t="s">
        <v>105</v>
      </c>
      <c r="M33" s="13"/>
      <c r="N33" s="7"/>
      <c r="O33" s="14"/>
      <c r="P33" s="14"/>
      <c r="Q33" s="7"/>
      <c r="R33" s="12"/>
      <c r="S33" s="4" t="s">
        <v>111</v>
      </c>
      <c r="T33" s="7"/>
      <c r="U33" s="11"/>
      <c r="V33" s="7"/>
      <c r="W33" s="7"/>
      <c r="X33" s="9">
        <v>1</v>
      </c>
    </row>
    <row r="34" spans="1:24" s="10" customFormat="1" ht="48" customHeight="1" x14ac:dyDescent="0.15">
      <c r="A34" s="1">
        <f t="shared" si="0"/>
        <v>31</v>
      </c>
      <c r="B34" s="2"/>
      <c r="C34" s="3"/>
      <c r="D34" s="3">
        <v>2</v>
      </c>
      <c r="E34" s="2"/>
      <c r="F34" s="2"/>
      <c r="G34" s="2"/>
      <c r="H34" s="2"/>
      <c r="I34" s="2"/>
      <c r="J34" s="2"/>
      <c r="K34" s="4" t="s">
        <v>109</v>
      </c>
      <c r="L34" s="5" t="s">
        <v>107</v>
      </c>
      <c r="M34" s="13"/>
      <c r="N34" s="7"/>
      <c r="O34" s="14"/>
      <c r="P34" s="14"/>
      <c r="Q34" s="7"/>
      <c r="R34" s="12"/>
      <c r="S34" s="4" t="s">
        <v>112</v>
      </c>
      <c r="T34" s="8" t="s">
        <v>68</v>
      </c>
      <c r="U34" s="11"/>
      <c r="V34" s="7"/>
      <c r="W34" s="7"/>
      <c r="X34" s="9">
        <v>1</v>
      </c>
    </row>
    <row r="35" spans="1:24" s="10" customFormat="1" ht="48" customHeight="1" x14ac:dyDescent="0.15">
      <c r="A35" s="1">
        <f t="shared" si="0"/>
        <v>32</v>
      </c>
      <c r="B35" s="2"/>
      <c r="C35" s="3"/>
      <c r="D35" s="3">
        <v>2</v>
      </c>
      <c r="E35" s="2"/>
      <c r="F35" s="2"/>
      <c r="G35" s="2"/>
      <c r="H35" s="2"/>
      <c r="I35" s="2"/>
      <c r="J35" s="2"/>
      <c r="K35" s="4" t="s">
        <v>110</v>
      </c>
      <c r="L35" s="5" t="s">
        <v>108</v>
      </c>
      <c r="M35" s="13"/>
      <c r="N35" s="7"/>
      <c r="O35" s="14"/>
      <c r="P35" s="14"/>
      <c r="Q35" s="7"/>
      <c r="R35" s="12"/>
      <c r="S35" s="4" t="s">
        <v>113</v>
      </c>
      <c r="T35" s="7"/>
      <c r="U35" s="11"/>
      <c r="V35" s="7"/>
      <c r="W35" s="7"/>
      <c r="X35" s="9">
        <v>1</v>
      </c>
    </row>
    <row r="36" spans="1:24" ht="48" customHeight="1" x14ac:dyDescent="0.15">
      <c r="A36" s="1">
        <f t="shared" si="0"/>
        <v>33</v>
      </c>
      <c r="B36" s="2"/>
      <c r="C36" s="3"/>
      <c r="D36" s="3">
        <v>2</v>
      </c>
      <c r="E36" s="2"/>
      <c r="F36" s="2"/>
      <c r="G36" s="2"/>
      <c r="H36" s="2"/>
      <c r="I36" s="2"/>
      <c r="J36" s="2"/>
      <c r="K36" s="4" t="s">
        <v>102</v>
      </c>
      <c r="L36" s="5" t="s">
        <v>101</v>
      </c>
      <c r="M36" s="6"/>
      <c r="N36" s="7"/>
      <c r="O36" s="2"/>
      <c r="P36" s="2"/>
      <c r="Q36" s="2"/>
      <c r="R36" s="4"/>
      <c r="S36" s="8" t="s">
        <v>150</v>
      </c>
      <c r="T36" s="11"/>
      <c r="U36" s="11"/>
      <c r="V36" s="11"/>
      <c r="W36" s="11"/>
      <c r="X36" s="11" t="s">
        <v>104</v>
      </c>
    </row>
    <row r="37" spans="1:24" s="10" customFormat="1" ht="48" customHeight="1" x14ac:dyDescent="0.15">
      <c r="A37" s="1">
        <f t="shared" si="0"/>
        <v>34</v>
      </c>
      <c r="B37" s="2"/>
      <c r="C37" s="3">
        <v>1</v>
      </c>
      <c r="D37" s="3"/>
      <c r="E37" s="2"/>
      <c r="F37" s="2"/>
      <c r="G37" s="2"/>
      <c r="H37" s="2"/>
      <c r="I37" s="2"/>
      <c r="J37" s="2"/>
      <c r="K37" s="4" t="s">
        <v>114</v>
      </c>
      <c r="L37" s="5" t="s">
        <v>115</v>
      </c>
      <c r="M37" s="13"/>
      <c r="N37" s="7"/>
      <c r="O37" s="14"/>
      <c r="P37" s="14"/>
      <c r="Q37" s="7"/>
      <c r="R37" s="12"/>
      <c r="S37" s="8" t="s">
        <v>111</v>
      </c>
      <c r="T37" s="7"/>
      <c r="U37" s="11"/>
      <c r="V37" s="7"/>
      <c r="W37" s="7"/>
      <c r="X37" s="9">
        <v>1</v>
      </c>
    </row>
    <row r="38" spans="1:24" s="10" customFormat="1" ht="48" customHeight="1" x14ac:dyDescent="0.15">
      <c r="A38" s="1">
        <f t="shared" si="0"/>
        <v>35</v>
      </c>
      <c r="B38" s="2"/>
      <c r="C38" s="3"/>
      <c r="D38" s="3">
        <v>2</v>
      </c>
      <c r="E38" s="2"/>
      <c r="F38" s="2"/>
      <c r="G38" s="2"/>
      <c r="H38" s="2"/>
      <c r="I38" s="2"/>
      <c r="J38" s="2"/>
      <c r="K38" s="4" t="s">
        <v>123</v>
      </c>
      <c r="L38" s="5" t="s">
        <v>118</v>
      </c>
      <c r="M38" s="16"/>
      <c r="N38" s="16">
        <v>5.4</v>
      </c>
      <c r="O38" s="2"/>
      <c r="P38" s="2"/>
      <c r="Q38" s="2"/>
      <c r="R38" s="4"/>
      <c r="S38" s="8" t="s">
        <v>67</v>
      </c>
      <c r="T38" s="8" t="s">
        <v>68</v>
      </c>
      <c r="U38" s="11" t="s">
        <v>55</v>
      </c>
      <c r="V38" s="8" t="s">
        <v>69</v>
      </c>
      <c r="W38" s="8">
        <v>3.391</v>
      </c>
      <c r="X38" s="9">
        <v>1</v>
      </c>
    </row>
    <row r="39" spans="1:24" s="10" customFormat="1" ht="48" customHeight="1" x14ac:dyDescent="0.15">
      <c r="A39" s="1">
        <f t="shared" si="0"/>
        <v>36</v>
      </c>
      <c r="B39" s="12"/>
      <c r="C39" s="3"/>
      <c r="D39" s="3">
        <v>2</v>
      </c>
      <c r="E39" s="3"/>
      <c r="F39" s="3"/>
      <c r="G39" s="3"/>
      <c r="H39" s="3"/>
      <c r="I39" s="3"/>
      <c r="J39" s="7"/>
      <c r="K39" s="4" t="s">
        <v>124</v>
      </c>
      <c r="L39" s="5" t="s">
        <v>117</v>
      </c>
      <c r="M39" s="16"/>
      <c r="N39" s="16">
        <v>2.35</v>
      </c>
      <c r="O39" s="14"/>
      <c r="P39" s="14"/>
      <c r="Q39" s="7"/>
      <c r="R39" s="4"/>
      <c r="S39" s="8" t="s">
        <v>67</v>
      </c>
      <c r="T39" s="8" t="s">
        <v>68</v>
      </c>
      <c r="U39" s="11" t="s">
        <v>55</v>
      </c>
      <c r="V39" s="7" t="s">
        <v>70</v>
      </c>
      <c r="W39" s="7">
        <v>4.9390000000000001</v>
      </c>
      <c r="X39" s="9">
        <v>1</v>
      </c>
    </row>
    <row r="40" spans="1:24" ht="48" customHeight="1" x14ac:dyDescent="0.15">
      <c r="A40" s="1">
        <f t="shared" si="0"/>
        <v>37</v>
      </c>
      <c r="B40" s="2"/>
      <c r="C40" s="3"/>
      <c r="D40" s="3">
        <v>2</v>
      </c>
      <c r="E40" s="2"/>
      <c r="F40" s="2"/>
      <c r="G40" s="2"/>
      <c r="H40" s="2"/>
      <c r="I40" s="2"/>
      <c r="J40" s="2"/>
      <c r="K40" s="4" t="s">
        <v>122</v>
      </c>
      <c r="L40" s="5" t="s">
        <v>116</v>
      </c>
      <c r="M40" s="6"/>
      <c r="N40" s="7"/>
      <c r="O40" s="2"/>
      <c r="P40" s="2"/>
      <c r="Q40" s="2"/>
      <c r="R40" s="4"/>
      <c r="S40" s="8" t="s">
        <v>111</v>
      </c>
      <c r="T40" s="11" t="s">
        <v>55</v>
      </c>
      <c r="U40" s="11" t="s">
        <v>55</v>
      </c>
      <c r="V40" s="11" t="s">
        <v>72</v>
      </c>
      <c r="W40" s="11" t="s">
        <v>73</v>
      </c>
      <c r="X40" s="11" t="s">
        <v>74</v>
      </c>
    </row>
    <row r="41" spans="1:24" ht="48" customHeight="1" x14ac:dyDescent="0.15">
      <c r="A41" s="1">
        <f t="shared" si="0"/>
        <v>38</v>
      </c>
      <c r="B41" s="2"/>
      <c r="C41" s="3"/>
      <c r="D41" s="3">
        <v>2</v>
      </c>
      <c r="E41" s="2"/>
      <c r="F41" s="2"/>
      <c r="G41" s="2"/>
      <c r="H41" s="2"/>
      <c r="I41" s="2"/>
      <c r="J41" s="2"/>
      <c r="K41" s="4" t="s">
        <v>125</v>
      </c>
      <c r="L41" s="5" t="s">
        <v>119</v>
      </c>
      <c r="M41" s="6"/>
      <c r="N41" s="7"/>
      <c r="O41" s="2"/>
      <c r="P41" s="2"/>
      <c r="Q41" s="2"/>
      <c r="R41" s="4"/>
      <c r="S41" s="8" t="s">
        <v>71</v>
      </c>
      <c r="T41" s="11"/>
      <c r="U41" s="11"/>
      <c r="V41" s="11"/>
      <c r="W41" s="11"/>
      <c r="X41" s="11" t="s">
        <v>104</v>
      </c>
    </row>
    <row r="42" spans="1:24" ht="48" customHeight="1" x14ac:dyDescent="0.15">
      <c r="A42" s="1">
        <f t="shared" si="0"/>
        <v>39</v>
      </c>
      <c r="B42" s="2"/>
      <c r="C42" s="3"/>
      <c r="D42" s="3">
        <v>2</v>
      </c>
      <c r="E42" s="2"/>
      <c r="F42" s="2"/>
      <c r="G42" s="2"/>
      <c r="H42" s="2"/>
      <c r="I42" s="2"/>
      <c r="J42" s="2"/>
      <c r="K42" s="4" t="s">
        <v>128</v>
      </c>
      <c r="L42" s="5" t="s">
        <v>120</v>
      </c>
      <c r="M42" s="6"/>
      <c r="N42" s="7"/>
      <c r="O42" s="2"/>
      <c r="P42" s="2"/>
      <c r="Q42" s="2"/>
      <c r="R42" s="4"/>
      <c r="S42" s="8" t="s">
        <v>103</v>
      </c>
      <c r="T42" s="11"/>
      <c r="U42" s="11"/>
      <c r="V42" s="11"/>
      <c r="W42" s="11"/>
      <c r="X42" s="11" t="s">
        <v>121</v>
      </c>
    </row>
    <row r="43" spans="1:24" ht="48" customHeight="1" x14ac:dyDescent="0.15">
      <c r="A43" s="1">
        <f t="shared" si="0"/>
        <v>40</v>
      </c>
      <c r="B43" s="2"/>
      <c r="C43" s="3"/>
      <c r="D43" s="3">
        <v>2</v>
      </c>
      <c r="E43" s="2"/>
      <c r="F43" s="2"/>
      <c r="G43" s="2"/>
      <c r="H43" s="2"/>
      <c r="I43" s="2"/>
      <c r="J43" s="2"/>
      <c r="K43" s="4" t="s">
        <v>127</v>
      </c>
      <c r="L43" s="5" t="s">
        <v>126</v>
      </c>
      <c r="M43" s="6"/>
      <c r="N43" s="7"/>
      <c r="O43" s="2"/>
      <c r="P43" s="2"/>
      <c r="Q43" s="2"/>
      <c r="R43" s="4"/>
      <c r="S43" s="8" t="s">
        <v>71</v>
      </c>
      <c r="T43" s="11"/>
      <c r="U43" s="11"/>
      <c r="V43" s="11"/>
      <c r="W43" s="11"/>
      <c r="X43" s="11"/>
    </row>
    <row r="44" spans="1:24" s="10" customFormat="1" ht="48" customHeight="1" x14ac:dyDescent="0.15">
      <c r="A44" s="1">
        <f t="shared" si="0"/>
        <v>41</v>
      </c>
      <c r="B44" s="2"/>
      <c r="C44" s="3">
        <v>1</v>
      </c>
      <c r="D44" s="3"/>
      <c r="E44" s="2"/>
      <c r="F44" s="2"/>
      <c r="G44" s="2"/>
      <c r="H44" s="2"/>
      <c r="I44" s="2"/>
      <c r="J44" s="2"/>
      <c r="K44" s="4" t="s">
        <v>152</v>
      </c>
      <c r="L44" s="5" t="s">
        <v>153</v>
      </c>
      <c r="M44" s="6"/>
      <c r="N44" s="7"/>
      <c r="O44" s="2"/>
      <c r="P44" s="2"/>
      <c r="Q44" s="2"/>
      <c r="R44" s="4"/>
      <c r="S44" s="18" t="s">
        <v>21</v>
      </c>
      <c r="T44" s="8"/>
      <c r="U44" s="8"/>
      <c r="V44" s="8"/>
      <c r="W44" s="8">
        <f>W45*X45+W46*X46+W51*X51+W52*X52+W55*X55+W59*X59+W38*X38+W39*X39+W40*X40</f>
        <v>15.297000000000001</v>
      </c>
      <c r="X44" s="9">
        <v>1</v>
      </c>
    </row>
    <row r="45" spans="1:24" s="10" customFormat="1" ht="48" customHeight="1" x14ac:dyDescent="0.15">
      <c r="A45" s="1">
        <f t="shared" si="0"/>
        <v>42</v>
      </c>
      <c r="B45" s="12"/>
      <c r="C45" s="3"/>
      <c r="D45" s="3">
        <v>2</v>
      </c>
      <c r="E45" s="3"/>
      <c r="F45" s="3"/>
      <c r="G45" s="3"/>
      <c r="H45" s="3"/>
      <c r="I45" s="3"/>
      <c r="J45" s="7"/>
      <c r="K45" s="4" t="s">
        <v>131</v>
      </c>
      <c r="L45" s="5" t="s">
        <v>130</v>
      </c>
      <c r="M45" s="13"/>
      <c r="N45" s="7"/>
      <c r="O45" s="14"/>
      <c r="P45" s="14"/>
      <c r="Q45" s="7"/>
      <c r="R45" s="4"/>
      <c r="S45" s="18" t="s">
        <v>23</v>
      </c>
      <c r="T45" s="7">
        <v>6061</v>
      </c>
      <c r="U45" s="11" t="s">
        <v>24</v>
      </c>
      <c r="V45" s="7" t="s">
        <v>58</v>
      </c>
      <c r="W45" s="7">
        <v>0.67500000000000004</v>
      </c>
      <c r="X45" s="9">
        <v>1</v>
      </c>
    </row>
    <row r="46" spans="1:24" s="10" customFormat="1" ht="48" customHeight="1" x14ac:dyDescent="0.15">
      <c r="A46" s="1">
        <f t="shared" si="0"/>
        <v>43</v>
      </c>
      <c r="B46" s="2"/>
      <c r="C46" s="3"/>
      <c r="D46" s="3">
        <v>2</v>
      </c>
      <c r="E46" s="2"/>
      <c r="F46" s="2"/>
      <c r="G46" s="2"/>
      <c r="H46" s="2"/>
      <c r="I46" s="2"/>
      <c r="J46" s="2"/>
      <c r="K46" s="4" t="s">
        <v>133</v>
      </c>
      <c r="L46" s="5" t="s">
        <v>132</v>
      </c>
      <c r="M46" s="6"/>
      <c r="N46" s="7"/>
      <c r="O46" s="2"/>
      <c r="P46" s="2"/>
      <c r="Q46" s="2"/>
      <c r="R46" s="4"/>
      <c r="S46" s="18" t="s">
        <v>23</v>
      </c>
      <c r="T46" s="7">
        <v>6061</v>
      </c>
      <c r="U46" s="11" t="s">
        <v>24</v>
      </c>
      <c r="V46" s="7" t="s">
        <v>59</v>
      </c>
      <c r="W46" s="7">
        <v>0.22</v>
      </c>
      <c r="X46" s="9">
        <v>2</v>
      </c>
    </row>
    <row r="47" spans="1:24" s="10" customFormat="1" ht="42" customHeight="1" x14ac:dyDescent="0.15">
      <c r="A47" s="1">
        <f t="shared" si="0"/>
        <v>44</v>
      </c>
      <c r="B47" s="2"/>
      <c r="C47" s="3"/>
      <c r="D47" s="3">
        <v>2</v>
      </c>
      <c r="E47" s="2"/>
      <c r="F47" s="2"/>
      <c r="G47" s="2"/>
      <c r="H47" s="2"/>
      <c r="I47" s="2"/>
      <c r="J47" s="2"/>
      <c r="K47" s="4" t="s">
        <v>134</v>
      </c>
      <c r="L47" s="5" t="s">
        <v>154</v>
      </c>
      <c r="M47" s="6"/>
      <c r="N47" s="7"/>
      <c r="O47" s="2"/>
      <c r="P47" s="2"/>
      <c r="Q47" s="2"/>
      <c r="R47" s="4"/>
      <c r="S47" s="18" t="s">
        <v>23</v>
      </c>
      <c r="T47" s="7">
        <v>6061</v>
      </c>
      <c r="U47" s="11" t="s">
        <v>24</v>
      </c>
      <c r="V47" s="7" t="s">
        <v>158</v>
      </c>
      <c r="W47" s="7">
        <v>0.155</v>
      </c>
      <c r="X47" s="9">
        <v>1</v>
      </c>
    </row>
    <row r="48" spans="1:24" s="10" customFormat="1" ht="42" customHeight="1" x14ac:dyDescent="0.15">
      <c r="A48" s="1">
        <f t="shared" si="0"/>
        <v>45</v>
      </c>
      <c r="B48" s="2"/>
      <c r="C48" s="3"/>
      <c r="D48" s="3">
        <v>2</v>
      </c>
      <c r="E48" s="2"/>
      <c r="F48" s="2"/>
      <c r="G48" s="2"/>
      <c r="H48" s="2"/>
      <c r="I48" s="2"/>
      <c r="J48" s="2"/>
      <c r="K48" s="4" t="s">
        <v>135</v>
      </c>
      <c r="L48" s="5" t="s">
        <v>155</v>
      </c>
      <c r="M48" s="6"/>
      <c r="N48" s="7"/>
      <c r="O48" s="2"/>
      <c r="P48" s="2"/>
      <c r="Q48" s="2"/>
      <c r="R48" s="4"/>
      <c r="S48" s="18" t="s">
        <v>23</v>
      </c>
      <c r="T48" s="7">
        <v>6061</v>
      </c>
      <c r="U48" s="11" t="s">
        <v>24</v>
      </c>
      <c r="V48" s="7" t="s">
        <v>158</v>
      </c>
      <c r="W48" s="7">
        <v>0.155</v>
      </c>
      <c r="X48" s="9">
        <v>1</v>
      </c>
    </row>
    <row r="49" spans="1:24" s="10" customFormat="1" ht="42" customHeight="1" x14ac:dyDescent="0.15">
      <c r="A49" s="1">
        <f t="shared" si="0"/>
        <v>46</v>
      </c>
      <c r="B49" s="2"/>
      <c r="C49" s="3"/>
      <c r="D49" s="3">
        <v>2</v>
      </c>
      <c r="E49" s="2"/>
      <c r="F49" s="2"/>
      <c r="G49" s="2"/>
      <c r="H49" s="2"/>
      <c r="I49" s="2"/>
      <c r="J49" s="2"/>
      <c r="K49" s="4" t="s">
        <v>157</v>
      </c>
      <c r="L49" s="5" t="s">
        <v>156</v>
      </c>
      <c r="M49" s="6"/>
      <c r="N49" s="7"/>
      <c r="O49" s="2"/>
      <c r="P49" s="2"/>
      <c r="Q49" s="2"/>
      <c r="R49" s="4"/>
      <c r="S49" s="18" t="s">
        <v>23</v>
      </c>
      <c r="T49" s="7">
        <v>6061</v>
      </c>
      <c r="U49" s="11" t="s">
        <v>24</v>
      </c>
      <c r="V49" s="7" t="s">
        <v>159</v>
      </c>
      <c r="W49" s="7">
        <v>0.14499999999999999</v>
      </c>
      <c r="X49" s="9">
        <v>1</v>
      </c>
    </row>
    <row r="50" spans="1:24" s="10" customFormat="1" ht="42" customHeight="1" x14ac:dyDescent="0.15">
      <c r="A50" s="1">
        <f t="shared" si="0"/>
        <v>47</v>
      </c>
      <c r="B50" s="2"/>
      <c r="C50" s="3"/>
      <c r="D50" s="3">
        <v>2</v>
      </c>
      <c r="E50" s="2"/>
      <c r="F50" s="2"/>
      <c r="G50" s="2"/>
      <c r="H50" s="2"/>
      <c r="I50" s="2"/>
      <c r="J50" s="2"/>
      <c r="K50" s="4" t="s">
        <v>160</v>
      </c>
      <c r="L50" s="5" t="s">
        <v>161</v>
      </c>
      <c r="M50" s="6"/>
      <c r="N50" s="7"/>
      <c r="O50" s="2"/>
      <c r="P50" s="2"/>
      <c r="Q50" s="2"/>
      <c r="R50" s="4"/>
      <c r="S50" s="18" t="s">
        <v>23</v>
      </c>
      <c r="T50" s="7">
        <v>6061</v>
      </c>
      <c r="U50" s="11" t="s">
        <v>24</v>
      </c>
      <c r="V50" s="7" t="s">
        <v>162</v>
      </c>
      <c r="W50" s="7">
        <v>2.4E-2</v>
      </c>
      <c r="X50" s="9">
        <v>2</v>
      </c>
    </row>
    <row r="51" spans="1:24" s="10" customFormat="1" ht="48" customHeight="1" x14ac:dyDescent="0.15">
      <c r="A51" s="1">
        <f t="shared" si="0"/>
        <v>48</v>
      </c>
      <c r="B51" s="12"/>
      <c r="C51" s="3">
        <v>1</v>
      </c>
      <c r="D51" s="3"/>
      <c r="E51" s="3"/>
      <c r="F51" s="3"/>
      <c r="G51" s="3"/>
      <c r="H51" s="3"/>
      <c r="I51" s="3"/>
      <c r="J51" s="7"/>
      <c r="K51" s="4" t="s">
        <v>151</v>
      </c>
      <c r="L51" s="5" t="s">
        <v>60</v>
      </c>
      <c r="M51" s="13"/>
      <c r="N51" s="7"/>
      <c r="O51" s="14"/>
      <c r="P51" s="14"/>
      <c r="Q51" s="7"/>
      <c r="R51" s="4"/>
      <c r="S51" s="17" t="s">
        <v>61</v>
      </c>
      <c r="T51" s="7" t="s">
        <v>17</v>
      </c>
      <c r="U51" s="11" t="s">
        <v>55</v>
      </c>
      <c r="V51" s="7" t="s">
        <v>62</v>
      </c>
      <c r="W51" s="7">
        <v>0.26700000000000002</v>
      </c>
      <c r="X51" s="9">
        <v>8</v>
      </c>
    </row>
    <row r="52" spans="1:24" s="10" customFormat="1" ht="48" customHeight="1" x14ac:dyDescent="0.15">
      <c r="A52" s="1">
        <f t="shared" si="0"/>
        <v>49</v>
      </c>
      <c r="B52" s="2"/>
      <c r="C52" s="3">
        <v>1</v>
      </c>
      <c r="D52" s="3"/>
      <c r="E52" s="2"/>
      <c r="F52" s="2"/>
      <c r="G52" s="2"/>
      <c r="H52" s="2"/>
      <c r="I52" s="2"/>
      <c r="J52" s="2"/>
      <c r="K52" s="4" t="s">
        <v>129</v>
      </c>
      <c r="L52" s="5" t="s">
        <v>63</v>
      </c>
      <c r="M52" s="6"/>
      <c r="N52" s="7"/>
      <c r="O52" s="2"/>
      <c r="P52" s="2"/>
      <c r="Q52" s="2"/>
      <c r="R52" s="4"/>
      <c r="S52" s="8" t="s">
        <v>64</v>
      </c>
      <c r="T52" s="8" t="s">
        <v>65</v>
      </c>
      <c r="U52" s="11" t="s">
        <v>55</v>
      </c>
      <c r="V52" s="7" t="s">
        <v>66</v>
      </c>
      <c r="W52" s="7">
        <v>6.0000000000000001E-3</v>
      </c>
      <c r="X52" s="9">
        <v>16</v>
      </c>
    </row>
    <row r="53" spans="1:24" s="10" customFormat="1" ht="48" customHeight="1" x14ac:dyDescent="0.15">
      <c r="A53" s="1">
        <f t="shared" si="0"/>
        <v>50</v>
      </c>
      <c r="B53" s="2"/>
      <c r="C53" s="3">
        <v>1</v>
      </c>
      <c r="D53" s="3"/>
      <c r="E53" s="2"/>
      <c r="F53" s="2"/>
      <c r="G53" s="2"/>
      <c r="H53" s="2"/>
      <c r="I53" s="2"/>
      <c r="J53" s="2"/>
      <c r="K53" s="4" t="s">
        <v>167</v>
      </c>
      <c r="L53" s="5" t="s">
        <v>168</v>
      </c>
      <c r="M53" s="6"/>
      <c r="N53" s="7"/>
      <c r="O53" s="2"/>
      <c r="P53" s="2"/>
      <c r="Q53" s="2"/>
      <c r="R53" s="4"/>
      <c r="S53" s="8"/>
      <c r="T53" s="7"/>
      <c r="U53" s="11"/>
      <c r="V53" s="7"/>
      <c r="W53" s="7">
        <v>0.05</v>
      </c>
      <c r="X53" s="9">
        <v>2</v>
      </c>
    </row>
    <row r="54" spans="1:24" s="10" customFormat="1" ht="48" customHeight="1" x14ac:dyDescent="0.15">
      <c r="A54" s="1">
        <f t="shared" si="0"/>
        <v>51</v>
      </c>
      <c r="B54" s="2"/>
      <c r="C54" s="3">
        <v>1</v>
      </c>
      <c r="D54" s="3"/>
      <c r="E54" s="2"/>
      <c r="F54" s="2"/>
      <c r="G54" s="2"/>
      <c r="H54" s="2"/>
      <c r="I54" s="2"/>
      <c r="J54" s="2"/>
      <c r="K54" s="4" t="s">
        <v>164</v>
      </c>
      <c r="L54" s="5" t="s">
        <v>163</v>
      </c>
      <c r="M54" s="6"/>
      <c r="N54" s="7"/>
      <c r="O54" s="2"/>
      <c r="P54" s="2"/>
      <c r="Q54" s="2"/>
      <c r="R54" s="4"/>
      <c r="S54" s="8"/>
      <c r="T54" s="7"/>
      <c r="U54" s="11"/>
      <c r="V54" s="7"/>
      <c r="W54" s="7">
        <v>0.05</v>
      </c>
      <c r="X54" s="9">
        <v>2</v>
      </c>
    </row>
    <row r="55" spans="1:24" s="10" customFormat="1" ht="48" customHeight="1" x14ac:dyDescent="0.15">
      <c r="A55" s="1">
        <f t="shared" si="0"/>
        <v>52</v>
      </c>
      <c r="B55" s="2"/>
      <c r="C55" s="3">
        <v>1</v>
      </c>
      <c r="D55" s="3"/>
      <c r="E55" s="2"/>
      <c r="F55" s="2"/>
      <c r="G55" s="2"/>
      <c r="H55" s="2"/>
      <c r="I55" s="2"/>
      <c r="J55" s="2"/>
      <c r="K55" s="4" t="s">
        <v>166</v>
      </c>
      <c r="L55" s="5" t="s">
        <v>165</v>
      </c>
      <c r="M55" s="6"/>
      <c r="N55" s="7"/>
      <c r="O55" s="2"/>
      <c r="P55" s="2"/>
      <c r="Q55" s="2"/>
      <c r="R55" s="4"/>
      <c r="S55" s="8"/>
      <c r="T55" s="7"/>
      <c r="U55" s="11"/>
      <c r="V55" s="7"/>
      <c r="W55" s="7">
        <v>0.05</v>
      </c>
      <c r="X55" s="9">
        <v>2</v>
      </c>
    </row>
    <row r="56" spans="1:24" s="10" customFormat="1" ht="48" customHeight="1" x14ac:dyDescent="0.15">
      <c r="A56" s="1">
        <f t="shared" si="0"/>
        <v>53</v>
      </c>
      <c r="B56" s="2"/>
      <c r="C56" s="3">
        <v>1</v>
      </c>
      <c r="D56" s="3"/>
      <c r="E56" s="2"/>
      <c r="F56" s="2"/>
      <c r="G56" s="2"/>
      <c r="H56" s="2"/>
      <c r="I56" s="2"/>
      <c r="J56" s="2"/>
      <c r="K56" s="4" t="s">
        <v>173</v>
      </c>
      <c r="L56" s="4" t="s">
        <v>169</v>
      </c>
      <c r="M56" s="6"/>
      <c r="N56" s="7"/>
      <c r="O56" s="2"/>
      <c r="P56" s="2"/>
      <c r="Q56" s="2"/>
      <c r="R56" s="4"/>
      <c r="S56" s="8" t="s">
        <v>172</v>
      </c>
      <c r="T56" s="8" t="s">
        <v>171</v>
      </c>
      <c r="U56" s="11" t="s">
        <v>55</v>
      </c>
      <c r="V56" s="7" t="s">
        <v>170</v>
      </c>
      <c r="W56" s="7">
        <v>8.9999999999999993E-3</v>
      </c>
      <c r="X56" s="9">
        <v>2</v>
      </c>
    </row>
    <row r="57" spans="1:24" s="10" customFormat="1" ht="48" customHeight="1" x14ac:dyDescent="0.15">
      <c r="A57" s="1">
        <f t="shared" si="0"/>
        <v>54</v>
      </c>
      <c r="B57" s="2"/>
      <c r="C57" s="3">
        <v>1</v>
      </c>
      <c r="D57" s="3"/>
      <c r="E57" s="2"/>
      <c r="F57" s="2"/>
      <c r="G57" s="2"/>
      <c r="H57" s="2"/>
      <c r="I57" s="2"/>
      <c r="J57" s="2"/>
      <c r="K57" s="4" t="s">
        <v>174</v>
      </c>
      <c r="L57" s="4" t="s">
        <v>175</v>
      </c>
      <c r="M57" s="6"/>
      <c r="N57" s="7"/>
      <c r="O57" s="2"/>
      <c r="P57" s="2"/>
      <c r="Q57" s="2"/>
      <c r="R57" s="4"/>
      <c r="S57" s="8" t="s">
        <v>172</v>
      </c>
      <c r="T57" s="8" t="s">
        <v>171</v>
      </c>
      <c r="U57" s="11" t="s">
        <v>55</v>
      </c>
      <c r="V57" s="7" t="s">
        <v>170</v>
      </c>
      <c r="W57" s="7">
        <v>7.0000000000000001E-3</v>
      </c>
      <c r="X57" s="9">
        <v>2</v>
      </c>
    </row>
    <row r="58" spans="1:24" s="10" customFormat="1" ht="48" customHeight="1" x14ac:dyDescent="0.15">
      <c r="A58" s="1">
        <f t="shared" si="0"/>
        <v>55</v>
      </c>
      <c r="B58" s="2"/>
      <c r="C58" s="3">
        <v>1</v>
      </c>
      <c r="D58" s="3"/>
      <c r="E58" s="2"/>
      <c r="F58" s="2"/>
      <c r="G58" s="2"/>
      <c r="H58" s="2"/>
      <c r="I58" s="2"/>
      <c r="J58" s="2"/>
      <c r="K58" s="4" t="s">
        <v>173</v>
      </c>
      <c r="L58" s="4" t="s">
        <v>176</v>
      </c>
      <c r="M58" s="6"/>
      <c r="N58" s="7"/>
      <c r="O58" s="2"/>
      <c r="P58" s="2"/>
      <c r="Q58" s="2"/>
      <c r="R58" s="4"/>
      <c r="S58" s="8" t="s">
        <v>172</v>
      </c>
      <c r="T58" s="8" t="s">
        <v>171</v>
      </c>
      <c r="U58" s="11" t="s">
        <v>55</v>
      </c>
      <c r="V58" s="7" t="s">
        <v>170</v>
      </c>
      <c r="W58" s="7">
        <v>8.0000000000000002E-3</v>
      </c>
      <c r="X58" s="9">
        <v>2</v>
      </c>
    </row>
    <row r="59" spans="1:24" s="10" customFormat="1" ht="48" customHeight="1" x14ac:dyDescent="0.15">
      <c r="A59" s="1">
        <f t="shared" si="0"/>
        <v>56</v>
      </c>
      <c r="B59" s="2"/>
      <c r="C59" s="3">
        <v>1</v>
      </c>
      <c r="D59" s="3"/>
      <c r="E59" s="2"/>
      <c r="F59" s="2"/>
      <c r="G59" s="2"/>
      <c r="H59" s="2"/>
      <c r="I59" s="2"/>
      <c r="J59" s="2"/>
      <c r="K59" s="4" t="s">
        <v>177</v>
      </c>
      <c r="L59" s="5" t="s">
        <v>38</v>
      </c>
      <c r="M59" s="13"/>
      <c r="N59" s="7"/>
      <c r="O59" s="14"/>
      <c r="P59" s="14"/>
      <c r="Q59" s="7"/>
      <c r="R59" s="4"/>
      <c r="S59" s="17" t="s">
        <v>29</v>
      </c>
      <c r="T59" s="7"/>
      <c r="U59" s="11"/>
      <c r="V59" s="7"/>
      <c r="W59" s="7">
        <v>2E-3</v>
      </c>
      <c r="X59" s="9">
        <v>10</v>
      </c>
    </row>
    <row r="60" spans="1:24" s="10" customFormat="1" ht="48" customHeight="1" x14ac:dyDescent="0.15">
      <c r="A60" s="1">
        <f t="shared" si="0"/>
        <v>57</v>
      </c>
      <c r="B60" s="2"/>
      <c r="C60" s="3">
        <v>1</v>
      </c>
      <c r="D60" s="3"/>
      <c r="E60" s="2"/>
      <c r="F60" s="2"/>
      <c r="G60" s="2"/>
      <c r="H60" s="2"/>
      <c r="I60" s="2"/>
      <c r="J60" s="2"/>
      <c r="K60" s="4" t="s">
        <v>95</v>
      </c>
      <c r="L60" s="5" t="s">
        <v>90</v>
      </c>
      <c r="M60" s="6"/>
      <c r="N60" s="7"/>
      <c r="O60" s="2"/>
      <c r="P60" s="2"/>
      <c r="Q60" s="2"/>
      <c r="R60" s="4"/>
      <c r="S60" s="8"/>
      <c r="T60" s="8" t="s">
        <v>17</v>
      </c>
      <c r="U60" s="8" t="s">
        <v>18</v>
      </c>
      <c r="V60" s="8" t="s">
        <v>18</v>
      </c>
      <c r="W60" s="8">
        <f>W61*X61+W63*X63+W64*X64+W65*X65</f>
        <v>2.2840000000000003</v>
      </c>
      <c r="X60" s="9">
        <v>1</v>
      </c>
    </row>
    <row r="61" spans="1:24" s="10" customFormat="1" ht="48" customHeight="1" x14ac:dyDescent="0.15">
      <c r="A61" s="1">
        <f t="shared" si="0"/>
        <v>58</v>
      </c>
      <c r="B61" s="2"/>
      <c r="C61" s="3">
        <v>1</v>
      </c>
      <c r="D61" s="3"/>
      <c r="E61" s="2"/>
      <c r="F61" s="2"/>
      <c r="G61" s="2"/>
      <c r="H61" s="2"/>
      <c r="I61" s="2"/>
      <c r="J61" s="2"/>
      <c r="K61" s="4" t="s">
        <v>93</v>
      </c>
      <c r="L61" s="5" t="s">
        <v>88</v>
      </c>
      <c r="M61" s="6"/>
      <c r="N61" s="7"/>
      <c r="O61" s="2"/>
      <c r="P61" s="2"/>
      <c r="Q61" s="2"/>
      <c r="R61" s="4"/>
      <c r="S61" s="8" t="s">
        <v>75</v>
      </c>
      <c r="T61" s="8" t="s">
        <v>76</v>
      </c>
      <c r="U61" s="8" t="s">
        <v>77</v>
      </c>
      <c r="V61" s="8" t="s">
        <v>78</v>
      </c>
      <c r="W61" s="8">
        <v>2.1560000000000001</v>
      </c>
      <c r="X61" s="9">
        <v>1</v>
      </c>
    </row>
    <row r="62" spans="1:24" s="10" customFormat="1" ht="48" customHeight="1" x14ac:dyDescent="0.15">
      <c r="A62" s="1">
        <f t="shared" si="0"/>
        <v>59</v>
      </c>
      <c r="B62" s="2"/>
      <c r="C62" s="3">
        <v>1</v>
      </c>
      <c r="D62" s="3"/>
      <c r="E62" s="2"/>
      <c r="F62" s="2"/>
      <c r="G62" s="2"/>
      <c r="H62" s="2"/>
      <c r="I62" s="2"/>
      <c r="J62" s="2"/>
      <c r="K62" s="4" t="s">
        <v>94</v>
      </c>
      <c r="L62" s="5" t="s">
        <v>89</v>
      </c>
      <c r="M62" s="6"/>
      <c r="N62" s="7"/>
      <c r="O62" s="2"/>
      <c r="P62" s="2"/>
      <c r="Q62" s="2"/>
      <c r="R62" s="4"/>
      <c r="S62" s="8" t="s">
        <v>75</v>
      </c>
      <c r="T62" s="8" t="s">
        <v>76</v>
      </c>
      <c r="U62" s="8" t="s">
        <v>77</v>
      </c>
      <c r="V62" s="8" t="s">
        <v>78</v>
      </c>
      <c r="W62" s="8">
        <v>2.1560000000000001</v>
      </c>
      <c r="X62" s="9">
        <v>1</v>
      </c>
    </row>
    <row r="63" spans="1:24" s="10" customFormat="1" ht="48" customHeight="1" x14ac:dyDescent="0.15">
      <c r="A63" s="1">
        <f t="shared" si="0"/>
        <v>60</v>
      </c>
      <c r="B63" s="2"/>
      <c r="C63" s="3">
        <v>1</v>
      </c>
      <c r="D63" s="3"/>
      <c r="E63" s="2"/>
      <c r="F63" s="2"/>
      <c r="G63" s="2"/>
      <c r="H63" s="2"/>
      <c r="I63" s="2"/>
      <c r="J63" s="2"/>
      <c r="K63" s="4" t="s">
        <v>96</v>
      </c>
      <c r="L63" s="5" t="s">
        <v>92</v>
      </c>
      <c r="M63" s="6"/>
      <c r="N63" s="7"/>
      <c r="O63" s="2"/>
      <c r="P63" s="2"/>
      <c r="Q63" s="2"/>
      <c r="R63" s="4"/>
      <c r="S63" s="8" t="s">
        <v>53</v>
      </c>
      <c r="T63" s="8" t="s">
        <v>79</v>
      </c>
      <c r="U63" s="11" t="s">
        <v>55</v>
      </c>
      <c r="V63" s="8" t="s">
        <v>80</v>
      </c>
      <c r="W63" s="8">
        <v>1.7999999999999999E-2</v>
      </c>
      <c r="X63" s="9">
        <v>4</v>
      </c>
    </row>
    <row r="64" spans="1:24" s="10" customFormat="1" ht="48" customHeight="1" x14ac:dyDescent="0.15">
      <c r="A64" s="1">
        <f t="shared" si="0"/>
        <v>61</v>
      </c>
      <c r="B64" s="2"/>
      <c r="C64" s="3">
        <v>1</v>
      </c>
      <c r="D64" s="3"/>
      <c r="E64" s="2"/>
      <c r="F64" s="2"/>
      <c r="G64" s="2"/>
      <c r="H64" s="2"/>
      <c r="I64" s="2"/>
      <c r="J64" s="2"/>
      <c r="K64" s="4" t="s">
        <v>98</v>
      </c>
      <c r="L64" s="5" t="s">
        <v>97</v>
      </c>
      <c r="M64" s="6"/>
      <c r="N64" s="7"/>
      <c r="O64" s="2"/>
      <c r="P64" s="2"/>
      <c r="Q64" s="2"/>
      <c r="R64" s="4" t="s">
        <v>81</v>
      </c>
      <c r="S64" s="8" t="s">
        <v>29</v>
      </c>
      <c r="T64" s="11" t="s">
        <v>55</v>
      </c>
      <c r="U64" s="11" t="s">
        <v>30</v>
      </c>
      <c r="V64" s="8" t="s">
        <v>82</v>
      </c>
      <c r="W64" s="8">
        <v>0.01</v>
      </c>
      <c r="X64" s="9">
        <v>4</v>
      </c>
    </row>
    <row r="65" spans="1:24" s="10" customFormat="1" ht="48" customHeight="1" x14ac:dyDescent="0.15">
      <c r="A65" s="1">
        <f t="shared" si="0"/>
        <v>62</v>
      </c>
      <c r="B65" s="12"/>
      <c r="C65" s="3">
        <v>1</v>
      </c>
      <c r="D65" s="3"/>
      <c r="E65" s="3"/>
      <c r="F65" s="3"/>
      <c r="G65" s="3"/>
      <c r="H65" s="3"/>
      <c r="I65" s="3"/>
      <c r="J65" s="7"/>
      <c r="K65" s="4" t="s">
        <v>100</v>
      </c>
      <c r="L65" s="5" t="s">
        <v>99</v>
      </c>
      <c r="M65" s="13"/>
      <c r="N65" s="7"/>
      <c r="O65" s="14"/>
      <c r="P65" s="14"/>
      <c r="Q65" s="7"/>
      <c r="R65" s="4" t="s">
        <v>83</v>
      </c>
      <c r="S65" s="8" t="s">
        <v>29</v>
      </c>
      <c r="T65" s="11" t="s">
        <v>55</v>
      </c>
      <c r="U65" s="11"/>
      <c r="V65" s="8" t="s">
        <v>84</v>
      </c>
      <c r="W65" s="8">
        <v>4.0000000000000001E-3</v>
      </c>
      <c r="X65" s="9">
        <v>4</v>
      </c>
    </row>
    <row r="66" spans="1:24" s="10" customFormat="1" ht="48" customHeight="1" x14ac:dyDescent="0.15">
      <c r="A66" s="1">
        <f t="shared" si="0"/>
        <v>63</v>
      </c>
      <c r="B66" s="12"/>
      <c r="C66" s="3">
        <v>1</v>
      </c>
      <c r="D66" s="3"/>
      <c r="E66" s="3"/>
      <c r="F66" s="3"/>
      <c r="G66" s="3"/>
      <c r="H66" s="3"/>
      <c r="I66" s="3"/>
      <c r="J66" s="7"/>
      <c r="K66" s="4" t="s">
        <v>179</v>
      </c>
      <c r="L66" s="4" t="s">
        <v>178</v>
      </c>
      <c r="M66" s="13"/>
      <c r="N66" s="7"/>
      <c r="O66" s="14"/>
      <c r="P66" s="14"/>
      <c r="Q66" s="7"/>
      <c r="R66" s="4"/>
      <c r="S66" s="8"/>
      <c r="T66" s="11" t="s">
        <v>17</v>
      </c>
      <c r="U66" s="8" t="s">
        <v>18</v>
      </c>
      <c r="V66" s="8" t="s">
        <v>18</v>
      </c>
      <c r="W66" s="8">
        <f>W67*X67+W68*X68</f>
        <v>0.39400000000000002</v>
      </c>
      <c r="X66" s="9">
        <v>2</v>
      </c>
    </row>
    <row r="67" spans="1:24" s="10" customFormat="1" ht="48" customHeight="1" x14ac:dyDescent="0.15">
      <c r="A67" s="1">
        <f t="shared" si="0"/>
        <v>64</v>
      </c>
      <c r="B67" s="12"/>
      <c r="C67" s="3"/>
      <c r="D67" s="3">
        <v>2</v>
      </c>
      <c r="E67" s="3"/>
      <c r="F67" s="3"/>
      <c r="G67" s="3"/>
      <c r="H67" s="3"/>
      <c r="I67" s="3"/>
      <c r="J67" s="7"/>
      <c r="K67" s="4" t="s">
        <v>180</v>
      </c>
      <c r="L67" s="4" t="s">
        <v>147</v>
      </c>
      <c r="M67" s="13"/>
      <c r="N67" s="7"/>
      <c r="O67" s="14"/>
      <c r="P67" s="14"/>
      <c r="Q67" s="7"/>
      <c r="R67" s="4"/>
      <c r="S67" s="8"/>
      <c r="T67" s="11" t="s">
        <v>85</v>
      </c>
      <c r="U67" s="11"/>
      <c r="V67" s="8"/>
      <c r="W67" s="8">
        <v>7.3999999999999996E-2</v>
      </c>
      <c r="X67" s="9">
        <v>2</v>
      </c>
    </row>
    <row r="68" spans="1:24" s="10" customFormat="1" ht="48" customHeight="1" x14ac:dyDescent="0.15">
      <c r="A68" s="1">
        <f t="shared" si="0"/>
        <v>65</v>
      </c>
      <c r="B68" s="12"/>
      <c r="C68" s="3"/>
      <c r="D68" s="3">
        <v>2</v>
      </c>
      <c r="E68" s="3"/>
      <c r="F68" s="3"/>
      <c r="G68" s="3"/>
      <c r="H68" s="3"/>
      <c r="I68" s="3"/>
      <c r="J68" s="7"/>
      <c r="K68" s="4" t="s">
        <v>181</v>
      </c>
      <c r="L68" s="4" t="s">
        <v>148</v>
      </c>
      <c r="M68" s="13"/>
      <c r="N68" s="7"/>
      <c r="O68" s="14"/>
      <c r="P68" s="14"/>
      <c r="Q68" s="7"/>
      <c r="R68" s="4"/>
      <c r="S68" s="8"/>
      <c r="T68" s="8" t="s">
        <v>86</v>
      </c>
      <c r="U68" s="8" t="s">
        <v>33</v>
      </c>
      <c r="V68" s="8"/>
      <c r="W68" s="8">
        <v>0.123</v>
      </c>
      <c r="X68" s="9">
        <v>2</v>
      </c>
    </row>
    <row r="69" spans="1:24" s="10" customFormat="1" ht="48" customHeight="1" x14ac:dyDescent="0.15">
      <c r="A69" s="1">
        <f t="shared" ref="A69:A75" si="1">ROW()-3</f>
        <v>66</v>
      </c>
      <c r="B69" s="12"/>
      <c r="C69" s="3">
        <v>1</v>
      </c>
      <c r="D69" s="3"/>
      <c r="E69" s="3"/>
      <c r="F69" s="3"/>
      <c r="G69" s="3"/>
      <c r="H69" s="3"/>
      <c r="I69" s="3"/>
      <c r="J69" s="7"/>
      <c r="K69" s="4" t="s">
        <v>182</v>
      </c>
      <c r="L69" s="4" t="s">
        <v>185</v>
      </c>
      <c r="M69" s="13"/>
      <c r="N69" s="7"/>
      <c r="O69" s="14"/>
      <c r="P69" s="14"/>
      <c r="Q69" s="7"/>
      <c r="R69" s="4"/>
      <c r="S69" s="8"/>
      <c r="T69" s="11" t="s">
        <v>17</v>
      </c>
      <c r="U69" s="8" t="s">
        <v>18</v>
      </c>
      <c r="V69" s="8" t="s">
        <v>18</v>
      </c>
      <c r="W69" s="8">
        <v>0.22</v>
      </c>
      <c r="X69" s="9">
        <v>1</v>
      </c>
    </row>
    <row r="70" spans="1:24" s="10" customFormat="1" ht="48" customHeight="1" x14ac:dyDescent="0.15">
      <c r="A70" s="1">
        <f t="shared" si="1"/>
        <v>67</v>
      </c>
      <c r="B70" s="12"/>
      <c r="C70" s="3"/>
      <c r="D70" s="3">
        <v>2</v>
      </c>
      <c r="E70" s="3"/>
      <c r="F70" s="3"/>
      <c r="G70" s="3"/>
      <c r="H70" s="3"/>
      <c r="I70" s="3"/>
      <c r="J70" s="7"/>
      <c r="K70" s="4" t="s">
        <v>184</v>
      </c>
      <c r="L70" s="4" t="s">
        <v>147</v>
      </c>
      <c r="M70" s="13"/>
      <c r="N70" s="7"/>
      <c r="O70" s="14"/>
      <c r="P70" s="14"/>
      <c r="Q70" s="7"/>
      <c r="R70" s="4"/>
      <c r="S70" s="8"/>
      <c r="T70" s="11" t="s">
        <v>85</v>
      </c>
      <c r="U70" s="11"/>
      <c r="V70" s="8"/>
      <c r="W70" s="8">
        <v>7.4999999999999997E-2</v>
      </c>
      <c r="X70" s="9">
        <v>2</v>
      </c>
    </row>
    <row r="71" spans="1:24" s="10" customFormat="1" ht="48" customHeight="1" x14ac:dyDescent="0.15">
      <c r="A71" s="1">
        <f t="shared" si="1"/>
        <v>68</v>
      </c>
      <c r="B71" s="12"/>
      <c r="C71" s="3"/>
      <c r="D71" s="3">
        <v>2</v>
      </c>
      <c r="E71" s="3"/>
      <c r="F71" s="3"/>
      <c r="G71" s="3"/>
      <c r="H71" s="3"/>
      <c r="I71" s="3"/>
      <c r="J71" s="7"/>
      <c r="K71" s="4" t="s">
        <v>183</v>
      </c>
      <c r="L71" s="4" t="s">
        <v>148</v>
      </c>
      <c r="M71" s="13"/>
      <c r="N71" s="7"/>
      <c r="O71" s="14"/>
      <c r="P71" s="14"/>
      <c r="Q71" s="7"/>
      <c r="R71" s="4"/>
      <c r="S71" s="8"/>
      <c r="T71" s="8" t="s">
        <v>86</v>
      </c>
      <c r="U71" s="8" t="s">
        <v>33</v>
      </c>
      <c r="V71" s="8"/>
      <c r="W71" s="8">
        <v>0.14430000000000001</v>
      </c>
      <c r="X71" s="9">
        <v>1</v>
      </c>
    </row>
    <row r="72" spans="1:24" s="10" customFormat="1" ht="48" customHeight="1" x14ac:dyDescent="0.15">
      <c r="A72" s="1">
        <f t="shared" si="1"/>
        <v>69</v>
      </c>
      <c r="B72" s="12"/>
      <c r="C72" s="3">
        <v>1</v>
      </c>
      <c r="D72" s="3"/>
      <c r="E72" s="3"/>
      <c r="F72" s="3"/>
      <c r="G72" s="3"/>
      <c r="H72" s="3"/>
      <c r="I72" s="3"/>
      <c r="J72" s="7"/>
      <c r="K72" s="4" t="s">
        <v>187</v>
      </c>
      <c r="L72" s="4" t="s">
        <v>186</v>
      </c>
      <c r="M72" s="13"/>
      <c r="N72" s="7"/>
      <c r="O72" s="14"/>
      <c r="P72" s="14"/>
      <c r="Q72" s="7"/>
      <c r="R72" s="4"/>
      <c r="S72" s="8"/>
      <c r="T72" s="11" t="s">
        <v>17</v>
      </c>
      <c r="U72" s="8" t="s">
        <v>18</v>
      </c>
      <c r="V72" s="8" t="s">
        <v>18</v>
      </c>
      <c r="W72" s="8">
        <v>0.22</v>
      </c>
      <c r="X72" s="9">
        <v>1</v>
      </c>
    </row>
    <row r="73" spans="1:24" s="10" customFormat="1" ht="48" customHeight="1" x14ac:dyDescent="0.15">
      <c r="A73" s="1">
        <f t="shared" si="1"/>
        <v>70</v>
      </c>
      <c r="B73" s="12"/>
      <c r="C73" s="3"/>
      <c r="D73" s="3">
        <v>2</v>
      </c>
      <c r="E73" s="3"/>
      <c r="F73" s="3"/>
      <c r="G73" s="3"/>
      <c r="H73" s="3"/>
      <c r="I73" s="3"/>
      <c r="J73" s="7"/>
      <c r="K73" s="4" t="s">
        <v>188</v>
      </c>
      <c r="L73" s="4" t="s">
        <v>148</v>
      </c>
      <c r="M73" s="13"/>
      <c r="N73" s="7"/>
      <c r="O73" s="14"/>
      <c r="P73" s="14"/>
      <c r="Q73" s="7"/>
      <c r="R73" s="4"/>
      <c r="S73" s="8"/>
      <c r="T73" s="8" t="s">
        <v>86</v>
      </c>
      <c r="U73" s="8" t="s">
        <v>33</v>
      </c>
      <c r="V73" s="8"/>
      <c r="W73" s="8">
        <v>0.14430000000000001</v>
      </c>
      <c r="X73" s="9">
        <v>1</v>
      </c>
    </row>
    <row r="74" spans="1:24" s="10" customFormat="1" ht="48" customHeight="1" x14ac:dyDescent="0.15">
      <c r="A74" s="1">
        <f t="shared" si="1"/>
        <v>71</v>
      </c>
      <c r="B74" s="12"/>
      <c r="C74" s="3">
        <v>1</v>
      </c>
      <c r="D74" s="3"/>
      <c r="E74" s="3"/>
      <c r="F74" s="3"/>
      <c r="G74" s="3"/>
      <c r="H74" s="3"/>
      <c r="I74" s="3"/>
      <c r="J74" s="7"/>
      <c r="K74" s="4" t="s">
        <v>191</v>
      </c>
      <c r="L74" s="4" t="s">
        <v>189</v>
      </c>
      <c r="M74" s="13" t="s">
        <v>190</v>
      </c>
      <c r="N74" s="7"/>
      <c r="O74" s="14"/>
      <c r="P74" s="14"/>
      <c r="Q74" s="7"/>
      <c r="R74" s="4"/>
      <c r="S74" s="8"/>
      <c r="T74" s="8" t="s">
        <v>86</v>
      </c>
      <c r="U74" s="8" t="s">
        <v>33</v>
      </c>
      <c r="V74" s="8"/>
      <c r="W74" s="8">
        <v>0.14430000000000001</v>
      </c>
      <c r="X74" s="9">
        <v>16</v>
      </c>
    </row>
    <row r="75" spans="1:24" s="10" customFormat="1" ht="48" customHeight="1" x14ac:dyDescent="0.15">
      <c r="A75" s="1">
        <f t="shared" si="1"/>
        <v>72</v>
      </c>
      <c r="B75" s="12"/>
      <c r="C75" s="3">
        <v>1</v>
      </c>
      <c r="D75" s="3"/>
      <c r="E75" s="3"/>
      <c r="F75" s="3"/>
      <c r="G75" s="3"/>
      <c r="H75" s="3"/>
      <c r="I75" s="3"/>
      <c r="J75" s="7"/>
      <c r="K75" s="4" t="s">
        <v>192</v>
      </c>
      <c r="L75" s="4" t="s">
        <v>193</v>
      </c>
      <c r="M75" s="13"/>
      <c r="N75" s="7"/>
      <c r="O75" s="14"/>
      <c r="P75" s="14"/>
      <c r="Q75" s="7"/>
      <c r="R75" s="4"/>
      <c r="S75" s="8"/>
      <c r="T75" s="8"/>
      <c r="U75" s="8"/>
      <c r="V75" s="8"/>
      <c r="W75" s="8"/>
      <c r="X75" s="9">
        <v>2</v>
      </c>
    </row>
  </sheetData>
  <autoFilter ref="A3:Y68" xr:uid="{00000000-0009-0000-0000-000001000000}"/>
  <mergeCells count="16">
    <mergeCell ref="X2:X3"/>
    <mergeCell ref="S2:S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B2:J2"/>
    <mergeCell ref="A2:A3"/>
    <mergeCell ref="K2:K3"/>
    <mergeCell ref="L2:L3"/>
    <mergeCell ref="M2:M3"/>
  </mergeCells>
  <phoneticPr fontId="20" type="noConversion"/>
  <conditionalFormatting sqref="K4">
    <cfRule type="duplicateValues" dxfId="340" priority="301"/>
    <cfRule type="duplicateValues" dxfId="339" priority="302"/>
    <cfRule type="duplicateValues" dxfId="338" priority="303"/>
    <cfRule type="duplicateValues" dxfId="337" priority="304"/>
  </conditionalFormatting>
  <conditionalFormatting sqref="R5:R6">
    <cfRule type="duplicateValues" dxfId="336" priority="506"/>
    <cfRule type="duplicateValues" dxfId="335" priority="507"/>
    <cfRule type="duplicateValues" dxfId="334" priority="508"/>
    <cfRule type="duplicateValues" dxfId="333" priority="509"/>
  </conditionalFormatting>
  <conditionalFormatting sqref="R10">
    <cfRule type="duplicateValues" dxfId="332" priority="501"/>
    <cfRule type="duplicateValues" dxfId="331" priority="502"/>
    <cfRule type="duplicateValues" dxfId="330" priority="503"/>
    <cfRule type="duplicateValues" dxfId="329" priority="504"/>
  </conditionalFormatting>
  <conditionalFormatting sqref="R11">
    <cfRule type="duplicateValues" dxfId="328" priority="505"/>
  </conditionalFormatting>
  <conditionalFormatting sqref="R12">
    <cfRule type="duplicateValues" dxfId="327" priority="522"/>
    <cfRule type="duplicateValues" dxfId="326" priority="523"/>
    <cfRule type="duplicateValues" dxfId="325" priority="524"/>
    <cfRule type="duplicateValues" dxfId="324" priority="525"/>
  </conditionalFormatting>
  <conditionalFormatting sqref="R30">
    <cfRule type="duplicateValues" dxfId="323" priority="457"/>
    <cfRule type="duplicateValues" dxfId="322" priority="458"/>
    <cfRule type="duplicateValues" dxfId="321" priority="459"/>
    <cfRule type="duplicateValues" dxfId="320" priority="460"/>
  </conditionalFormatting>
  <conditionalFormatting sqref="R31">
    <cfRule type="duplicateValues" dxfId="319" priority="453"/>
    <cfRule type="duplicateValues" dxfId="318" priority="454"/>
    <cfRule type="duplicateValues" dxfId="317" priority="455"/>
    <cfRule type="duplicateValues" dxfId="316" priority="456"/>
  </conditionalFormatting>
  <conditionalFormatting sqref="R32">
    <cfRule type="duplicateValues" dxfId="315" priority="465"/>
    <cfRule type="duplicateValues" dxfId="314" priority="466"/>
    <cfRule type="duplicateValues" dxfId="313" priority="467"/>
    <cfRule type="duplicateValues" dxfId="312" priority="468"/>
  </conditionalFormatting>
  <conditionalFormatting sqref="R44">
    <cfRule type="duplicateValues" dxfId="311" priority="429"/>
    <cfRule type="duplicateValues" dxfId="310" priority="430"/>
    <cfRule type="duplicateValues" dxfId="309" priority="431"/>
    <cfRule type="duplicateValues" dxfId="308" priority="432"/>
  </conditionalFormatting>
  <conditionalFormatting sqref="K45:K50">
    <cfRule type="duplicateValues" dxfId="307" priority="405"/>
    <cfRule type="duplicateValues" dxfId="306" priority="406"/>
    <cfRule type="duplicateValues" dxfId="305" priority="407"/>
    <cfRule type="duplicateValues" dxfId="304" priority="408"/>
  </conditionalFormatting>
  <conditionalFormatting sqref="R45">
    <cfRule type="duplicateValues" dxfId="303" priority="441"/>
    <cfRule type="duplicateValues" dxfId="302" priority="442"/>
    <cfRule type="duplicateValues" dxfId="301" priority="443"/>
    <cfRule type="duplicateValues" dxfId="300" priority="444"/>
  </conditionalFormatting>
  <conditionalFormatting sqref="R46:R50">
    <cfRule type="duplicateValues" dxfId="299" priority="437"/>
    <cfRule type="duplicateValues" dxfId="298" priority="438"/>
    <cfRule type="duplicateValues" dxfId="297" priority="439"/>
    <cfRule type="duplicateValues" dxfId="296" priority="440"/>
  </conditionalFormatting>
  <conditionalFormatting sqref="R51">
    <cfRule type="duplicateValues" dxfId="295" priority="449"/>
    <cfRule type="duplicateValues" dxfId="294" priority="450"/>
    <cfRule type="duplicateValues" dxfId="293" priority="451"/>
    <cfRule type="duplicateValues" dxfId="292" priority="452"/>
  </conditionalFormatting>
  <conditionalFormatting sqref="K59">
    <cfRule type="duplicateValues" dxfId="291" priority="293"/>
    <cfRule type="duplicateValues" dxfId="290" priority="294"/>
    <cfRule type="duplicateValues" dxfId="289" priority="295"/>
    <cfRule type="duplicateValues" dxfId="288" priority="296"/>
  </conditionalFormatting>
  <conditionalFormatting sqref="R59 S33:S35">
    <cfRule type="duplicateValues" dxfId="287" priority="297"/>
    <cfRule type="duplicateValues" dxfId="286" priority="298"/>
    <cfRule type="duplicateValues" dxfId="285" priority="299"/>
    <cfRule type="duplicateValues" dxfId="284" priority="300"/>
  </conditionalFormatting>
  <conditionalFormatting sqref="R39">
    <cfRule type="duplicateValues" dxfId="283" priority="514"/>
    <cfRule type="duplicateValues" dxfId="282" priority="515"/>
    <cfRule type="duplicateValues" dxfId="281" priority="516"/>
    <cfRule type="duplicateValues" dxfId="280" priority="517"/>
  </conditionalFormatting>
  <conditionalFormatting sqref="R40:R43 R36">
    <cfRule type="duplicateValues" dxfId="279" priority="497"/>
    <cfRule type="duplicateValues" dxfId="278" priority="498"/>
    <cfRule type="duplicateValues" dxfId="277" priority="499"/>
    <cfRule type="duplicateValues" dxfId="276" priority="500"/>
  </conditionalFormatting>
  <conditionalFormatting sqref="K64:K65">
    <cfRule type="duplicateValues" dxfId="275" priority="337"/>
    <cfRule type="duplicateValues" dxfId="274" priority="338"/>
    <cfRule type="duplicateValues" dxfId="273" priority="339"/>
    <cfRule type="duplicateValues" dxfId="272" priority="340"/>
  </conditionalFormatting>
  <conditionalFormatting sqref="R65">
    <cfRule type="duplicateValues" dxfId="271" priority="333"/>
    <cfRule type="duplicateValues" dxfId="270" priority="334"/>
    <cfRule type="duplicateValues" dxfId="269" priority="335"/>
    <cfRule type="duplicateValues" dxfId="268" priority="336"/>
  </conditionalFormatting>
  <conditionalFormatting sqref="L66">
    <cfRule type="duplicateValues" dxfId="267" priority="239"/>
    <cfRule type="duplicateValues" dxfId="266" priority="242"/>
    <cfRule type="duplicateValues" dxfId="265" priority="245"/>
    <cfRule type="duplicateValues" dxfId="264" priority="248"/>
  </conditionalFormatting>
  <conditionalFormatting sqref="R66">
    <cfRule type="duplicateValues" dxfId="263" priority="277"/>
    <cfRule type="duplicateValues" dxfId="262" priority="282"/>
    <cfRule type="duplicateValues" dxfId="261" priority="287"/>
    <cfRule type="duplicateValues" dxfId="260" priority="292"/>
  </conditionalFormatting>
  <conditionalFormatting sqref="L67">
    <cfRule type="duplicateValues" dxfId="259" priority="238"/>
    <cfRule type="duplicateValues" dxfId="258" priority="241"/>
    <cfRule type="duplicateValues" dxfId="257" priority="244"/>
    <cfRule type="duplicateValues" dxfId="256" priority="247"/>
  </conditionalFormatting>
  <conditionalFormatting sqref="R67">
    <cfRule type="duplicateValues" dxfId="255" priority="276"/>
    <cfRule type="duplicateValues" dxfId="254" priority="281"/>
    <cfRule type="duplicateValues" dxfId="253" priority="286"/>
    <cfRule type="duplicateValues" dxfId="252" priority="291"/>
  </conditionalFormatting>
  <conditionalFormatting sqref="L68">
    <cfRule type="duplicateValues" dxfId="251" priority="237"/>
    <cfRule type="duplicateValues" dxfId="250" priority="240"/>
    <cfRule type="duplicateValues" dxfId="249" priority="243"/>
    <cfRule type="duplicateValues" dxfId="248" priority="246"/>
  </conditionalFormatting>
  <conditionalFormatting sqref="R68">
    <cfRule type="duplicateValues" dxfId="247" priority="275"/>
    <cfRule type="duplicateValues" dxfId="246" priority="280"/>
    <cfRule type="duplicateValues" dxfId="245" priority="285"/>
    <cfRule type="duplicateValues" dxfId="244" priority="290"/>
  </conditionalFormatting>
  <conditionalFormatting sqref="K52">
    <cfRule type="duplicateValues" dxfId="243" priority="393"/>
    <cfRule type="duplicateValues" dxfId="242" priority="394"/>
    <cfRule type="duplicateValues" dxfId="241" priority="395"/>
    <cfRule type="duplicateValues" dxfId="240" priority="396"/>
  </conditionalFormatting>
  <conditionalFormatting sqref="R8:R9">
    <cfRule type="duplicateValues" dxfId="239" priority="518"/>
    <cfRule type="duplicateValues" dxfId="238" priority="519"/>
    <cfRule type="duplicateValues" dxfId="237" priority="520"/>
    <cfRule type="duplicateValues" dxfId="236" priority="521"/>
  </conditionalFormatting>
  <conditionalFormatting sqref="R52 R55 R58">
    <cfRule type="duplicateValues" dxfId="235" priority="445"/>
    <cfRule type="duplicateValues" dxfId="234" priority="446"/>
    <cfRule type="duplicateValues" dxfId="233" priority="447"/>
    <cfRule type="duplicateValues" dxfId="232" priority="448"/>
  </conditionalFormatting>
  <conditionalFormatting sqref="R60:R63 R23:R24 R27:R29">
    <cfRule type="duplicateValues" dxfId="231" priority="461"/>
    <cfRule type="duplicateValues" dxfId="230" priority="462"/>
    <cfRule type="duplicateValues" dxfId="229" priority="463"/>
    <cfRule type="duplicateValues" dxfId="228" priority="464"/>
  </conditionalFormatting>
  <conditionalFormatting sqref="R64">
    <cfRule type="duplicateValues" dxfId="227" priority="229"/>
    <cfRule type="duplicateValues" dxfId="226" priority="230"/>
    <cfRule type="duplicateValues" dxfId="225" priority="231"/>
    <cfRule type="duplicateValues" dxfId="224" priority="232"/>
  </conditionalFormatting>
  <conditionalFormatting sqref="K33:K35 K37:K43">
    <cfRule type="duplicateValues" dxfId="223" priority="225"/>
    <cfRule type="duplicateValues" dxfId="222" priority="226"/>
    <cfRule type="duplicateValues" dxfId="221" priority="227"/>
    <cfRule type="duplicateValues" dxfId="220" priority="228"/>
  </conditionalFormatting>
  <conditionalFormatting sqref="R38">
    <cfRule type="duplicateValues" dxfId="219" priority="538"/>
    <cfRule type="duplicateValues" dxfId="218" priority="539"/>
    <cfRule type="duplicateValues" dxfId="217" priority="540"/>
    <cfRule type="duplicateValues" dxfId="216" priority="541"/>
  </conditionalFormatting>
  <conditionalFormatting sqref="K60:K63 K36">
    <cfRule type="duplicateValues" dxfId="215" priority="574"/>
    <cfRule type="duplicateValues" dxfId="214" priority="575"/>
    <cfRule type="duplicateValues" dxfId="213" priority="576"/>
    <cfRule type="duplicateValues" dxfId="212" priority="577"/>
  </conditionalFormatting>
  <conditionalFormatting sqref="K51">
    <cfRule type="duplicateValues" dxfId="211" priority="221"/>
    <cfRule type="duplicateValues" dxfId="210" priority="222"/>
    <cfRule type="duplicateValues" dxfId="209" priority="223"/>
    <cfRule type="duplicateValues" dxfId="208" priority="224"/>
  </conditionalFormatting>
  <conditionalFormatting sqref="K44">
    <cfRule type="duplicateValues" dxfId="207" priority="217"/>
    <cfRule type="duplicateValues" dxfId="206" priority="218"/>
    <cfRule type="duplicateValues" dxfId="205" priority="219"/>
    <cfRule type="duplicateValues" dxfId="204" priority="220"/>
  </conditionalFormatting>
  <conditionalFormatting sqref="R54">
    <cfRule type="duplicateValues" dxfId="203" priority="213"/>
    <cfRule type="duplicateValues" dxfId="202" priority="214"/>
    <cfRule type="duplicateValues" dxfId="201" priority="215"/>
    <cfRule type="duplicateValues" dxfId="200" priority="216"/>
  </conditionalFormatting>
  <conditionalFormatting sqref="K54">
    <cfRule type="duplicateValues" dxfId="199" priority="205"/>
    <cfRule type="duplicateValues" dxfId="198" priority="206"/>
    <cfRule type="duplicateValues" dxfId="197" priority="207"/>
    <cfRule type="duplicateValues" dxfId="196" priority="208"/>
  </conditionalFormatting>
  <conditionalFormatting sqref="K55">
    <cfRule type="duplicateValues" dxfId="195" priority="201"/>
    <cfRule type="duplicateValues" dxfId="194" priority="202"/>
    <cfRule type="duplicateValues" dxfId="193" priority="203"/>
    <cfRule type="duplicateValues" dxfId="192" priority="204"/>
  </conditionalFormatting>
  <conditionalFormatting sqref="R53">
    <cfRule type="duplicateValues" dxfId="191" priority="197"/>
    <cfRule type="duplicateValues" dxfId="190" priority="198"/>
    <cfRule type="duplicateValues" dxfId="189" priority="199"/>
    <cfRule type="duplicateValues" dxfId="188" priority="200"/>
  </conditionalFormatting>
  <conditionalFormatting sqref="K53">
    <cfRule type="duplicateValues" dxfId="187" priority="193"/>
    <cfRule type="duplicateValues" dxfId="186" priority="194"/>
    <cfRule type="duplicateValues" dxfId="185" priority="195"/>
    <cfRule type="duplicateValues" dxfId="184" priority="196"/>
  </conditionalFormatting>
  <conditionalFormatting sqref="L58">
    <cfRule type="duplicateValues" dxfId="183" priority="189"/>
    <cfRule type="duplicateValues" dxfId="182" priority="190"/>
    <cfRule type="duplicateValues" dxfId="181" priority="191"/>
    <cfRule type="duplicateValues" dxfId="180" priority="192"/>
  </conditionalFormatting>
  <conditionalFormatting sqref="K58">
    <cfRule type="duplicateValues" dxfId="179" priority="185"/>
    <cfRule type="duplicateValues" dxfId="178" priority="186"/>
    <cfRule type="duplicateValues" dxfId="177" priority="187"/>
    <cfRule type="duplicateValues" dxfId="176" priority="188"/>
  </conditionalFormatting>
  <conditionalFormatting sqref="R57">
    <cfRule type="duplicateValues" dxfId="175" priority="181"/>
    <cfRule type="duplicateValues" dxfId="174" priority="182"/>
    <cfRule type="duplicateValues" dxfId="173" priority="183"/>
    <cfRule type="duplicateValues" dxfId="172" priority="184"/>
  </conditionalFormatting>
  <conditionalFormatting sqref="L57">
    <cfRule type="duplicateValues" dxfId="171" priority="177"/>
    <cfRule type="duplicateValues" dxfId="170" priority="178"/>
    <cfRule type="duplicateValues" dxfId="169" priority="179"/>
    <cfRule type="duplicateValues" dxfId="168" priority="180"/>
  </conditionalFormatting>
  <conditionalFormatting sqref="K57">
    <cfRule type="duplicateValues" dxfId="167" priority="173"/>
    <cfRule type="duplicateValues" dxfId="166" priority="174"/>
    <cfRule type="duplicateValues" dxfId="165" priority="175"/>
    <cfRule type="duplicateValues" dxfId="164" priority="176"/>
  </conditionalFormatting>
  <conditionalFormatting sqref="R56">
    <cfRule type="duplicateValues" dxfId="163" priority="169"/>
    <cfRule type="duplicateValues" dxfId="162" priority="170"/>
    <cfRule type="duplicateValues" dxfId="161" priority="171"/>
    <cfRule type="duplicateValues" dxfId="160" priority="172"/>
  </conditionalFormatting>
  <conditionalFormatting sqref="L56">
    <cfRule type="duplicateValues" dxfId="159" priority="165"/>
    <cfRule type="duplicateValues" dxfId="158" priority="166"/>
    <cfRule type="duplicateValues" dxfId="157" priority="167"/>
    <cfRule type="duplicateValues" dxfId="156" priority="168"/>
  </conditionalFormatting>
  <conditionalFormatting sqref="K56">
    <cfRule type="duplicateValues" dxfId="155" priority="161"/>
    <cfRule type="duplicateValues" dxfId="154" priority="162"/>
    <cfRule type="duplicateValues" dxfId="153" priority="163"/>
    <cfRule type="duplicateValues" dxfId="152" priority="164"/>
  </conditionalFormatting>
  <conditionalFormatting sqref="K66:K68">
    <cfRule type="duplicateValues" dxfId="151" priority="157"/>
    <cfRule type="duplicateValues" dxfId="150" priority="158"/>
    <cfRule type="duplicateValues" dxfId="149" priority="159"/>
    <cfRule type="duplicateValues" dxfId="148" priority="160"/>
  </conditionalFormatting>
  <conditionalFormatting sqref="L69">
    <cfRule type="duplicateValues" dxfId="147" priority="135"/>
    <cfRule type="duplicateValues" dxfId="146" priority="138"/>
    <cfRule type="duplicateValues" dxfId="145" priority="141"/>
    <cfRule type="duplicateValues" dxfId="144" priority="144"/>
  </conditionalFormatting>
  <conditionalFormatting sqref="R69">
    <cfRule type="duplicateValues" dxfId="143" priority="147"/>
    <cfRule type="duplicateValues" dxfId="142" priority="150"/>
    <cfRule type="duplicateValues" dxfId="141" priority="153"/>
    <cfRule type="duplicateValues" dxfId="140" priority="156"/>
  </conditionalFormatting>
  <conditionalFormatting sqref="L70">
    <cfRule type="duplicateValues" dxfId="139" priority="134"/>
    <cfRule type="duplicateValues" dxfId="138" priority="137"/>
    <cfRule type="duplicateValues" dxfId="137" priority="140"/>
    <cfRule type="duplicateValues" dxfId="136" priority="143"/>
  </conditionalFormatting>
  <conditionalFormatting sqref="R70">
    <cfRule type="duplicateValues" dxfId="135" priority="146"/>
    <cfRule type="duplicateValues" dxfId="134" priority="149"/>
    <cfRule type="duplicateValues" dxfId="133" priority="152"/>
    <cfRule type="duplicateValues" dxfId="132" priority="155"/>
  </conditionalFormatting>
  <conditionalFormatting sqref="L71">
    <cfRule type="duplicateValues" dxfId="131" priority="133"/>
    <cfRule type="duplicateValues" dxfId="130" priority="136"/>
    <cfRule type="duplicateValues" dxfId="129" priority="139"/>
    <cfRule type="duplicateValues" dxfId="128" priority="142"/>
  </conditionalFormatting>
  <conditionalFormatting sqref="R71">
    <cfRule type="duplicateValues" dxfId="127" priority="145"/>
    <cfRule type="duplicateValues" dxfId="126" priority="148"/>
    <cfRule type="duplicateValues" dxfId="125" priority="151"/>
    <cfRule type="duplicateValues" dxfId="124" priority="154"/>
  </conditionalFormatting>
  <conditionalFormatting sqref="K69:K71">
    <cfRule type="duplicateValues" dxfId="123" priority="129"/>
    <cfRule type="duplicateValues" dxfId="122" priority="130"/>
    <cfRule type="duplicateValues" dxfId="121" priority="131"/>
    <cfRule type="duplicateValues" dxfId="120" priority="132"/>
  </conditionalFormatting>
  <conditionalFormatting sqref="L72">
    <cfRule type="duplicateValues" dxfId="119" priority="107"/>
    <cfRule type="duplicateValues" dxfId="118" priority="110"/>
    <cfRule type="duplicateValues" dxfId="117" priority="113"/>
    <cfRule type="duplicateValues" dxfId="116" priority="116"/>
  </conditionalFormatting>
  <conditionalFormatting sqref="R72">
    <cfRule type="duplicateValues" dxfId="115" priority="119"/>
    <cfRule type="duplicateValues" dxfId="114" priority="122"/>
    <cfRule type="duplicateValues" dxfId="113" priority="125"/>
    <cfRule type="duplicateValues" dxfId="112" priority="128"/>
  </conditionalFormatting>
  <conditionalFormatting sqref="L73">
    <cfRule type="duplicateValues" dxfId="111" priority="105"/>
    <cfRule type="duplicateValues" dxfId="110" priority="108"/>
    <cfRule type="duplicateValues" dxfId="109" priority="111"/>
    <cfRule type="duplicateValues" dxfId="108" priority="114"/>
  </conditionalFormatting>
  <conditionalFormatting sqref="R73">
    <cfRule type="duplicateValues" dxfId="107" priority="117"/>
    <cfRule type="duplicateValues" dxfId="106" priority="120"/>
    <cfRule type="duplicateValues" dxfId="105" priority="123"/>
    <cfRule type="duplicateValues" dxfId="104" priority="126"/>
  </conditionalFormatting>
  <conditionalFormatting sqref="K72:K73">
    <cfRule type="duplicateValues" dxfId="103" priority="578"/>
    <cfRule type="duplicateValues" dxfId="102" priority="579"/>
    <cfRule type="duplicateValues" dxfId="101" priority="580"/>
    <cfRule type="duplicateValues" dxfId="100" priority="581"/>
  </conditionalFormatting>
  <conditionalFormatting sqref="L74">
    <cfRule type="duplicateValues" dxfId="99" priority="89"/>
    <cfRule type="duplicateValues" dxfId="98" priority="90"/>
    <cfRule type="duplicateValues" dxfId="97" priority="91"/>
    <cfRule type="duplicateValues" dxfId="96" priority="92"/>
  </conditionalFormatting>
  <conditionalFormatting sqref="R74">
    <cfRule type="duplicateValues" dxfId="95" priority="93"/>
    <cfRule type="duplicateValues" dxfId="94" priority="94"/>
    <cfRule type="duplicateValues" dxfId="93" priority="95"/>
    <cfRule type="duplicateValues" dxfId="92" priority="96"/>
  </conditionalFormatting>
  <conditionalFormatting sqref="K74">
    <cfRule type="duplicateValues" dxfId="91" priority="97"/>
    <cfRule type="duplicateValues" dxfId="90" priority="98"/>
    <cfRule type="duplicateValues" dxfId="89" priority="99"/>
    <cfRule type="duplicateValues" dxfId="88" priority="100"/>
  </conditionalFormatting>
  <conditionalFormatting sqref="L75">
    <cfRule type="duplicateValues" dxfId="87" priority="77"/>
    <cfRule type="duplicateValues" dxfId="86" priority="78"/>
    <cfRule type="duplicateValues" dxfId="85" priority="79"/>
    <cfRule type="duplicateValues" dxfId="84" priority="80"/>
  </conditionalFormatting>
  <conditionalFormatting sqref="R75">
    <cfRule type="duplicateValues" dxfId="83" priority="81"/>
    <cfRule type="duplicateValues" dxfId="82" priority="82"/>
    <cfRule type="duplicateValues" dxfId="81" priority="83"/>
    <cfRule type="duplicateValues" dxfId="80" priority="84"/>
  </conditionalFormatting>
  <conditionalFormatting sqref="K75">
    <cfRule type="duplicateValues" dxfId="79" priority="85"/>
    <cfRule type="duplicateValues" dxfId="78" priority="86"/>
    <cfRule type="duplicateValues" dxfId="77" priority="87"/>
    <cfRule type="duplicateValues" dxfId="76" priority="88"/>
  </conditionalFormatting>
  <conditionalFormatting sqref="K5:K9">
    <cfRule type="duplicateValues" dxfId="75" priority="73"/>
    <cfRule type="duplicateValues" dxfId="74" priority="74"/>
    <cfRule type="duplicateValues" dxfId="73" priority="75"/>
    <cfRule type="duplicateValues" dxfId="72" priority="76"/>
  </conditionalFormatting>
  <conditionalFormatting sqref="R7">
    <cfRule type="duplicateValues" dxfId="71" priority="69"/>
    <cfRule type="duplicateValues" dxfId="70" priority="70"/>
    <cfRule type="duplicateValues" dxfId="69" priority="71"/>
    <cfRule type="duplicateValues" dxfId="68" priority="72"/>
  </conditionalFormatting>
  <conditionalFormatting sqref="K10:K16">
    <cfRule type="duplicateValues" dxfId="67" priority="61"/>
    <cfRule type="duplicateValues" dxfId="66" priority="62"/>
    <cfRule type="duplicateValues" dxfId="65" priority="63"/>
    <cfRule type="duplicateValues" dxfId="64" priority="64"/>
  </conditionalFormatting>
  <conditionalFormatting sqref="K20">
    <cfRule type="duplicateValues" dxfId="63" priority="53"/>
    <cfRule type="duplicateValues" dxfId="62" priority="54"/>
    <cfRule type="duplicateValues" dxfId="61" priority="55"/>
    <cfRule type="duplicateValues" dxfId="60" priority="56"/>
  </conditionalFormatting>
  <conditionalFormatting sqref="R18:R20">
    <cfRule type="duplicateValues" dxfId="59" priority="57"/>
    <cfRule type="duplicateValues" dxfId="58" priority="58"/>
    <cfRule type="duplicateValues" dxfId="57" priority="59"/>
    <cfRule type="duplicateValues" dxfId="56" priority="60"/>
  </conditionalFormatting>
  <conditionalFormatting sqref="K18:K19">
    <cfRule type="duplicateValues" dxfId="55" priority="49"/>
    <cfRule type="duplicateValues" dxfId="54" priority="50"/>
    <cfRule type="duplicateValues" dxfId="53" priority="51"/>
    <cfRule type="duplicateValues" dxfId="52" priority="52"/>
  </conditionalFormatting>
  <conditionalFormatting sqref="K21:K22">
    <cfRule type="duplicateValues" dxfId="51" priority="45"/>
    <cfRule type="duplicateValues" dxfId="50" priority="46"/>
    <cfRule type="duplicateValues" dxfId="49" priority="47"/>
    <cfRule type="duplicateValues" dxfId="48" priority="48"/>
  </conditionalFormatting>
  <conditionalFormatting sqref="R22">
    <cfRule type="duplicateValues" dxfId="47" priority="41"/>
    <cfRule type="duplicateValues" dxfId="46" priority="42"/>
    <cfRule type="duplicateValues" dxfId="45" priority="43"/>
    <cfRule type="duplicateValues" dxfId="44" priority="44"/>
  </conditionalFormatting>
  <conditionalFormatting sqref="K23:K24">
    <cfRule type="duplicateValues" dxfId="43" priority="33"/>
    <cfRule type="duplicateValues" dxfId="42" priority="34"/>
    <cfRule type="duplicateValues" dxfId="41" priority="35"/>
    <cfRule type="duplicateValues" dxfId="40" priority="36"/>
  </conditionalFormatting>
  <conditionalFormatting sqref="R26">
    <cfRule type="duplicateValues" dxfId="39" priority="29"/>
    <cfRule type="duplicateValues" dxfId="38" priority="30"/>
    <cfRule type="duplicateValues" dxfId="37" priority="31"/>
    <cfRule type="duplicateValues" dxfId="36" priority="32"/>
  </conditionalFormatting>
  <conditionalFormatting sqref="K26:K28">
    <cfRule type="duplicateValues" dxfId="35" priority="25"/>
    <cfRule type="duplicateValues" dxfId="34" priority="26"/>
    <cfRule type="duplicateValues" dxfId="33" priority="27"/>
    <cfRule type="duplicateValues" dxfId="32" priority="28"/>
  </conditionalFormatting>
  <conditionalFormatting sqref="R25">
    <cfRule type="duplicateValues" dxfId="31" priority="21"/>
    <cfRule type="duplicateValues" dxfId="30" priority="22"/>
    <cfRule type="duplicateValues" dxfId="29" priority="23"/>
    <cfRule type="duplicateValues" dxfId="28" priority="24"/>
  </conditionalFormatting>
  <conditionalFormatting sqref="K25">
    <cfRule type="duplicateValues" dxfId="27" priority="17"/>
    <cfRule type="duplicateValues" dxfId="26" priority="18"/>
    <cfRule type="duplicateValues" dxfId="25" priority="19"/>
    <cfRule type="duplicateValues" dxfId="24" priority="20"/>
  </conditionalFormatting>
  <conditionalFormatting sqref="K29">
    <cfRule type="duplicateValues" dxfId="23" priority="13"/>
    <cfRule type="duplicateValues" dxfId="22" priority="14"/>
    <cfRule type="duplicateValues" dxfId="21" priority="15"/>
    <cfRule type="duplicateValues" dxfId="20" priority="16"/>
  </conditionalFormatting>
  <conditionalFormatting sqref="K17">
    <cfRule type="duplicateValues" dxfId="19" priority="598"/>
    <cfRule type="duplicateValues" dxfId="18" priority="599"/>
    <cfRule type="duplicateValues" dxfId="17" priority="600"/>
    <cfRule type="duplicateValues" dxfId="16" priority="601"/>
  </conditionalFormatting>
  <conditionalFormatting sqref="R13:R17 R21">
    <cfRule type="duplicateValues" dxfId="15" priority="602"/>
    <cfRule type="duplicateValues" dxfId="14" priority="603"/>
    <cfRule type="duplicateValues" dxfId="13" priority="604"/>
    <cfRule type="duplicateValues" dxfId="12" priority="605"/>
  </conditionalFormatting>
  <conditionalFormatting sqref="K30"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K32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K31">
    <cfRule type="duplicateValues" dxfId="3" priority="1"/>
    <cfRule type="duplicateValues" dxfId="2" priority="2"/>
    <cfRule type="duplicateValues" dxfId="1" priority="3"/>
    <cfRule type="duplicateValues" dxfId="0" priority="4"/>
  </conditionalFormatting>
  <dataValidations disablePrompts="1" count="1">
    <dataValidation type="list" allowBlank="1" showInputMessage="1" showErrorMessage="1" sqref="S44 S5:S6" xr:uid="{00000000-0002-0000-0100-000000000000}">
      <formula1>"装配总成件,焊接总成件,面料,塑料件,冷镦,钣金件,机加工件,标准件,非标件,线材件,管材件,圆钢"</formula1>
    </dataValidation>
  </dataValidations>
  <printOptions horizontalCentered="1"/>
  <pageMargins left="0.31388888888888899" right="0.27500000000000002" top="0.39305555555555599" bottom="0.55000000000000004" header="0.31388888888888899" footer="0.31388888888888899"/>
  <pageSetup paperSize="9" scale="93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调整版卧铺总成BOM</vt:lpstr>
      <vt:lpstr>调整版卧铺总成BOM!Print_Area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张长江</dc:creator>
  <cp:lastModifiedBy>zhangchangjiang</cp:lastModifiedBy>
  <dcterms:created xsi:type="dcterms:W3CDTF">2006-09-13T11:21:00Z</dcterms:created>
  <dcterms:modified xsi:type="dcterms:W3CDTF">2023-02-03T05:34:01Z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53995B1F888045A19DD750295262F7B2</vt:lpwstr>
  </property>
</Properties>
</file>