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LT0011665" sheetId="1" r:id="rId1"/>
  </sheets>
  <calcPr calcId="144525"/>
</workbook>
</file>

<file path=xl/sharedStrings.xml><?xml version="1.0" encoding="utf-8"?>
<sst xmlns="http://schemas.openxmlformats.org/spreadsheetml/2006/main" count="101" uniqueCount="81">
  <si>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</si>
  <si>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</si>
  <si>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</si>
  <si>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</si>
  <si>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</si>
  <si>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</si>
  <si>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</si>
  <si>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</si>
  <si>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</si>
  <si>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</si>
  <si>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</si>
  <si>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</si>
  <si>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</si>
  <si>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蜗簧</t>
  </si>
  <si>
    <t>产品毛重</t>
  </si>
  <si>
    <t>图    号</t>
  </si>
  <si>
    <t>SLT0011665</t>
  </si>
  <si>
    <t>产品净重</t>
  </si>
  <si>
    <t>0.147Kg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</si>
  <si>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</si>
  <si>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</si>
  <si>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</si>
  <si>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</si>
  <si>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</si>
  <si>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</si>
  <si>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</si>
  <si>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</si>
  <si>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</si>
  <si>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</si>
  <si>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</si>
  <si>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</si>
  <si>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</si>
  <si>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</si>
  <si>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</si>
  <si>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</si>
  <si>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</si>
  <si>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</si>
  <si>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</si>
  <si>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65Mn 3.18*10</t>
  </si>
  <si>
    <t>Kg</t>
  </si>
  <si>
    <t>电  机</t>
  </si>
  <si>
    <t>40kw.h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</si>
  <si>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</si>
  <si>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</si>
  <si>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</si>
  <si>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</si>
  <si>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</si>
  <si>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</si>
  <si>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</si>
  <si>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</si>
  <si>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</si>
  <si>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</si>
  <si>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</si>
  <si>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</si>
  <si>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</si>
  <si>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</si>
  <si>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</si>
  <si>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</si>
  <si>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</si>
  <si>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</si>
  <si>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</si>
  <si>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</si>
  <si>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</si>
  <si>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</si>
  <si>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</si>
  <si>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</si>
  <si>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</si>
  <si>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</si>
  <si>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</si>
  <si>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</si>
  <si>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</si>
  <si>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利    润</t>
  </si>
  <si>
    <t>主要工序</t>
  </si>
  <si>
    <t>卷制成型</t>
  </si>
  <si>
    <t>不含税价格</t>
  </si>
  <si>
    <t>回火</t>
  </si>
  <si>
    <t>税    金</t>
  </si>
  <si>
    <t>磷皂化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</si>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</sst>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  <numFmt numFmtId="178" formatCode="0.00_ "/>
    <numFmt numFmtId="179" formatCode="0_ "/>
    <numFmt numFmtId="180" formatCode="0.0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0"/>
    <xf numFmtId="0" fontId="18" fillId="0" borderId="1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1" xfId="20" applyFont="1" applyFill="1" applyBorder="1" applyAlignment="1">
      <alignment horizontal="center" vertical="center" shrinkToFit="1"/>
    </xf>
    <xf numFmtId="0" fontId="1" fillId="0" borderId="2" xfId="20" applyFont="1" applyFill="1" applyBorder="1" applyAlignment="1">
      <alignment horizontal="center" vertical="center" shrinkToFit="1"/>
    </xf>
    <xf numFmtId="0" fontId="1" fillId="0" borderId="3" xfId="20" applyFont="1" applyFill="1" applyBorder="1" applyAlignment="1">
      <alignment horizontal="center" vertical="center" shrinkToFit="1"/>
    </xf>
    <xf numFmtId="0" fontId="1" fillId="0" borderId="4" xfId="20" applyFont="1" applyFill="1" applyBorder="1" applyAlignment="1">
      <alignment horizontal="center" vertical="center" shrinkToFit="1"/>
    </xf>
    <xf numFmtId="0" fontId="1" fillId="0" borderId="0" xfId="20" applyFont="1" applyFill="1" applyBorder="1" applyAlignment="1">
      <alignment horizontal="center" vertical="center" shrinkToFit="1"/>
    </xf>
    <xf numFmtId="0" fontId="1" fillId="0" borderId="5" xfId="20" applyFont="1" applyFill="1" applyBorder="1" applyAlignment="1">
      <alignment horizontal="center" vertical="center" shrinkToFit="1"/>
    </xf>
    <xf numFmtId="0" fontId="1" fillId="0" borderId="6" xfId="20" applyFont="1" applyFill="1" applyBorder="1" applyAlignment="1">
      <alignment horizontal="center" vertical="center" shrinkToFit="1"/>
    </xf>
    <xf numFmtId="0" fontId="1" fillId="0" borderId="7" xfId="20" applyFont="1" applyFill="1" applyBorder="1" applyAlignment="1">
      <alignment horizontal="center" vertical="center" shrinkToFit="1"/>
    </xf>
    <xf numFmtId="0" fontId="1" fillId="0" borderId="8" xfId="20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7" fontId="2" fillId="2" borderId="9" xfId="50" applyNumberFormat="1" applyFill="1" applyBorder="1">
      <alignment vertical="center"/>
    </xf>
    <xf numFmtId="0" fontId="2" fillId="0" borderId="9" xfId="50" applyFont="1" applyFill="1" applyBorder="1" applyAlignment="1">
      <alignment horizontal="center" vertical="center" wrapText="1"/>
    </xf>
    <xf numFmtId="0" fontId="2" fillId="0" borderId="9" xfId="50" applyFont="1" applyFill="1" applyBorder="1" applyAlignment="1">
      <alignment vertical="center"/>
    </xf>
    <xf numFmtId="176" fontId="2" fillId="0" borderId="9" xfId="50" applyNumberFormat="1" applyFont="1" applyFill="1" applyBorder="1" applyAlignment="1">
      <alignment vertical="center"/>
    </xf>
    <xf numFmtId="178" fontId="2" fillId="0" borderId="9" xfId="50" applyNumberFormat="1" applyFill="1" applyBorder="1">
      <alignment vertical="center"/>
    </xf>
    <xf numFmtId="177" fontId="2" fillId="0" borderId="9" xfId="50" applyNumberFormat="1" applyFill="1" applyBorder="1">
      <alignment vertical="center"/>
    </xf>
    <xf numFmtId="177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0" fontId="2" fillId="0" borderId="9" xfId="50" applyFont="1" applyFill="1" applyBorder="1" applyAlignment="1">
      <alignment vertical="center" wrapText="1"/>
    </xf>
    <xf numFmtId="177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7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2" fillId="0" borderId="10" xfId="50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20" applyFont="1" applyFill="1" applyBorder="1" applyAlignment="1">
      <alignment horizontal="center" vertical="center" shrinkToFit="1"/>
    </xf>
    <xf numFmtId="0" fontId="4" fillId="0" borderId="10" xfId="20" applyFont="1" applyFill="1" applyBorder="1" applyAlignment="1">
      <alignment horizontal="center" vertical="center" shrinkToFit="1"/>
    </xf>
    <xf numFmtId="0" fontId="4" fillId="0" borderId="11" xfId="20" applyFont="1" applyFill="1" applyBorder="1" applyAlignment="1">
      <alignment horizontal="center" vertical="center" shrinkToFit="1"/>
    </xf>
    <xf numFmtId="0" fontId="4" fillId="0" borderId="12" xfId="20" applyFont="1" applyFill="1" applyBorder="1" applyAlignment="1">
      <alignment horizontal="center" vertical="center" shrinkToFit="1"/>
    </xf>
    <xf numFmtId="0" fontId="5" fillId="0" borderId="9" xfId="10" applyFont="1" applyFill="1" applyBorder="1" applyAlignment="1" applyProtection="1">
      <alignment horizontal="center" vertical="center" shrinkToFit="1"/>
    </xf>
    <xf numFmtId="0" fontId="5" fillId="0" borderId="10" xfId="10" applyFont="1" applyFill="1" applyBorder="1" applyAlignment="1" applyProtection="1">
      <alignment horizontal="center" vertical="center" shrinkToFit="1"/>
    </xf>
    <xf numFmtId="0" fontId="5" fillId="0" borderId="11" xfId="10" applyFont="1" applyFill="1" applyBorder="1" applyAlignment="1" applyProtection="1">
      <alignment horizontal="center" vertical="center" shrinkToFit="1"/>
    </xf>
    <xf numFmtId="0" fontId="5" fillId="0" borderId="12" xfId="10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79" fontId="2" fillId="0" borderId="11" xfId="50" applyNumberFormat="1" applyFont="1" applyFill="1" applyBorder="1" applyAlignment="1">
      <alignment horizontal="center" vertical="center"/>
    </xf>
    <xf numFmtId="179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80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80" fontId="2" fillId="2" borderId="9" xfId="50" applyNumberFormat="1" applyFont="1" applyFill="1" applyBorder="1" applyAlignment="1">
      <alignment vertical="center"/>
    </xf>
    <xf numFmtId="180" fontId="2" fillId="0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C17" sqref="C17"/>
    </sheetView>
  </sheetViews>
  <sheetFormatPr defaultColWidth="9" defaultRowHeight="13.5"/>
  <cols>
    <col min="3" max="3" width="10.375"/>
    <col min="8" max="8" width="9.375"/>
    <col min="12" max="12" width="9.37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50" t="s">
        <v>1</v>
      </c>
      <c r="J1" s="51"/>
      <c r="K1" s="51"/>
      <c r="L1" s="51"/>
      <c r="M1" s="51"/>
      <c r="N1" s="51"/>
      <c r="O1" s="52"/>
    </row>
    <row r="2" spans="1:15">
      <c r="A2" s="4"/>
      <c r="B2" s="5"/>
      <c r="C2" s="5"/>
      <c r="D2" s="5"/>
      <c r="E2" s="5"/>
      <c r="F2" s="5"/>
      <c r="G2" s="5"/>
      <c r="H2" s="6"/>
      <c r="I2" s="53" t="s">
        <v>2</v>
      </c>
      <c r="J2" s="54" t="s">
        <v>3</v>
      </c>
      <c r="K2" s="55"/>
      <c r="L2" s="55"/>
      <c r="M2" s="55"/>
      <c r="N2" s="55"/>
      <c r="O2" s="56"/>
    </row>
    <row r="3" spans="1:15">
      <c r="A3" s="4"/>
      <c r="B3" s="5"/>
      <c r="C3" s="5"/>
      <c r="D3" s="5"/>
      <c r="E3" s="5"/>
      <c r="F3" s="5"/>
      <c r="G3" s="5"/>
      <c r="H3" s="6"/>
      <c r="I3" s="53" t="s">
        <v>4</v>
      </c>
      <c r="J3" s="54" t="s">
        <v>5</v>
      </c>
      <c r="K3" s="55"/>
      <c r="L3" s="55"/>
      <c r="M3" s="55"/>
      <c r="N3" s="55"/>
      <c r="O3" s="56"/>
    </row>
    <row r="4" spans="1:15">
      <c r="A4" s="7"/>
      <c r="B4" s="8"/>
      <c r="C4" s="8"/>
      <c r="D4" s="8"/>
      <c r="E4" s="8"/>
      <c r="F4" s="8"/>
      <c r="G4" s="8"/>
      <c r="H4" s="9"/>
      <c r="I4" s="53" t="s">
        <v>6</v>
      </c>
      <c r="J4" s="57" t="s">
        <v>7</v>
      </c>
      <c r="K4" s="57"/>
      <c r="L4" s="53" t="s">
        <v>8</v>
      </c>
      <c r="M4" s="58">
        <v>13313276238</v>
      </c>
      <c r="N4" s="59"/>
      <c r="O4" s="60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61"/>
      <c r="K5" s="62" t="s">
        <v>9</v>
      </c>
      <c r="L5" s="63">
        <v>44960</v>
      </c>
      <c r="M5" s="62"/>
      <c r="N5" s="15" t="s">
        <v>10</v>
      </c>
      <c r="O5" s="64" t="s">
        <v>11</v>
      </c>
    </row>
    <row r="6" spans="1:15">
      <c r="A6" s="14"/>
      <c r="B6" s="15"/>
      <c r="C6" s="11"/>
      <c r="D6" s="12"/>
      <c r="E6" s="13"/>
      <c r="F6" s="11"/>
      <c r="G6" s="13"/>
      <c r="H6" s="11"/>
      <c r="I6" s="13"/>
      <c r="J6" s="61"/>
      <c r="K6" s="13" t="s">
        <v>12</v>
      </c>
      <c r="L6" s="65" t="s">
        <v>13</v>
      </c>
      <c r="M6" s="66"/>
      <c r="N6" s="23" t="s">
        <v>14</v>
      </c>
      <c r="O6" s="14"/>
    </row>
    <row r="7" spans="1:15">
      <c r="A7" s="14"/>
      <c r="B7" s="15"/>
      <c r="C7" s="11"/>
      <c r="D7" s="12"/>
      <c r="E7" s="13"/>
      <c r="F7" s="11"/>
      <c r="G7" s="13"/>
      <c r="H7" s="11"/>
      <c r="I7" s="13"/>
      <c r="J7" s="61"/>
      <c r="K7" s="23" t="s">
        <v>15</v>
      </c>
      <c r="L7" s="67" t="s">
        <v>16</v>
      </c>
      <c r="M7" s="68"/>
      <c r="N7" s="23" t="s">
        <v>17</v>
      </c>
      <c r="O7" s="69" t="s">
        <v>18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70"/>
      <c r="K8" s="18" t="s">
        <v>24</v>
      </c>
      <c r="L8" s="11"/>
      <c r="M8" s="13"/>
      <c r="N8" s="23" t="s">
        <v>25</v>
      </c>
      <c r="O8" s="71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72"/>
      <c r="K9" s="12"/>
      <c r="L9" s="12"/>
      <c r="M9" s="12"/>
      <c r="N9" s="12"/>
      <c r="O9" s="73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ht="27" spans="1:15">
      <c r="A12" s="15">
        <v>1</v>
      </c>
      <c r="B12" s="23" t="s">
        <v>37</v>
      </c>
      <c r="C12" s="24">
        <f>I12</f>
        <v>1.3524</v>
      </c>
      <c r="D12" s="15">
        <v>1</v>
      </c>
      <c r="E12" s="25" t="s">
        <v>38</v>
      </c>
      <c r="F12" s="23" t="s">
        <v>39</v>
      </c>
      <c r="G12" s="26">
        <v>0.147</v>
      </c>
      <c r="H12" s="27">
        <v>9.2</v>
      </c>
      <c r="I12" s="27">
        <f>G12*H12</f>
        <v>1.3524</v>
      </c>
      <c r="J12" s="15">
        <v>1</v>
      </c>
      <c r="K12" s="23" t="s">
        <v>40</v>
      </c>
      <c r="L12" s="74">
        <v>1</v>
      </c>
      <c r="M12" s="23" t="s">
        <v>41</v>
      </c>
      <c r="N12" s="23">
        <f>H27</f>
        <v>0.008</v>
      </c>
      <c r="O12" s="75">
        <f>40*L12/(1/H27)</f>
        <v>0.32</v>
      </c>
    </row>
    <row r="13" spans="1:15">
      <c r="A13" s="15">
        <v>2</v>
      </c>
      <c r="B13" s="15" t="s">
        <v>42</v>
      </c>
      <c r="C13" s="24">
        <f>I22</f>
        <v>0</v>
      </c>
      <c r="D13" s="15">
        <v>2</v>
      </c>
      <c r="E13" s="23"/>
      <c r="F13" s="23"/>
      <c r="G13" s="26"/>
      <c r="H13" s="27"/>
      <c r="I13" s="27"/>
      <c r="J13" s="15">
        <v>2</v>
      </c>
      <c r="K13" s="23" t="s">
        <v>43</v>
      </c>
      <c r="L13" s="76"/>
      <c r="M13" s="15"/>
      <c r="N13" s="15"/>
      <c r="O13" s="76"/>
    </row>
    <row r="14" spans="1:15">
      <c r="A14" s="15">
        <v>3</v>
      </c>
      <c r="B14" s="15" t="s">
        <v>44</v>
      </c>
      <c r="C14" s="24">
        <f>O22</f>
        <v>0.32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45</v>
      </c>
      <c r="L14" s="76"/>
      <c r="M14" s="15"/>
      <c r="N14" s="15"/>
      <c r="O14" s="76"/>
    </row>
    <row r="15" spans="1:15">
      <c r="A15" s="15">
        <v>4</v>
      </c>
      <c r="B15" s="23" t="s">
        <v>46</v>
      </c>
      <c r="C15" s="24">
        <f>I26</f>
        <v>0.375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47</v>
      </c>
      <c r="L15" s="76"/>
      <c r="M15" s="15"/>
      <c r="N15" s="15"/>
      <c r="O15" s="76"/>
    </row>
    <row r="16" spans="1:15">
      <c r="A16" s="15">
        <v>5</v>
      </c>
      <c r="B16" s="15" t="s">
        <v>48</v>
      </c>
      <c r="C16" s="24">
        <f>I36</f>
        <v>0.08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49</v>
      </c>
      <c r="L16" s="76"/>
      <c r="M16" s="15"/>
      <c r="N16" s="15"/>
      <c r="O16" s="76"/>
    </row>
    <row r="17" spans="1:15">
      <c r="A17" s="15">
        <v>6</v>
      </c>
      <c r="B17" s="15" t="s">
        <v>50</v>
      </c>
      <c r="C17" s="24">
        <f>N36</f>
        <v>0</v>
      </c>
      <c r="D17" s="14"/>
      <c r="E17" s="11" t="s">
        <v>51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52</v>
      </c>
      <c r="C19" s="30">
        <f>C12+C13+C14+C15+C16+C17</f>
        <v>2.1274</v>
      </c>
      <c r="D19" s="15">
        <v>1</v>
      </c>
      <c r="E19" s="23"/>
      <c r="F19" s="23"/>
      <c r="G19" s="26"/>
      <c r="H19" s="31"/>
      <c r="I19" s="27"/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53</v>
      </c>
      <c r="C20" s="29">
        <v>0.03</v>
      </c>
      <c r="D20" s="15">
        <v>2</v>
      </c>
      <c r="E20" s="32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54</v>
      </c>
      <c r="C21" s="33">
        <v>0.07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55</v>
      </c>
      <c r="C22" s="33">
        <f>C19*3%</f>
        <v>0.063822</v>
      </c>
      <c r="D22" s="14"/>
      <c r="E22" s="23" t="s">
        <v>56</v>
      </c>
      <c r="F22" s="14"/>
      <c r="G22" s="14"/>
      <c r="H22" s="28"/>
      <c r="I22" s="77">
        <f>I19+I20+I21</f>
        <v>0</v>
      </c>
      <c r="J22" s="14"/>
      <c r="K22" s="15" t="s">
        <v>57</v>
      </c>
      <c r="L22" s="28"/>
      <c r="M22" s="14"/>
      <c r="N22" s="14"/>
      <c r="O22" s="77">
        <f>O12</f>
        <v>0.32</v>
      </c>
    </row>
    <row r="23" spans="1:15">
      <c r="A23" s="15">
        <v>12</v>
      </c>
      <c r="B23" s="18" t="s">
        <v>58</v>
      </c>
      <c r="C23" s="33">
        <f>C19*3%</f>
        <v>0.063822</v>
      </c>
      <c r="D23" s="18" t="s">
        <v>19</v>
      </c>
      <c r="E23" s="34" t="s">
        <v>59</v>
      </c>
      <c r="F23" s="17"/>
      <c r="G23" s="17"/>
      <c r="H23" s="17"/>
      <c r="I23" s="22"/>
      <c r="J23" s="18" t="s">
        <v>19</v>
      </c>
      <c r="K23" s="21" t="s">
        <v>60</v>
      </c>
      <c r="L23" s="12"/>
      <c r="M23" s="12"/>
      <c r="N23" s="12"/>
      <c r="O23" s="13"/>
    </row>
    <row r="24" spans="1:15">
      <c r="A24" s="15">
        <v>13</v>
      </c>
      <c r="B24" s="35"/>
      <c r="C24" s="36"/>
      <c r="D24" s="37"/>
      <c r="E24" s="38" t="s">
        <v>61</v>
      </c>
      <c r="F24" s="39" t="s">
        <v>62</v>
      </c>
      <c r="G24" s="18" t="s">
        <v>63</v>
      </c>
      <c r="H24" s="18" t="s">
        <v>64</v>
      </c>
      <c r="I24" s="18" t="s">
        <v>27</v>
      </c>
      <c r="J24" s="37"/>
      <c r="K24" s="38" t="s">
        <v>65</v>
      </c>
      <c r="L24" s="18" t="s">
        <v>33</v>
      </c>
      <c r="M24" s="18" t="s">
        <v>66</v>
      </c>
      <c r="N24" s="18" t="s">
        <v>27</v>
      </c>
      <c r="O24" s="18" t="s">
        <v>67</v>
      </c>
    </row>
    <row r="25" spans="1:15">
      <c r="A25" s="15">
        <v>14</v>
      </c>
      <c r="B25" s="35"/>
      <c r="C25" s="36"/>
      <c r="D25" s="16"/>
      <c r="E25" s="16"/>
      <c r="F25" s="40" t="s">
        <v>68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69</v>
      </c>
      <c r="C26" s="30">
        <f>C19+C20+C21+C22+C23</f>
        <v>2.355044</v>
      </c>
      <c r="D26" s="15">
        <v>1</v>
      </c>
      <c r="E26" s="23" t="s">
        <v>70</v>
      </c>
      <c r="F26" s="14"/>
      <c r="G26" s="14"/>
      <c r="H26" s="14"/>
      <c r="I26" s="78">
        <f>I27+I28+I29+I30+I31+I32</f>
        <v>0.375</v>
      </c>
      <c r="J26" s="15">
        <v>1</v>
      </c>
      <c r="K26" s="23"/>
      <c r="L26" s="31"/>
      <c r="M26" s="26">
        <v>100000</v>
      </c>
      <c r="N26" s="79">
        <f>L26/M26</f>
        <v>0</v>
      </c>
      <c r="O26" s="14"/>
    </row>
    <row r="27" spans="1:15">
      <c r="A27" s="15">
        <v>16</v>
      </c>
      <c r="B27" s="23" t="s">
        <v>71</v>
      </c>
      <c r="C27" s="33">
        <f>C26*5%</f>
        <v>0.1177522</v>
      </c>
      <c r="D27" s="41" t="s">
        <v>72</v>
      </c>
      <c r="E27" s="35" t="s">
        <v>73</v>
      </c>
      <c r="F27" s="26">
        <v>25</v>
      </c>
      <c r="G27" s="26"/>
      <c r="H27" s="26">
        <v>0.008</v>
      </c>
      <c r="I27" s="31">
        <f t="shared" ref="I27:I29" si="0">F27*H27</f>
        <v>0.2</v>
      </c>
      <c r="J27" s="15">
        <v>2</v>
      </c>
      <c r="K27" s="23"/>
      <c r="L27" s="80"/>
      <c r="M27" s="26"/>
      <c r="N27" s="79"/>
      <c r="O27" s="14"/>
    </row>
    <row r="28" spans="1:15">
      <c r="A28" s="15">
        <v>17</v>
      </c>
      <c r="B28" s="23" t="s">
        <v>74</v>
      </c>
      <c r="C28" s="30">
        <f>C26+C27</f>
        <v>2.4727962</v>
      </c>
      <c r="D28" s="42"/>
      <c r="E28" s="35" t="s">
        <v>75</v>
      </c>
      <c r="F28" s="26">
        <v>25</v>
      </c>
      <c r="G28" s="26"/>
      <c r="H28" s="26">
        <v>0.002</v>
      </c>
      <c r="I28" s="31">
        <f t="shared" si="0"/>
        <v>0.05</v>
      </c>
      <c r="J28" s="15">
        <v>3</v>
      </c>
      <c r="K28" s="23"/>
      <c r="L28" s="31"/>
      <c r="M28" s="26"/>
      <c r="N28" s="79"/>
      <c r="O28" s="14"/>
    </row>
    <row r="29" spans="1:15">
      <c r="A29" s="15">
        <v>18</v>
      </c>
      <c r="B29" s="23" t="s">
        <v>76</v>
      </c>
      <c r="C29" s="29">
        <f>C28*0.13</f>
        <v>0.321463506</v>
      </c>
      <c r="D29" s="42"/>
      <c r="E29" s="35" t="s">
        <v>77</v>
      </c>
      <c r="F29" s="26">
        <v>25</v>
      </c>
      <c r="G29" s="26"/>
      <c r="H29" s="26">
        <v>0.005</v>
      </c>
      <c r="I29" s="31">
        <f t="shared" si="0"/>
        <v>0.125</v>
      </c>
      <c r="J29" s="15">
        <v>4</v>
      </c>
      <c r="K29" s="23"/>
      <c r="L29" s="28"/>
      <c r="M29" s="14"/>
      <c r="N29" s="28"/>
      <c r="O29" s="14"/>
    </row>
    <row r="30" ht="18" customHeight="1" spans="1:15">
      <c r="A30" s="15"/>
      <c r="B30" s="23"/>
      <c r="C30" s="29"/>
      <c r="D30" s="42"/>
      <c r="E30" s="15"/>
      <c r="F30" s="43"/>
      <c r="G30" s="12"/>
      <c r="H30" s="13"/>
      <c r="I30" s="31"/>
      <c r="J30" s="15"/>
      <c r="K30" s="23"/>
      <c r="L30" s="28"/>
      <c r="M30" s="14"/>
      <c r="N30" s="28"/>
      <c r="O30" s="14"/>
    </row>
    <row r="31" spans="1:15">
      <c r="A31" s="15">
        <v>19</v>
      </c>
      <c r="B31" s="15" t="s">
        <v>25</v>
      </c>
      <c r="C31" s="24">
        <f>C28+C29</f>
        <v>2.794259706</v>
      </c>
      <c r="D31" s="44"/>
      <c r="E31" s="25"/>
      <c r="F31" s="11"/>
      <c r="G31" s="12"/>
      <c r="H31" s="13"/>
      <c r="I31" s="31"/>
      <c r="J31" s="14"/>
      <c r="K31" s="15"/>
      <c r="L31" s="28"/>
      <c r="M31" s="14"/>
      <c r="N31" s="28"/>
      <c r="O31" s="14"/>
    </row>
    <row r="32" spans="1:15">
      <c r="A32" s="45"/>
      <c r="B32" s="35"/>
      <c r="C32" s="28"/>
      <c r="D32" s="16"/>
      <c r="E32" s="23"/>
      <c r="F32" s="26"/>
      <c r="G32" s="26"/>
      <c r="H32" s="26"/>
      <c r="I32" s="31"/>
      <c r="J32" s="14"/>
      <c r="K32" s="15"/>
      <c r="L32" s="28"/>
      <c r="M32" s="14"/>
      <c r="N32" s="28"/>
      <c r="O32" s="14"/>
    </row>
    <row r="33" spans="1:15">
      <c r="A33" s="45"/>
      <c r="B33" s="35"/>
      <c r="C33" s="28"/>
      <c r="D33" s="15">
        <v>2</v>
      </c>
      <c r="E33" s="15" t="s">
        <v>48</v>
      </c>
      <c r="F33" s="26">
        <v>10</v>
      </c>
      <c r="G33" s="26"/>
      <c r="H33" s="26">
        <v>0.008</v>
      </c>
      <c r="I33" s="31">
        <f>F33*H33</f>
        <v>0.08</v>
      </c>
      <c r="J33" s="14"/>
      <c r="K33" s="15"/>
      <c r="L33" s="28"/>
      <c r="M33" s="14"/>
      <c r="N33" s="28"/>
      <c r="O33" s="14"/>
    </row>
    <row r="34" spans="1:15">
      <c r="A34" s="45"/>
      <c r="B34" s="35"/>
      <c r="C34" s="28"/>
      <c r="D34" s="15">
        <v>3</v>
      </c>
      <c r="E34" s="14"/>
      <c r="F34" s="14"/>
      <c r="G34" s="14"/>
      <c r="H34" s="14"/>
      <c r="I34" s="28"/>
      <c r="J34" s="14"/>
      <c r="K34" s="15"/>
      <c r="L34" s="28"/>
      <c r="M34" s="14"/>
      <c r="N34" s="28"/>
      <c r="O34" s="14"/>
    </row>
    <row r="35" spans="1:15">
      <c r="A35" s="45"/>
      <c r="B35" s="35"/>
      <c r="C35" s="28"/>
      <c r="D35" s="15"/>
      <c r="E35" s="14"/>
      <c r="F35" s="14"/>
      <c r="G35" s="14"/>
      <c r="H35" s="14"/>
      <c r="I35" s="28"/>
      <c r="J35" s="14"/>
      <c r="K35" s="15"/>
      <c r="L35" s="28"/>
      <c r="M35" s="14"/>
      <c r="N35" s="28"/>
      <c r="O35" s="14"/>
    </row>
    <row r="36" spans="1:15">
      <c r="A36" s="14"/>
      <c r="B36" s="15"/>
      <c r="C36" s="14"/>
      <c r="D36" s="14"/>
      <c r="E36" s="23" t="s">
        <v>56</v>
      </c>
      <c r="F36" s="14"/>
      <c r="G36" s="14"/>
      <c r="H36" s="14"/>
      <c r="I36" s="77">
        <f>I33</f>
        <v>0.08</v>
      </c>
      <c r="J36" s="14"/>
      <c r="K36" s="23" t="s">
        <v>56</v>
      </c>
      <c r="L36" s="28"/>
      <c r="M36" s="14"/>
      <c r="N36" s="77">
        <f>N26+N27+N28</f>
        <v>0</v>
      </c>
      <c r="O36" s="14"/>
    </row>
    <row r="37" spans="1:15">
      <c r="A37" s="46" t="s">
        <v>78</v>
      </c>
      <c r="B37" s="47"/>
      <c r="C37" s="46"/>
      <c r="D37" s="46"/>
      <c r="E37" s="46"/>
      <c r="F37" s="46"/>
      <c r="G37" s="46"/>
      <c r="H37" s="46"/>
      <c r="I37" s="46"/>
      <c r="J37" s="46"/>
      <c r="K37" s="81"/>
      <c r="L37" s="82"/>
      <c r="M37" s="82"/>
      <c r="N37" s="82"/>
      <c r="O37" s="82"/>
    </row>
    <row r="38" spans="1:15">
      <c r="A38" s="48" t="s">
        <v>79</v>
      </c>
      <c r="B38" s="47"/>
      <c r="C38" s="46"/>
      <c r="D38" s="46"/>
      <c r="E38" s="46"/>
      <c r="F38" s="46"/>
      <c r="G38" s="46"/>
      <c r="H38" s="49"/>
      <c r="I38" s="46"/>
      <c r="J38" s="46"/>
      <c r="K38" s="81"/>
      <c r="L38" s="82"/>
      <c r="M38" s="82"/>
      <c r="N38" s="82"/>
      <c r="O38" s="82"/>
    </row>
    <row r="39" spans="1:15">
      <c r="A39" s="48" t="s">
        <v>80</v>
      </c>
      <c r="B39" s="47"/>
      <c r="C39" s="46"/>
      <c r="D39" s="46"/>
      <c r="E39" s="46"/>
      <c r="F39" s="46"/>
      <c r="G39" s="46"/>
      <c r="H39" s="46"/>
      <c r="I39" s="46"/>
      <c r="J39" s="46"/>
      <c r="K39" s="81"/>
      <c r="L39" s="82"/>
      <c r="M39" s="82"/>
      <c r="N39" s="82"/>
      <c r="O39" s="82"/>
    </row>
  </sheetData>
  <mergeCells count="46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F30:H30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SLT0011665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2023-02-03T02:12:37Z</dcterms:created>
  <dcterms:modified xsi:type="dcterms:W3CDTF">2023-02-03T02:33:43Z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C9F2461A08094035B2815AB5705FDE6A</vt:lpwstr>
  </property>
  <property fmtid="{D5CDD505-2E9C-101B-9397-08002B2CF9AE}" pid="3" name="KSOProductBuildVer">
    <vt:lpwstr>2052-11.1.0.13703</vt:lpwstr>
  </property>
</Properties>
</file>