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D08C9C4-14D9-4177-A0CA-0D41C7DA7A9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2" i="1"/>
  <c r="Y11" i="1"/>
  <c r="Y10" i="1"/>
  <c r="Y9" i="1"/>
  <c r="Y14" i="1" s="1"/>
  <c r="J9" i="1"/>
  <c r="P9" i="1" s="1"/>
  <c r="Y7" i="1"/>
  <c r="Y6" i="1"/>
  <c r="Y5" i="1"/>
  <c r="Y4" i="1"/>
  <c r="Y3" i="1"/>
  <c r="J3" i="1"/>
  <c r="P3" i="1" s="1"/>
  <c r="Y8" i="1" l="1"/>
  <c r="R9" i="1"/>
  <c r="S9" i="1" s="1"/>
  <c r="S14" i="1" s="1"/>
  <c r="AA9" i="1" s="1"/>
  <c r="R3" i="1"/>
  <c r="S3" i="1" s="1"/>
  <c r="S8" i="1" l="1"/>
  <c r="AA3" i="1"/>
  <c r="AE9" i="1"/>
  <c r="AE3" i="1" l="1"/>
</calcChain>
</file>

<file path=xl/sharedStrings.xml><?xml version="1.0" encoding="utf-8"?>
<sst xmlns="http://schemas.openxmlformats.org/spreadsheetml/2006/main" count="69" uniqueCount="54">
  <si>
    <t>02.03.50.053</t>
    <phoneticPr fontId="2" type="noConversion"/>
  </si>
  <si>
    <t>SCS0005786</t>
    <phoneticPr fontId="2" type="noConversion"/>
  </si>
  <si>
    <t>前排座椅靠背右侧连接板</t>
    <phoneticPr fontId="2" type="noConversion"/>
  </si>
  <si>
    <t>右侧连接板</t>
  </si>
  <si>
    <t>SPFH590</t>
  </si>
  <si>
    <t>160*145*2.5</t>
  </si>
  <si>
    <t>落料</t>
  </si>
  <si>
    <t>250T</t>
  </si>
  <si>
    <t>成型</t>
  </si>
  <si>
    <t>160T</t>
  </si>
  <si>
    <t>100T</t>
  </si>
  <si>
    <t>冲孔</t>
  </si>
  <si>
    <t>压筋</t>
  </si>
  <si>
    <t>63T</t>
  </si>
  <si>
    <t>02.03.50.052</t>
    <phoneticPr fontId="2" type="noConversion"/>
  </si>
  <si>
    <t>SCS0005784</t>
    <phoneticPr fontId="2" type="noConversion"/>
  </si>
  <si>
    <t>前排座椅靠背左侧连接板</t>
    <phoneticPr fontId="2" type="noConversion"/>
  </si>
  <si>
    <t>左侧连接板</t>
  </si>
  <si>
    <t>序</t>
  </si>
  <si>
    <t>物料代码</t>
  </si>
  <si>
    <t>QAD</t>
    <phoneticPr fontId="2" type="noConversion"/>
  </si>
  <si>
    <t>名称</t>
  </si>
  <si>
    <t>零件名称</t>
  </si>
  <si>
    <t>自制/外购</t>
  </si>
  <si>
    <t>耗用量</t>
  </si>
  <si>
    <t>材质</t>
  </si>
  <si>
    <t>产品净尺寸</t>
  </si>
  <si>
    <t>长</t>
  </si>
  <si>
    <t>宽</t>
  </si>
  <si>
    <t>厚</t>
  </si>
  <si>
    <t>是否提供发票</t>
  </si>
  <si>
    <t>未税单价</t>
    <phoneticPr fontId="2" type="noConversion"/>
  </si>
  <si>
    <t>重量</t>
  </si>
  <si>
    <t>材料费</t>
  </si>
  <si>
    <t>加工成本</t>
  </si>
  <si>
    <t>系数</t>
    <phoneticPr fontId="2" type="noConversion"/>
  </si>
  <si>
    <t>不含税</t>
    <phoneticPr fontId="2" type="noConversion"/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</si>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</sst>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_ "/>
    <numFmt numFmtId="178" formatCode="0.00_ "/>
    <numFmt numFmtId="179" formatCode="0_ "/>
    <numFmt numFmtId="180" formatCode="0.0000_ "/>
    <numFmt numFmtId="181" formatCode="0_);[Red]\(0\)"/>
  </numFmts>
  <fonts count="4" x14ac:knownFonts="1"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99060</xdr:colOff>
      <xdr:row>2</xdr:row>
      <xdr:rowOff>121920</xdr:rowOff>
    </xdr:from>
    <xdr:to>
      <xdr:col>31</xdr:col>
      <xdr:colOff>584835</xdr:colOff>
      <xdr:row>6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7272217-CEFD-4251-A9F1-AD5E2EE90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4020" y="7551420"/>
          <a:ext cx="485775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B1" workbookViewId="0">
      <selection activeCell="K18" sqref="K18"/>
    </sheetView>
  </sheetViews>
  <sheetFormatPr defaultRowHeight="13.8" x14ac:dyDescent="0.25"/>
  <cols>
    <col min="9" max="9" width="0" hidden="1" customWidth="1"/>
  </cols>
  <sheetData>
    <row r="1" spans="1:32" s="17" customFormat="1" ht="15.9" customHeight="1" x14ac:dyDescent="0.25">
      <c r="A1" s="31" t="s">
        <v>18</v>
      </c>
      <c r="B1" s="32" t="s">
        <v>19</v>
      </c>
      <c r="C1" s="32" t="s">
        <v>20</v>
      </c>
      <c r="D1" s="32" t="s">
        <v>21</v>
      </c>
      <c r="E1" s="32" t="s">
        <v>22</v>
      </c>
      <c r="F1" s="33" t="s">
        <v>23</v>
      </c>
      <c r="G1" s="32" t="s">
        <v>24</v>
      </c>
      <c r="H1" s="32" t="s">
        <v>25</v>
      </c>
      <c r="I1" s="34" t="s">
        <v>26</v>
      </c>
      <c r="J1" s="35" t="s">
        <v>27</v>
      </c>
      <c r="K1" s="35" t="s">
        <v>28</v>
      </c>
      <c r="L1" s="35" t="s">
        <v>29</v>
      </c>
      <c r="M1" s="33" t="s">
        <v>30</v>
      </c>
      <c r="N1" s="36" t="s">
        <v>31</v>
      </c>
      <c r="O1" s="36"/>
      <c r="P1" s="37" t="s">
        <v>32</v>
      </c>
      <c r="Q1" s="37"/>
      <c r="R1" s="37"/>
      <c r="S1" s="38" t="s">
        <v>33</v>
      </c>
      <c r="T1" s="39" t="s">
        <v>34</v>
      </c>
      <c r="U1" s="39"/>
      <c r="V1" s="39"/>
      <c r="W1" s="39"/>
      <c r="X1" s="39"/>
      <c r="Y1" s="39"/>
      <c r="Z1" s="40" t="s">
        <v>35</v>
      </c>
      <c r="AA1" s="41" t="s">
        <v>36</v>
      </c>
      <c r="AB1" s="16" t="s">
        <v>37</v>
      </c>
      <c r="AC1" s="42" t="s">
        <v>38</v>
      </c>
      <c r="AD1" s="42" t="s">
        <v>39</v>
      </c>
      <c r="AE1" s="42" t="s">
        <v>40</v>
      </c>
      <c r="AF1" s="43" t="s">
        <v>41</v>
      </c>
    </row>
    <row r="2" spans="1:32" s="17" customFormat="1" ht="30.6" customHeight="1" x14ac:dyDescent="0.25">
      <c r="A2" s="31" t="s">
        <v>42</v>
      </c>
      <c r="B2" s="32"/>
      <c r="C2" s="32"/>
      <c r="D2" s="32"/>
      <c r="E2" s="32"/>
      <c r="F2" s="44"/>
      <c r="G2" s="32"/>
      <c r="H2" s="32"/>
      <c r="I2" s="34"/>
      <c r="J2" s="45"/>
      <c r="K2" s="45"/>
      <c r="L2" s="45"/>
      <c r="M2" s="44"/>
      <c r="N2" s="46" t="s">
        <v>43</v>
      </c>
      <c r="O2" s="46" t="s">
        <v>44</v>
      </c>
      <c r="P2" s="47" t="s">
        <v>45</v>
      </c>
      <c r="Q2" s="47" t="s">
        <v>46</v>
      </c>
      <c r="R2" s="47" t="s">
        <v>44</v>
      </c>
      <c r="S2" s="38"/>
      <c r="T2" s="48" t="s">
        <v>47</v>
      </c>
      <c r="U2" s="41" t="s">
        <v>48</v>
      </c>
      <c r="V2" s="49" t="s">
        <v>49</v>
      </c>
      <c r="W2" s="49" t="s">
        <v>50</v>
      </c>
      <c r="X2" s="41" t="s">
        <v>51</v>
      </c>
      <c r="Y2" s="49" t="s">
        <v>52</v>
      </c>
      <c r="Z2" s="50"/>
      <c r="AA2" s="41" t="s">
        <v>53</v>
      </c>
      <c r="AB2" s="24"/>
      <c r="AC2" s="51"/>
      <c r="AD2" s="51"/>
      <c r="AE2" s="51"/>
      <c r="AF2" s="43"/>
    </row>
    <row r="3" spans="1:32" s="17" customFormat="1" ht="12" customHeight="1" x14ac:dyDescent="0.25">
      <c r="A3" s="1">
        <v>11</v>
      </c>
      <c r="B3" s="2" t="s">
        <v>0</v>
      </c>
      <c r="C3" s="2" t="s">
        <v>1</v>
      </c>
      <c r="D3" s="2" t="s">
        <v>2</v>
      </c>
      <c r="E3" s="3" t="s">
        <v>3</v>
      </c>
      <c r="F3" s="4"/>
      <c r="G3" s="5">
        <v>1</v>
      </c>
      <c r="H3" s="6" t="s">
        <v>4</v>
      </c>
      <c r="I3" s="7" t="s">
        <v>5</v>
      </c>
      <c r="J3" s="7">
        <f>1265/8</f>
        <v>158.125</v>
      </c>
      <c r="K3" s="7">
        <v>140</v>
      </c>
      <c r="L3" s="4">
        <v>2.5</v>
      </c>
      <c r="M3" s="7"/>
      <c r="N3" s="8">
        <v>5.78</v>
      </c>
      <c r="O3" s="9">
        <v>2.6</v>
      </c>
      <c r="P3" s="10">
        <f>J3*K3*L3*0.00000785</f>
        <v>0.43444843749999995</v>
      </c>
      <c r="Q3" s="10">
        <v>0.216</v>
      </c>
      <c r="R3" s="10">
        <f>P3-Q3</f>
        <v>0.21844843749999995</v>
      </c>
      <c r="S3" s="9">
        <f>(N3*P3-O3*R3)*G3</f>
        <v>1.94314603125</v>
      </c>
      <c r="T3" s="11" t="s">
        <v>6</v>
      </c>
      <c r="U3" s="12" t="s">
        <v>7</v>
      </c>
      <c r="V3" s="12">
        <v>1</v>
      </c>
      <c r="W3" s="12">
        <v>1</v>
      </c>
      <c r="X3" s="11">
        <v>0.18</v>
      </c>
      <c r="Y3" s="11">
        <f t="shared" ref="Y3:Y7" si="0">V3*X3/W3</f>
        <v>0.18</v>
      </c>
      <c r="Z3" s="13">
        <v>1.1200000000000001</v>
      </c>
      <c r="AA3" s="14">
        <f>(S3+Y8)*Z3</f>
        <v>2.6915235550000003</v>
      </c>
      <c r="AB3" s="15"/>
      <c r="AC3" s="15"/>
      <c r="AD3" s="15"/>
      <c r="AE3" s="15">
        <f>AA3+AD3</f>
        <v>2.6915235550000003</v>
      </c>
      <c r="AF3" s="15"/>
    </row>
    <row r="4" spans="1:32" s="17" customFormat="1" ht="12" customHeight="1" x14ac:dyDescent="0.25">
      <c r="A4" s="18"/>
      <c r="B4" s="19"/>
      <c r="C4" s="19"/>
      <c r="D4" s="19"/>
      <c r="E4" s="3"/>
      <c r="F4" s="4"/>
      <c r="G4" s="5"/>
      <c r="H4" s="6"/>
      <c r="I4" s="7"/>
      <c r="J4" s="7"/>
      <c r="K4" s="7"/>
      <c r="L4" s="7"/>
      <c r="M4" s="7"/>
      <c r="N4" s="9"/>
      <c r="O4" s="9"/>
      <c r="P4" s="10"/>
      <c r="Q4" s="10"/>
      <c r="R4" s="10"/>
      <c r="S4" s="9"/>
      <c r="T4" s="11" t="s">
        <v>8</v>
      </c>
      <c r="U4" s="12" t="s">
        <v>9</v>
      </c>
      <c r="V4" s="12">
        <v>1</v>
      </c>
      <c r="W4" s="12">
        <v>1</v>
      </c>
      <c r="X4" s="11">
        <v>0.1</v>
      </c>
      <c r="Y4" s="11">
        <f t="shared" si="0"/>
        <v>0.1</v>
      </c>
      <c r="Z4" s="20"/>
      <c r="AA4" s="21"/>
      <c r="AB4" s="15"/>
      <c r="AC4" s="15"/>
      <c r="AD4" s="15"/>
      <c r="AE4" s="15"/>
      <c r="AF4" s="15"/>
    </row>
    <row r="5" spans="1:32" s="17" customFormat="1" ht="12" customHeight="1" x14ac:dyDescent="0.25">
      <c r="A5" s="18"/>
      <c r="B5" s="19"/>
      <c r="C5" s="19"/>
      <c r="D5" s="19"/>
      <c r="E5" s="3"/>
      <c r="F5" s="4"/>
      <c r="G5" s="5"/>
      <c r="H5" s="6"/>
      <c r="I5" s="7"/>
      <c r="J5" s="7"/>
      <c r="K5" s="7"/>
      <c r="L5" s="7"/>
      <c r="M5" s="7"/>
      <c r="N5" s="9"/>
      <c r="O5" s="9"/>
      <c r="P5" s="10"/>
      <c r="Q5" s="10"/>
      <c r="R5" s="10"/>
      <c r="S5" s="9"/>
      <c r="T5" s="11" t="s">
        <v>8</v>
      </c>
      <c r="U5" s="12" t="s">
        <v>10</v>
      </c>
      <c r="V5" s="12">
        <v>1</v>
      </c>
      <c r="W5" s="12">
        <v>1</v>
      </c>
      <c r="X5" s="11">
        <v>7.0000000000000007E-2</v>
      </c>
      <c r="Y5" s="11">
        <f t="shared" si="0"/>
        <v>7.0000000000000007E-2</v>
      </c>
      <c r="Z5" s="20"/>
      <c r="AA5" s="21"/>
      <c r="AB5" s="15"/>
      <c r="AC5" s="15"/>
      <c r="AD5" s="15"/>
      <c r="AE5" s="15"/>
      <c r="AF5" s="15"/>
    </row>
    <row r="6" spans="1:32" s="17" customFormat="1" ht="12" customHeight="1" x14ac:dyDescent="0.25">
      <c r="A6" s="18"/>
      <c r="B6" s="19"/>
      <c r="C6" s="19"/>
      <c r="D6" s="19"/>
      <c r="E6" s="3"/>
      <c r="F6" s="4"/>
      <c r="G6" s="5"/>
      <c r="H6" s="6"/>
      <c r="I6" s="7"/>
      <c r="J6" s="7"/>
      <c r="K6" s="7"/>
      <c r="L6" s="7"/>
      <c r="M6" s="7"/>
      <c r="N6" s="9"/>
      <c r="O6" s="9"/>
      <c r="P6" s="10"/>
      <c r="Q6" s="10"/>
      <c r="R6" s="10"/>
      <c r="S6" s="9"/>
      <c r="T6" s="11" t="s">
        <v>11</v>
      </c>
      <c r="U6" s="12" t="s">
        <v>10</v>
      </c>
      <c r="V6" s="12">
        <v>1</v>
      </c>
      <c r="W6" s="12">
        <v>1</v>
      </c>
      <c r="X6" s="11">
        <v>7.0000000000000007E-2</v>
      </c>
      <c r="Y6" s="11">
        <f t="shared" si="0"/>
        <v>7.0000000000000007E-2</v>
      </c>
      <c r="Z6" s="20"/>
      <c r="AA6" s="21"/>
      <c r="AB6" s="15"/>
      <c r="AC6" s="15"/>
      <c r="AD6" s="15"/>
      <c r="AE6" s="15"/>
      <c r="AF6" s="15"/>
    </row>
    <row r="7" spans="1:32" s="17" customFormat="1" ht="12" customHeight="1" x14ac:dyDescent="0.25">
      <c r="A7" s="18"/>
      <c r="B7" s="19"/>
      <c r="C7" s="19"/>
      <c r="D7" s="19"/>
      <c r="E7" s="3"/>
      <c r="F7" s="4"/>
      <c r="G7" s="5"/>
      <c r="H7" s="6"/>
      <c r="I7" s="7"/>
      <c r="J7" s="7"/>
      <c r="K7" s="7"/>
      <c r="L7" s="7"/>
      <c r="M7" s="7"/>
      <c r="N7" s="9"/>
      <c r="O7" s="9"/>
      <c r="P7" s="10"/>
      <c r="Q7" s="10"/>
      <c r="R7" s="10"/>
      <c r="S7" s="9"/>
      <c r="T7" s="11" t="s">
        <v>12</v>
      </c>
      <c r="U7" s="12" t="s">
        <v>13</v>
      </c>
      <c r="V7" s="12">
        <v>1</v>
      </c>
      <c r="W7" s="12">
        <v>1</v>
      </c>
      <c r="X7" s="11">
        <v>0.04</v>
      </c>
      <c r="Y7" s="11">
        <f t="shared" si="0"/>
        <v>0.04</v>
      </c>
      <c r="Z7" s="22"/>
      <c r="AA7" s="23"/>
      <c r="AB7" s="15"/>
      <c r="AC7" s="15"/>
      <c r="AD7" s="15"/>
      <c r="AE7" s="15"/>
      <c r="AF7" s="15"/>
    </row>
    <row r="8" spans="1:32" s="17" customFormat="1" ht="14.1" customHeight="1" x14ac:dyDescent="0.25">
      <c r="A8" s="25"/>
      <c r="B8" s="26"/>
      <c r="C8" s="26"/>
      <c r="D8" s="26"/>
      <c r="E8" s="3"/>
      <c r="F8" s="4"/>
      <c r="G8" s="5"/>
      <c r="H8" s="6"/>
      <c r="I8" s="7"/>
      <c r="J8" s="4"/>
      <c r="K8" s="4"/>
      <c r="L8" s="4"/>
      <c r="M8" s="4"/>
      <c r="N8" s="27"/>
      <c r="O8" s="9"/>
      <c r="P8" s="10"/>
      <c r="Q8" s="10"/>
      <c r="R8" s="10"/>
      <c r="S8" s="28">
        <f>SUM(S3:S7)</f>
        <v>1.94314603125</v>
      </c>
      <c r="T8" s="11"/>
      <c r="U8" s="12"/>
      <c r="V8" s="12"/>
      <c r="W8" s="12"/>
      <c r="X8" s="11"/>
      <c r="Y8" s="11">
        <f>SUM(Y3:Y7)</f>
        <v>0.46</v>
      </c>
      <c r="Z8" s="29"/>
      <c r="AA8" s="11"/>
      <c r="AB8" s="30"/>
      <c r="AC8" s="30"/>
      <c r="AD8" s="30"/>
      <c r="AE8" s="30"/>
      <c r="AF8" s="30"/>
    </row>
    <row r="9" spans="1:32" s="17" customFormat="1" ht="11.1" customHeight="1" x14ac:dyDescent="0.25">
      <c r="A9" s="1">
        <v>12</v>
      </c>
      <c r="B9" s="2" t="s">
        <v>14</v>
      </c>
      <c r="C9" s="2" t="s">
        <v>15</v>
      </c>
      <c r="D9" s="2" t="s">
        <v>16</v>
      </c>
      <c r="E9" s="3" t="s">
        <v>17</v>
      </c>
      <c r="F9" s="4"/>
      <c r="G9" s="5">
        <v>1</v>
      </c>
      <c r="H9" s="6" t="s">
        <v>4</v>
      </c>
      <c r="I9" s="7" t="s">
        <v>5</v>
      </c>
      <c r="J9" s="7">
        <f>1265/8</f>
        <v>158.125</v>
      </c>
      <c r="K9" s="7">
        <v>140</v>
      </c>
      <c r="L9" s="4">
        <v>2.5</v>
      </c>
      <c r="M9" s="7"/>
      <c r="N9" s="8">
        <v>5.78</v>
      </c>
      <c r="O9" s="9">
        <v>2.6</v>
      </c>
      <c r="P9" s="10">
        <f>J9*K9*L9*0.00000785</f>
        <v>0.43444843749999995</v>
      </c>
      <c r="Q9" s="10">
        <v>0.216</v>
      </c>
      <c r="R9" s="10">
        <f>P9-Q9</f>
        <v>0.21844843749999995</v>
      </c>
      <c r="S9" s="9">
        <f>(N9*P9-O9*R9)*G9</f>
        <v>1.94314603125</v>
      </c>
      <c r="T9" s="11" t="s">
        <v>6</v>
      </c>
      <c r="U9" s="12" t="s">
        <v>7</v>
      </c>
      <c r="V9" s="12">
        <v>1</v>
      </c>
      <c r="W9" s="12">
        <v>1</v>
      </c>
      <c r="X9" s="11">
        <v>0.18</v>
      </c>
      <c r="Y9" s="11">
        <f t="shared" ref="Y9:Y13" si="1">V9*X9/W9</f>
        <v>0.18</v>
      </c>
      <c r="Z9" s="13">
        <v>1.1200000000000001</v>
      </c>
      <c r="AA9" s="14">
        <f>(S14+Y14)*Z9</f>
        <v>2.6915235550000003</v>
      </c>
      <c r="AB9" s="15"/>
      <c r="AC9" s="15"/>
      <c r="AD9" s="15"/>
      <c r="AE9" s="15">
        <f>AA9+AD9</f>
        <v>2.6915235550000003</v>
      </c>
      <c r="AF9" s="15"/>
    </row>
    <row r="10" spans="1:32" s="17" customFormat="1" ht="11.1" customHeight="1" x14ac:dyDescent="0.25">
      <c r="A10" s="18"/>
      <c r="B10" s="19"/>
      <c r="C10" s="19"/>
      <c r="D10" s="19"/>
      <c r="E10" s="3"/>
      <c r="F10" s="4"/>
      <c r="G10" s="5"/>
      <c r="H10" s="6"/>
      <c r="I10" s="7"/>
      <c r="J10" s="7"/>
      <c r="K10" s="7"/>
      <c r="L10" s="7"/>
      <c r="M10" s="7"/>
      <c r="N10" s="9"/>
      <c r="O10" s="9"/>
      <c r="P10" s="10"/>
      <c r="Q10" s="10"/>
      <c r="R10" s="10"/>
      <c r="S10" s="9"/>
      <c r="T10" s="11" t="s">
        <v>8</v>
      </c>
      <c r="U10" s="12" t="s">
        <v>9</v>
      </c>
      <c r="V10" s="12">
        <v>1</v>
      </c>
      <c r="W10" s="12">
        <v>1</v>
      </c>
      <c r="X10" s="11">
        <v>0.1</v>
      </c>
      <c r="Y10" s="11">
        <f t="shared" si="1"/>
        <v>0.1</v>
      </c>
      <c r="Z10" s="20"/>
      <c r="AA10" s="21"/>
      <c r="AB10" s="15"/>
      <c r="AC10" s="15"/>
      <c r="AD10" s="15"/>
      <c r="AE10" s="15"/>
      <c r="AF10" s="15"/>
    </row>
    <row r="11" spans="1:32" s="17" customFormat="1" ht="11.1" customHeight="1" x14ac:dyDescent="0.25">
      <c r="A11" s="18"/>
      <c r="B11" s="19"/>
      <c r="C11" s="19"/>
      <c r="D11" s="19"/>
      <c r="E11" s="3"/>
      <c r="F11" s="4"/>
      <c r="G11" s="5"/>
      <c r="H11" s="6"/>
      <c r="I11" s="7"/>
      <c r="J11" s="7"/>
      <c r="K11" s="7"/>
      <c r="L11" s="7"/>
      <c r="M11" s="7"/>
      <c r="N11" s="9"/>
      <c r="O11" s="9"/>
      <c r="P11" s="10"/>
      <c r="Q11" s="10"/>
      <c r="R11" s="10"/>
      <c r="S11" s="9"/>
      <c r="T11" s="11" t="s">
        <v>8</v>
      </c>
      <c r="U11" s="12" t="s">
        <v>10</v>
      </c>
      <c r="V11" s="12">
        <v>1</v>
      </c>
      <c r="W11" s="12">
        <v>1</v>
      </c>
      <c r="X11" s="11">
        <v>7.0000000000000007E-2</v>
      </c>
      <c r="Y11" s="11">
        <f t="shared" si="1"/>
        <v>7.0000000000000007E-2</v>
      </c>
      <c r="Z11" s="20"/>
      <c r="AA11" s="21"/>
      <c r="AB11" s="15"/>
      <c r="AC11" s="15"/>
      <c r="AD11" s="15"/>
      <c r="AE11" s="15"/>
      <c r="AF11" s="15"/>
    </row>
    <row r="12" spans="1:32" s="17" customFormat="1" ht="11.1" customHeight="1" x14ac:dyDescent="0.25">
      <c r="A12" s="18"/>
      <c r="B12" s="19"/>
      <c r="C12" s="19"/>
      <c r="D12" s="19"/>
      <c r="E12" s="3"/>
      <c r="F12" s="4"/>
      <c r="G12" s="5"/>
      <c r="H12" s="6"/>
      <c r="I12" s="7"/>
      <c r="J12" s="7"/>
      <c r="K12" s="7"/>
      <c r="L12" s="7"/>
      <c r="M12" s="7"/>
      <c r="N12" s="9"/>
      <c r="O12" s="9"/>
      <c r="P12" s="10"/>
      <c r="Q12" s="10"/>
      <c r="R12" s="10"/>
      <c r="S12" s="9"/>
      <c r="T12" s="11" t="s">
        <v>11</v>
      </c>
      <c r="U12" s="12" t="s">
        <v>10</v>
      </c>
      <c r="V12" s="12">
        <v>1</v>
      </c>
      <c r="W12" s="12">
        <v>1</v>
      </c>
      <c r="X12" s="11">
        <v>7.0000000000000007E-2</v>
      </c>
      <c r="Y12" s="11">
        <f t="shared" si="1"/>
        <v>7.0000000000000007E-2</v>
      </c>
      <c r="Z12" s="20"/>
      <c r="AA12" s="21"/>
      <c r="AB12" s="15"/>
      <c r="AC12" s="15"/>
      <c r="AD12" s="15"/>
      <c r="AE12" s="15"/>
      <c r="AF12" s="15"/>
    </row>
    <row r="13" spans="1:32" s="17" customFormat="1" ht="11.1" customHeight="1" x14ac:dyDescent="0.25">
      <c r="A13" s="18"/>
      <c r="B13" s="19"/>
      <c r="C13" s="19"/>
      <c r="D13" s="19"/>
      <c r="E13" s="3"/>
      <c r="F13" s="4"/>
      <c r="G13" s="5"/>
      <c r="H13" s="6"/>
      <c r="I13" s="7"/>
      <c r="J13" s="7"/>
      <c r="K13" s="7"/>
      <c r="L13" s="7"/>
      <c r="M13" s="7"/>
      <c r="N13" s="9"/>
      <c r="O13" s="9"/>
      <c r="P13" s="10"/>
      <c r="Q13" s="10"/>
      <c r="R13" s="10"/>
      <c r="S13" s="9"/>
      <c r="T13" s="11" t="s">
        <v>12</v>
      </c>
      <c r="U13" s="12" t="s">
        <v>13</v>
      </c>
      <c r="V13" s="12">
        <v>1</v>
      </c>
      <c r="W13" s="12">
        <v>1</v>
      </c>
      <c r="X13" s="11">
        <v>0.04</v>
      </c>
      <c r="Y13" s="11">
        <f t="shared" si="1"/>
        <v>0.04</v>
      </c>
      <c r="Z13" s="22"/>
      <c r="AA13" s="23"/>
      <c r="AB13" s="15"/>
      <c r="AC13" s="15"/>
      <c r="AD13" s="15"/>
      <c r="AE13" s="15"/>
      <c r="AF13" s="15"/>
    </row>
    <row r="14" spans="1:32" s="17" customFormat="1" ht="14.1" customHeight="1" x14ac:dyDescent="0.25">
      <c r="A14" s="25"/>
      <c r="B14" s="26"/>
      <c r="C14" s="26"/>
      <c r="D14" s="26"/>
      <c r="E14" s="3"/>
      <c r="F14" s="4"/>
      <c r="G14" s="5"/>
      <c r="H14" s="6"/>
      <c r="I14" s="7"/>
      <c r="J14" s="4"/>
      <c r="K14" s="4"/>
      <c r="L14" s="4"/>
      <c r="M14" s="4"/>
      <c r="N14" s="27"/>
      <c r="O14" s="9"/>
      <c r="P14" s="10"/>
      <c r="Q14" s="10"/>
      <c r="R14" s="10"/>
      <c r="S14" s="28">
        <f>SUM(S9:S13)</f>
        <v>1.94314603125</v>
      </c>
      <c r="T14" s="11"/>
      <c r="U14" s="12"/>
      <c r="V14" s="12"/>
      <c r="W14" s="12"/>
      <c r="X14" s="11"/>
      <c r="Y14" s="11">
        <f>SUM(Y9:Y13)</f>
        <v>0.46</v>
      </c>
      <c r="Z14" s="29"/>
      <c r="AA14" s="11"/>
      <c r="AB14" s="30"/>
      <c r="AC14" s="30"/>
      <c r="AD14" s="30"/>
      <c r="AE14" s="30"/>
      <c r="AF14" s="30"/>
    </row>
  </sheetData>
  <mergeCells count="44">
    <mergeCell ref="AC1:AC2"/>
    <mergeCell ref="AD1:AD2"/>
    <mergeCell ref="AE1:AE2"/>
    <mergeCell ref="AF1:AF2"/>
    <mergeCell ref="N1:O1"/>
    <mergeCell ref="P1:R1"/>
    <mergeCell ref="S1:S2"/>
    <mergeCell ref="T1:Y1"/>
    <mergeCell ref="Z1:Z2"/>
    <mergeCell ref="AB1:AB2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  <mergeCell ref="AD9:AD13"/>
    <mergeCell ref="AE9:AE13"/>
    <mergeCell ref="AF9:AF13"/>
    <mergeCell ref="A9:A14"/>
    <mergeCell ref="B9:B14"/>
    <mergeCell ref="C9:C14"/>
    <mergeCell ref="D9:D14"/>
    <mergeCell ref="Z9:Z13"/>
    <mergeCell ref="AA9:AA13"/>
    <mergeCell ref="AB9:AB13"/>
    <mergeCell ref="AC9:AC13"/>
    <mergeCell ref="AB3:AB7"/>
    <mergeCell ref="AC3:AC7"/>
    <mergeCell ref="AD3:AD7"/>
    <mergeCell ref="AE3:AE7"/>
    <mergeCell ref="AF3:AF7"/>
    <mergeCell ref="A3:A8"/>
    <mergeCell ref="B3:B8"/>
    <mergeCell ref="C3:C8"/>
    <mergeCell ref="D3:D8"/>
    <mergeCell ref="Z3:Z7"/>
    <mergeCell ref="AA3:AA7"/>
  </mergeCells>
  <phoneticPr fontId="2" type="noConversion"/>
  <conditionalFormatting sqref="C3">
    <cfRule type="duplicateValues" dxfId="3" priority="3"/>
  </conditionalFormatting>
  <conditionalFormatting sqref="C9">
    <cfRule type="duplicateValues" dxfId="2" priority="2"/>
  </conditionalFormatting>
  <conditionalFormatting sqref="B9 D9">
    <cfRule type="duplicateValues" dxfId="1" priority="4"/>
  </conditionalFormatting>
  <conditionalFormatting sqref="B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2023-02-11T08:36:19Z</dcterms:modified>
</cp:coreProperties>
</file>