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4625" windowHeight="8340"/>
  </bookViews>
  <sheets>
    <sheet name="Sheet1" sheetId="1" r:id="rId1"/>
  </sheets>
  <definedNames>
    <definedName name="_xlnm.Print_Area" localSheetId="0">Sheet1!$A$1:$W$12</definedName>
  </definedNames>
  <calcPr calcId="145621"/>
</workbook>
</file>

<file path=xl/calcChain.xml><?xml version="1.0" encoding="utf-8"?>
<calcChain xmlns="http://schemas.openxmlformats.org/spreadsheetml/2006/main">
  <c r="S12" i="1" l="1"/>
  <c r="R12" i="1"/>
  <c r="V12" i="1" s="1"/>
  <c r="Q12" i="1"/>
  <c r="P12" i="1"/>
  <c r="U12" i="1" l="1"/>
  <c r="W12" i="1" s="1"/>
</calcChain>
</file>

<file path=xl/sharedStrings.xml><?xml version="1.0" encoding="utf-8"?>
<sst xmlns="http://schemas.openxmlformats.org/spreadsheetml/2006/main" count="52" uniqueCount="51">
  <si>
    <t>报价日期：</t>
  </si>
  <si>
    <t>2022.03.03</t>
  </si>
  <si>
    <t>客户编号：</t>
  </si>
  <si>
    <t>报价业体：</t>
  </si>
  <si>
    <t>天津市勃辉模具有限公司</t>
  </si>
  <si>
    <t>客户名称：</t>
  </si>
  <si>
    <t>有  效  期：</t>
  </si>
  <si>
    <t>D+20</t>
  </si>
  <si>
    <t>联  系  人：</t>
  </si>
  <si>
    <t>董继旺</t>
  </si>
  <si>
    <t>电      话：</t>
  </si>
  <si>
    <t>电        话：</t>
  </si>
  <si>
    <t>传      真：</t>
  </si>
  <si>
    <t>传        真：</t>
  </si>
  <si>
    <t>022-82111965</t>
  </si>
  <si>
    <t xml:space="preserve">   E-mail：</t>
  </si>
  <si>
    <t>公司地址：</t>
  </si>
  <si>
    <t>天津市武清区王庆坨镇庆广道10号</t>
  </si>
  <si>
    <t>地      址：</t>
  </si>
  <si>
    <t>序号</t>
  </si>
  <si>
    <t>产     品</t>
  </si>
  <si>
    <t>模    具</t>
  </si>
  <si>
    <t>注   塑  加  工</t>
  </si>
  <si>
    <t>名称</t>
  </si>
  <si>
    <t>图号</t>
  </si>
  <si>
    <t>形象</t>
  </si>
  <si>
    <t>材质</t>
  </si>
  <si>
    <t>取数</t>
  </si>
  <si>
    <t>模仁材质</t>
  </si>
  <si>
    <t>加工周期（天）</t>
  </si>
  <si>
    <t>模具价格（元）</t>
  </si>
  <si>
    <t>包含蚀纹费用</t>
  </si>
  <si>
    <t>注塑机吨位</t>
  </si>
  <si>
    <t>预估成型周期(S)</t>
  </si>
  <si>
    <t>材料单价（Kg/元）</t>
  </si>
  <si>
    <t>产品重量（g)</t>
  </si>
  <si>
    <t>料把重量（g)</t>
  </si>
  <si>
    <t>材料费（元）</t>
  </si>
  <si>
    <t>加工费（元）</t>
  </si>
  <si>
    <t>人工费（元）</t>
  </si>
  <si>
    <t>运输费用 （元/件）</t>
  </si>
  <si>
    <t>包装费用（元/件）</t>
  </si>
  <si>
    <t>管理费8%（元）</t>
  </si>
  <si>
    <t>利润15%（元）</t>
  </si>
  <si>
    <t>产品单价（元/件）</t>
  </si>
  <si>
    <t>卡扣</t>
  </si>
  <si>
    <t>REM0010546</t>
  </si>
  <si>
    <t>注：1，以上为未税价格</t>
  </si>
  <si>
    <t>`</t>
  </si>
  <si>
    <t>POM</t>
    <phoneticPr fontId="17" type="noConversion"/>
  </si>
  <si>
    <t>天津市勃辉模具有限公司模具及产品报价单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</si>
</sst>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￥&quot;#,##0;&quot;￥&quot;\-#,##0"/>
    <numFmt numFmtId="177" formatCode="&quot;￥&quot;#,##0.00;&quot;￥&quot;\-#,##0.00"/>
    <numFmt numFmtId="180" formatCode="0.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0"/>
      <color theme="1"/>
      <name val="微软雅黑"/>
      <charset val="134"/>
    </font>
    <font>
      <b/>
      <sz val="10"/>
      <name val="宋体"/>
      <charset val="134"/>
    </font>
    <font>
      <sz val="14"/>
      <name val="宋体"/>
      <charset val="134"/>
    </font>
    <font>
      <sz val="14"/>
      <name val="Arial"/>
      <family val="2"/>
    </font>
    <font>
      <sz val="12"/>
      <name val="宋体"/>
      <charset val="134"/>
    </font>
    <font>
      <b/>
      <sz val="12"/>
      <name val="宋体"/>
      <charset val="134"/>
    </font>
    <font>
      <sz val="10"/>
      <name val="Arial"/>
      <family val="2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Arial"/>
      <family val="2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/>
  </cellStyleXfs>
  <cellXfs count="58">
    <xf numFmtId="0" fontId="0" fillId="0" borderId="0" xfId="0">
      <alignment vertical="center"/>
    </xf>
    <xf numFmtId="0" fontId="1" fillId="2" borderId="0" xfId="0" applyFont="1" applyFill="1" applyBorder="1" applyAlignment="1"/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3" fillId="0" borderId="0" xfId="0" applyFont="1" applyFill="1" applyAlignment="1">
      <alignment horizontal="center" vertical="center"/>
    </xf>
    <xf numFmtId="14" fontId="5" fillId="2" borderId="0" xfId="0" applyNumberFormat="1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14" fontId="5" fillId="2" borderId="2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left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2" fillId="0" borderId="9" xfId="2" applyFont="1" applyFill="1" applyBorder="1" applyAlignment="1" applyProtection="1">
      <alignment horizontal="center" vertical="center" wrapText="1"/>
      <protection locked="0"/>
    </xf>
    <xf numFmtId="0" fontId="13" fillId="0" borderId="9" xfId="1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2" borderId="0" xfId="0" applyFont="1" applyFill="1" applyBorder="1" applyAlignment="1"/>
    <xf numFmtId="14" fontId="4" fillId="2" borderId="0" xfId="0" applyNumberFormat="1" applyFont="1" applyFill="1" applyBorder="1" applyAlignment="1">
      <alignment horizontal="left"/>
    </xf>
    <xf numFmtId="0" fontId="0" fillId="0" borderId="8" xfId="0" applyFill="1" applyBorder="1" applyAlignment="1">
      <alignment horizontal="center" vertical="center" wrapText="1"/>
    </xf>
    <xf numFmtId="180" fontId="0" fillId="0" borderId="9" xfId="0" applyNumberFormat="1" applyFont="1" applyFill="1" applyBorder="1" applyAlignment="1">
      <alignment horizontal="center" vertical="center"/>
    </xf>
    <xf numFmtId="177" fontId="0" fillId="0" borderId="9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77" fontId="0" fillId="0" borderId="0" xfId="0" applyNumberForma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4" fontId="5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5" fillId="2" borderId="0" xfId="0" applyNumberFormat="1" applyFont="1" applyFill="1" applyBorder="1" applyAlignment="1">
      <alignment horizontal="left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8" fillId="0" borderId="9" xfId="0" applyFont="1" applyFill="1" applyBorder="1" applyAlignment="1">
      <alignment horizontal="center" vertical="center" wrapText="1" shrinkToFit="1"/>
    </xf>
    <xf numFmtId="0" fontId="19" fillId="0" borderId="0" xfId="0" applyFont="1" applyFill="1" applyBorder="1" applyAlignment="1">
      <alignment horizontal="center" vertical="center"/>
    </xf>
  </cellXfs>
  <cellStyles count="3">
    <cellStyle name="常规" xfId="0" builtinId="0"/>
    <cellStyle name="常规 5 2" xfId="1"/>
    <cellStyle name="样式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220980</xdr:colOff>
      <xdr:row>11</xdr:row>
      <xdr:rowOff>64135</xdr:rowOff>
    </xdr:from>
    <xdr:to>
      <xdr:col>3</xdr:col>
      <xdr:colOff>659765</xdr:colOff>
      <xdr:row>11</xdr:row>
      <xdr:rowOff>385445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0755" y="1028700"/>
          <a:ext cx="43878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14</xdr:row>
      <xdr:rowOff>69215</xdr:rowOff>
    </xdr:from>
    <xdr:to>
      <xdr:col>11</xdr:col>
      <xdr:colOff>91440</xdr:colOff>
      <xdr:row>37</xdr:row>
      <xdr:rowOff>70485</xdr:rowOff>
    </xdr:to>
    <xdr:grpSp>
      <xdr:nvGrpSpPr>
        <xdr:cNvPr id="18" name="组合 17"/>
        <xdr:cNvGrpSpPr/>
      </xdr:nvGrpSpPr>
      <xdr:grpSpPr>
        <a:xfrm>
          <a:off x="3068955" y="1995382"/>
          <a:ext cx="4875318" cy="3895936"/>
          <a:chOff x="5086" y="3280"/>
          <a:chExt cx="7678" cy="6135"/>
        </a:xfrm>
      </xdr:grpSpPr>
      <xdr:pic>
        <xdr:nvPicPr>
          <xdr:cNvPr id="5" name="图片 4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086" y="3280"/>
            <a:ext cx="4643" cy="5525"/>
          </a:xfrm>
          <a:prstGeom prst="rect">
            <a:avLst/>
          </a:prstGeom>
          <a:noFill/>
          <a:ln w="9525">
            <a:noFill/>
          </a:ln>
        </xdr:spPr>
      </xdr:pic>
      <xdr:sp macro="" textlink="">
        <xdr:nvSpPr>
          <xdr:cNvPr id="6" name="椭圆 5"/>
          <xdr:cNvSpPr/>
        </xdr:nvSpPr>
        <xdr:spPr>
          <a:xfrm>
            <a:off x="6411" y="6170"/>
            <a:ext cx="1333" cy="1280"/>
          </a:xfrm>
          <a:prstGeom prst="ellipse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7" name="椭圆 6"/>
          <xdr:cNvSpPr/>
        </xdr:nvSpPr>
        <xdr:spPr>
          <a:xfrm>
            <a:off x="6582" y="4766"/>
            <a:ext cx="1200" cy="1183"/>
          </a:xfrm>
          <a:prstGeom prst="ellipse">
            <a:avLst/>
          </a:prstGeom>
          <a:noFill/>
          <a:ln w="28575">
            <a:solidFill>
              <a:srgbClr val="FF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2"/>
                </a:solidFill>
              </a14:hiddenFill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algn="l"/>
            <a:endParaRPr lang="en-US" altLang="zh-CN" sz="1100"/>
          </a:p>
        </xdr:txBody>
      </xdr:sp>
      <xdr:sp macro="" textlink="">
        <xdr:nvSpPr>
          <xdr:cNvPr id="8" name="文本框 7"/>
          <xdr:cNvSpPr txBox="1"/>
        </xdr:nvSpPr>
        <xdr:spPr>
          <a:xfrm>
            <a:off x="7692" y="4600"/>
            <a:ext cx="589" cy="828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altLang="zh-CN" sz="2600"/>
              <a:t>A</a:t>
            </a:r>
          </a:p>
        </xdr:txBody>
      </xdr:sp>
      <xdr:sp macro="" textlink="">
        <xdr:nvSpPr>
          <xdr:cNvPr id="10" name="文本框 9"/>
          <xdr:cNvSpPr txBox="1"/>
        </xdr:nvSpPr>
        <xdr:spPr>
          <a:xfrm>
            <a:off x="5952" y="6548"/>
            <a:ext cx="579" cy="82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l"/>
            <a:r>
              <a:rPr lang="en-US" altLang="zh-CN" sz="2600"/>
              <a:t>B</a:t>
            </a:r>
          </a:p>
        </xdr:txBody>
      </xdr:sp>
      <xdr:cxnSp macro="">
        <xdr:nvCxnSpPr>
          <xdr:cNvPr id="11" name="直接箭头连接符 10"/>
          <xdr:cNvCxnSpPr/>
        </xdr:nvCxnSpPr>
        <xdr:spPr>
          <a:xfrm flipH="1" flipV="1">
            <a:off x="7131" y="6631"/>
            <a:ext cx="2618" cy="1468"/>
          </a:xfrm>
          <a:prstGeom prst="straightConnector1">
            <a:avLst/>
          </a:prstGeom>
          <a:ln w="38100">
            <a:solidFill>
              <a:srgbClr val="FF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文本框 14"/>
          <xdr:cNvSpPr txBox="1"/>
        </xdr:nvSpPr>
        <xdr:spPr>
          <a:xfrm>
            <a:off x="9814" y="7717"/>
            <a:ext cx="2951" cy="1699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zh-CN" altLang="en-US" sz="1100"/>
              <a:t>此处结构出模困难且强度不好，也容易造成产品断面划伤，建议如</a:t>
            </a:r>
            <a:r>
              <a:rPr lang="en-US" altLang="zh-CN" sz="1100"/>
              <a:t>A</a:t>
            </a:r>
            <a:r>
              <a:rPr lang="zh-CN" altLang="en-US" sz="1100"/>
              <a:t>处修改，调整角度增加圆角。</a:t>
            </a:r>
            <a:endParaRPr lang="en-US" altLang="zh-CN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32"/>
  <sheetViews>
    <sheetView tabSelected="1" zoomScale="90" zoomScaleNormal="90" workbookViewId="0">
      <pane ySplit="11" topLeftCell="A12" activePane="bottomLeft" state="frozenSplit"/>
      <selection pane="bottomLeft" activeCell="E40" sqref="E40"/>
    </sheetView>
  </sheetViews>
  <sheetFormatPr defaultColWidth="9" defaultRowHeight="13.5" x14ac:dyDescent="0.15"/>
  <cols>
    <col min="1" max="1" width="2.625" style="3" customWidth="1"/>
    <col min="2" max="2" width="10.125" style="3" customWidth="1"/>
    <col min="3" max="3" width="13.625" style="3" customWidth="1"/>
    <col min="4" max="5" width="11.875" style="3" customWidth="1"/>
    <col min="6" max="6" width="6.75" style="3" customWidth="1"/>
    <col min="7" max="7" width="10.375" style="3" customWidth="1"/>
    <col min="8" max="8" width="9" style="3" customWidth="1"/>
    <col min="9" max="9" width="9.25" style="4" customWidth="1"/>
    <col min="10" max="10" width="8.5" style="4" customWidth="1"/>
    <col min="11" max="11" width="8.75" style="4" customWidth="1"/>
    <col min="12" max="12" width="11.5" style="4" customWidth="1"/>
    <col min="13" max="13" width="10.75" style="3" customWidth="1"/>
    <col min="14" max="14" width="7.875" style="3" customWidth="1"/>
    <col min="15" max="15" width="10" style="3" customWidth="1"/>
    <col min="16" max="16" width="10.875" style="5" customWidth="1"/>
    <col min="17" max="17" width="9.75" style="6" customWidth="1"/>
    <col min="18" max="18" width="7.875" style="6" customWidth="1"/>
    <col min="19" max="19" width="11.875" style="6" customWidth="1"/>
    <col min="20" max="21" width="9.125" style="6" customWidth="1"/>
    <col min="22" max="22" width="9.875" style="6" customWidth="1"/>
    <col min="23" max="23" width="10.5" style="6" customWidth="1"/>
  </cols>
  <sheetData>
    <row r="1" spans="1:25" ht="24.95" customHeight="1" x14ac:dyDescent="0.15">
      <c r="B1" s="57" t="s">
        <v>50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4"/>
      <c r="Y1" s="34"/>
    </row>
    <row r="2" spans="1:25" ht="9" hidden="1" customHeight="1" x14ac:dyDescent="0.15">
      <c r="A2" s="5"/>
      <c r="B2" s="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V2" s="5"/>
      <c r="W2" s="5"/>
      <c r="X2" s="34"/>
      <c r="Y2" s="34"/>
    </row>
    <row r="3" spans="1:25" s="1" customFormat="1" ht="15" hidden="1" customHeight="1" x14ac:dyDescent="0.35">
      <c r="A3" s="39" t="s">
        <v>0</v>
      </c>
      <c r="B3" s="39"/>
      <c r="C3" s="40" t="s">
        <v>1</v>
      </c>
      <c r="D3" s="40"/>
      <c r="E3" s="40"/>
      <c r="F3" s="8"/>
      <c r="G3" s="5"/>
      <c r="H3" s="5"/>
      <c r="I3" s="26"/>
      <c r="J3" s="26"/>
      <c r="K3" s="26"/>
      <c r="L3" s="26"/>
      <c r="M3" s="26" t="s">
        <v>2</v>
      </c>
      <c r="N3" s="26"/>
      <c r="O3" s="41"/>
      <c r="P3" s="41"/>
      <c r="Q3" s="42"/>
      <c r="R3" s="41"/>
      <c r="S3" s="41"/>
      <c r="T3" s="41"/>
      <c r="U3" s="41"/>
      <c r="V3" s="41"/>
      <c r="W3" s="41"/>
    </row>
    <row r="4" spans="1:25" s="1" customFormat="1" ht="15" hidden="1" customHeight="1" x14ac:dyDescent="0.35">
      <c r="A4" s="39" t="s">
        <v>3</v>
      </c>
      <c r="B4" s="39"/>
      <c r="C4" s="9" t="s">
        <v>4</v>
      </c>
      <c r="D4" s="10"/>
      <c r="E4" s="8"/>
      <c r="F4" s="8"/>
      <c r="G4" s="5"/>
      <c r="H4" s="5"/>
      <c r="I4" s="8"/>
      <c r="J4" s="8"/>
      <c r="K4" s="8"/>
      <c r="L4" s="8"/>
      <c r="M4" s="26" t="s">
        <v>5</v>
      </c>
      <c r="N4" s="26"/>
      <c r="O4" s="41"/>
      <c r="P4" s="41"/>
      <c r="Q4" s="42"/>
      <c r="R4" s="41"/>
      <c r="S4" s="41"/>
      <c r="T4" s="41"/>
      <c r="U4" s="41"/>
      <c r="V4" s="41"/>
      <c r="W4" s="41"/>
    </row>
    <row r="5" spans="1:25" s="1" customFormat="1" ht="15" hidden="1" customHeight="1" x14ac:dyDescent="0.35">
      <c r="A5" s="39" t="s">
        <v>6</v>
      </c>
      <c r="B5" s="39"/>
      <c r="C5" s="40" t="s">
        <v>7</v>
      </c>
      <c r="D5" s="40"/>
      <c r="E5" s="40"/>
      <c r="F5" s="8"/>
      <c r="G5" s="5"/>
      <c r="H5" s="5"/>
      <c r="I5" s="27"/>
      <c r="J5" s="27"/>
      <c r="K5" s="27"/>
      <c r="L5" s="27"/>
      <c r="M5" s="27" t="s">
        <v>8</v>
      </c>
      <c r="N5" s="27"/>
      <c r="O5" s="41"/>
      <c r="P5" s="41"/>
      <c r="Q5" s="42"/>
      <c r="R5" s="41"/>
      <c r="S5" s="41"/>
      <c r="T5" s="41"/>
      <c r="U5" s="41"/>
      <c r="V5" s="41"/>
      <c r="W5" s="41"/>
    </row>
    <row r="6" spans="1:25" s="1" customFormat="1" ht="15" hidden="1" customHeight="1" x14ac:dyDescent="0.35">
      <c r="A6" s="39" t="s">
        <v>8</v>
      </c>
      <c r="B6" s="39"/>
      <c r="C6" s="40" t="s">
        <v>9</v>
      </c>
      <c r="D6" s="40"/>
      <c r="E6" s="40"/>
      <c r="F6" s="8"/>
      <c r="G6" s="5"/>
      <c r="H6" s="5"/>
      <c r="I6" s="27"/>
      <c r="J6" s="27"/>
      <c r="K6" s="27"/>
      <c r="L6" s="27"/>
      <c r="M6" s="27" t="s">
        <v>10</v>
      </c>
      <c r="N6" s="27"/>
      <c r="O6" s="41"/>
      <c r="P6" s="41"/>
      <c r="Q6" s="42"/>
      <c r="R6" s="41"/>
      <c r="S6" s="41"/>
      <c r="T6" s="41"/>
      <c r="U6" s="41"/>
      <c r="V6" s="41"/>
      <c r="W6" s="41"/>
    </row>
    <row r="7" spans="1:25" s="1" customFormat="1" ht="15" hidden="1" customHeight="1" x14ac:dyDescent="0.35">
      <c r="A7" s="39" t="s">
        <v>11</v>
      </c>
      <c r="B7" s="39"/>
      <c r="C7" s="43">
        <v>13920413298</v>
      </c>
      <c r="D7" s="43"/>
      <c r="E7" s="43"/>
      <c r="F7" s="11"/>
      <c r="G7" s="5"/>
      <c r="H7" s="5"/>
      <c r="I7" s="27"/>
      <c r="J7" s="27"/>
      <c r="K7" s="27"/>
      <c r="L7" s="27"/>
      <c r="M7" s="27" t="s">
        <v>12</v>
      </c>
      <c r="N7" s="27"/>
      <c r="O7" s="41"/>
      <c r="P7" s="41"/>
      <c r="Q7" s="42"/>
      <c r="R7" s="41"/>
      <c r="S7" s="41"/>
      <c r="T7" s="41"/>
      <c r="U7" s="41"/>
      <c r="V7" s="41"/>
      <c r="W7" s="41"/>
    </row>
    <row r="8" spans="1:25" s="1" customFormat="1" ht="15" hidden="1" customHeight="1" x14ac:dyDescent="0.35">
      <c r="A8" s="39" t="s">
        <v>13</v>
      </c>
      <c r="B8" s="39"/>
      <c r="C8" s="40" t="s">
        <v>14</v>
      </c>
      <c r="D8" s="40"/>
      <c r="E8" s="40"/>
      <c r="F8" s="8"/>
      <c r="G8" s="5"/>
      <c r="H8" s="5"/>
      <c r="I8" s="27"/>
      <c r="J8" s="27"/>
      <c r="K8" s="27"/>
      <c r="L8" s="27"/>
      <c r="M8" s="27" t="s">
        <v>15</v>
      </c>
      <c r="N8" s="27"/>
      <c r="O8" s="41"/>
      <c r="P8" s="41"/>
      <c r="Q8" s="42"/>
      <c r="R8" s="41"/>
      <c r="S8" s="41"/>
      <c r="T8" s="41"/>
      <c r="U8" s="41"/>
      <c r="V8" s="41"/>
      <c r="W8" s="41"/>
    </row>
    <row r="9" spans="1:25" s="1" customFormat="1" ht="15" hidden="1" customHeight="1" x14ac:dyDescent="0.35">
      <c r="A9" s="39" t="s">
        <v>16</v>
      </c>
      <c r="B9" s="39"/>
      <c r="C9" s="9" t="s">
        <v>17</v>
      </c>
      <c r="D9" s="10"/>
      <c r="E9" s="8"/>
      <c r="F9" s="8"/>
      <c r="G9" s="3"/>
      <c r="H9" s="3"/>
      <c r="I9" s="27"/>
      <c r="J9" s="27"/>
      <c r="K9" s="27"/>
      <c r="L9" s="27"/>
      <c r="M9" s="27" t="s">
        <v>18</v>
      </c>
      <c r="N9" s="27"/>
      <c r="O9" s="41"/>
      <c r="P9" s="41"/>
      <c r="Q9" s="42"/>
      <c r="R9" s="41"/>
      <c r="S9" s="41"/>
      <c r="T9" s="41"/>
      <c r="U9" s="41"/>
      <c r="V9" s="41"/>
      <c r="W9" s="41"/>
    </row>
    <row r="10" spans="1:25" ht="21" customHeight="1" x14ac:dyDescent="0.15">
      <c r="A10" s="54" t="s">
        <v>19</v>
      </c>
      <c r="B10" s="44" t="s">
        <v>20</v>
      </c>
      <c r="C10" s="45"/>
      <c r="D10" s="45"/>
      <c r="E10" s="45"/>
      <c r="F10" s="46" t="s">
        <v>21</v>
      </c>
      <c r="G10" s="47"/>
      <c r="H10" s="47"/>
      <c r="I10" s="47"/>
      <c r="J10" s="47"/>
      <c r="K10" s="48" t="s">
        <v>22</v>
      </c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34"/>
      <c r="Y10" s="34"/>
    </row>
    <row r="11" spans="1:25" ht="30" customHeight="1" x14ac:dyDescent="0.15">
      <c r="A11" s="55"/>
      <c r="B11" s="12" t="s">
        <v>23</v>
      </c>
      <c r="C11" s="13" t="s">
        <v>24</v>
      </c>
      <c r="D11" s="14" t="s">
        <v>25</v>
      </c>
      <c r="E11" s="14" t="s">
        <v>26</v>
      </c>
      <c r="F11" s="15" t="s">
        <v>27</v>
      </c>
      <c r="G11" s="14" t="s">
        <v>28</v>
      </c>
      <c r="H11" s="14" t="s">
        <v>29</v>
      </c>
      <c r="I11" s="28" t="s">
        <v>30</v>
      </c>
      <c r="J11" s="28" t="s">
        <v>31</v>
      </c>
      <c r="K11" s="28" t="s">
        <v>32</v>
      </c>
      <c r="L11" s="28" t="s">
        <v>33</v>
      </c>
      <c r="M11" s="28" t="s">
        <v>34</v>
      </c>
      <c r="N11" s="28" t="s">
        <v>35</v>
      </c>
      <c r="O11" s="28" t="s">
        <v>36</v>
      </c>
      <c r="P11" s="28" t="s">
        <v>37</v>
      </c>
      <c r="Q11" s="28" t="s">
        <v>38</v>
      </c>
      <c r="R11" s="28" t="s">
        <v>39</v>
      </c>
      <c r="S11" s="35" t="s">
        <v>40</v>
      </c>
      <c r="T11" s="35" t="s">
        <v>41</v>
      </c>
      <c r="U11" s="35" t="s">
        <v>42</v>
      </c>
      <c r="V11" s="35" t="s">
        <v>43</v>
      </c>
      <c r="W11" s="36" t="s">
        <v>44</v>
      </c>
    </row>
    <row r="12" spans="1:25" s="2" customFormat="1" ht="33" customHeight="1" x14ac:dyDescent="0.15">
      <c r="A12" s="16">
        <v>1</v>
      </c>
      <c r="B12" s="17" t="s">
        <v>45</v>
      </c>
      <c r="C12" s="18" t="s">
        <v>46</v>
      </c>
      <c r="D12" s="19"/>
      <c r="E12" s="56" t="s">
        <v>49</v>
      </c>
      <c r="F12" s="21">
        <v>4</v>
      </c>
      <c r="G12" s="22">
        <v>1.2343999999999999</v>
      </c>
      <c r="H12" s="22">
        <v>30</v>
      </c>
      <c r="I12" s="22">
        <v>32000</v>
      </c>
      <c r="J12" s="22"/>
      <c r="K12" s="22">
        <v>50</v>
      </c>
      <c r="L12" s="22">
        <v>30</v>
      </c>
      <c r="M12" s="22">
        <v>18</v>
      </c>
      <c r="N12" s="20">
        <v>0.5</v>
      </c>
      <c r="O12" s="29">
        <v>1</v>
      </c>
      <c r="P12" s="30">
        <f>M12*(O12+N12)*1.05/1000</f>
        <v>2.835E-2</v>
      </c>
      <c r="Q12" s="30">
        <f>60/3600*L12/F12</f>
        <v>0.125</v>
      </c>
      <c r="R12" s="30">
        <f>L12*24/3600/F12</f>
        <v>0.05</v>
      </c>
      <c r="S12" s="30">
        <f>3/1000*N12*1.5</f>
        <v>2.2500000000000003E-3</v>
      </c>
      <c r="T12" s="30">
        <v>0.01</v>
      </c>
      <c r="U12" s="30">
        <f>SUM(P12:R12)*0.08</f>
        <v>1.6267999999999998E-2</v>
      </c>
      <c r="V12" s="30">
        <f>SUM(P12:T12)*0.15</f>
        <v>3.2339999999999994E-2</v>
      </c>
      <c r="W12" s="30">
        <f>SUM(P12:V12)</f>
        <v>0.264208</v>
      </c>
    </row>
    <row r="13" spans="1:25" ht="24" customHeight="1" x14ac:dyDescent="0.15">
      <c r="A13" s="23" t="s">
        <v>47</v>
      </c>
      <c r="B13" s="23"/>
      <c r="C13" s="24"/>
      <c r="D13" s="24"/>
      <c r="E13" s="24"/>
      <c r="F13" s="24"/>
      <c r="G13" s="24"/>
      <c r="H13" s="24"/>
      <c r="I13" s="31"/>
      <c r="J13" s="31"/>
      <c r="K13" s="31"/>
      <c r="L13" s="31"/>
      <c r="M13" s="32"/>
      <c r="N13" s="32"/>
      <c r="P13" s="33"/>
      <c r="Q13" s="37"/>
      <c r="R13" s="37"/>
      <c r="S13" s="37"/>
      <c r="T13" s="37"/>
      <c r="U13" s="37"/>
      <c r="V13" s="37"/>
      <c r="W13" s="37"/>
    </row>
    <row r="14" spans="1:25" ht="18" customHeight="1" x14ac:dyDescent="0.1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24"/>
    </row>
    <row r="15" spans="1:25" x14ac:dyDescent="0.15">
      <c r="A15" s="52"/>
      <c r="B15" s="52"/>
      <c r="C15" s="52"/>
      <c r="D15" s="52"/>
      <c r="E15" s="52"/>
      <c r="F15" s="52"/>
    </row>
    <row r="16" spans="1:25" x14ac:dyDescent="0.15">
      <c r="A16" s="53"/>
      <c r="B16" s="53"/>
      <c r="C16" s="53"/>
      <c r="D16" s="53"/>
      <c r="E16" s="53"/>
      <c r="F16" s="53"/>
      <c r="G16" s="53"/>
      <c r="H16" s="53"/>
      <c r="I16" s="53"/>
      <c r="J16" s="25"/>
      <c r="K16" s="25"/>
      <c r="L16" s="25"/>
    </row>
    <row r="22" spans="5:16" x14ac:dyDescent="0.15">
      <c r="E22" s="3" t="s">
        <v>48</v>
      </c>
    </row>
    <row r="32" spans="5:16" x14ac:dyDescent="0.15">
      <c r="P32" s="3"/>
    </row>
  </sheetData>
  <mergeCells count="27">
    <mergeCell ref="A14:M14"/>
    <mergeCell ref="A15:F15"/>
    <mergeCell ref="A16:I16"/>
    <mergeCell ref="A10:A11"/>
    <mergeCell ref="A9:B9"/>
    <mergeCell ref="O9:W9"/>
    <mergeCell ref="B10:E10"/>
    <mergeCell ref="F10:J10"/>
    <mergeCell ref="K10:W10"/>
    <mergeCell ref="A7:B7"/>
    <mergeCell ref="C7:E7"/>
    <mergeCell ref="O7:W7"/>
    <mergeCell ref="A8:B8"/>
    <mergeCell ref="C8:E8"/>
    <mergeCell ref="O8:W8"/>
    <mergeCell ref="A5:B5"/>
    <mergeCell ref="C5:E5"/>
    <mergeCell ref="O5:W5"/>
    <mergeCell ref="A6:B6"/>
    <mergeCell ref="C6:E6"/>
    <mergeCell ref="O6:W6"/>
    <mergeCell ref="B1:W1"/>
    <mergeCell ref="A3:B3"/>
    <mergeCell ref="C3:E3"/>
    <mergeCell ref="O3:W3"/>
    <mergeCell ref="A4:B4"/>
    <mergeCell ref="O4:W4"/>
  </mergeCells>
  <phoneticPr fontId="17" type="noConversion"/>
  <dataValidations count="1">
    <dataValidation type="list" allowBlank="1" showInputMessage="1" showErrorMessage="1" sqref="C5:F5">
      <formula1>"D+20,D+25,D+30,D+35,D+40,D+45,D+50,D+55,D+60"</formula1>
    </dataValidation>
  </dataValidations>
  <pageMargins left="0.75138888888888899" right="0.75138888888888899" top="1" bottom="1" header="0.5" footer="0.5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2020-07-06T07:39:00Z</dcterms:created>
  <dcterms:modified xsi:type="dcterms:W3CDTF">2023-02-06T07:40:39Z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6FD36008F59E42B6B4C745A47330A8F8</vt:lpwstr>
  </property>
</Properties>
</file>