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esktop\宇诺未定价产品\"/>
    </mc:Choice>
  </mc:AlternateContent>
  <xr:revisionPtr revIDLastSave="0" documentId="13_ncr:1_{511976C5-EA34-42B9-8D40-AEA1414BF44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核对目标价" sheetId="2" r:id="rId1"/>
    <sheet name="Sheet1" sheetId="1" r:id="rId2"/>
  </sheets>
  <definedNames>
    <definedName name="_xlnm._FilterDatabase" localSheetId="0" hidden="1">核对目标价!$A$2:$Y$70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0" i="2" l="1"/>
  <c r="V69" i="2"/>
  <c r="V68" i="2"/>
  <c r="V67" i="2"/>
  <c r="V66" i="2"/>
  <c r="V65" i="2"/>
  <c r="V64" i="2"/>
  <c r="V63" i="2"/>
  <c r="V70" i="2" s="1"/>
  <c r="X60" i="2" s="1"/>
  <c r="V62" i="2"/>
  <c r="V61" i="2"/>
  <c r="V60" i="2"/>
  <c r="P59" i="2"/>
  <c r="V58" i="2"/>
  <c r="V57" i="2"/>
  <c r="V56" i="2"/>
  <c r="V55" i="2"/>
  <c r="V54" i="2"/>
  <c r="V53" i="2"/>
  <c r="V52" i="2"/>
  <c r="V51" i="2"/>
  <c r="V50" i="2"/>
  <c r="V59" i="2" s="1"/>
  <c r="X49" i="2" s="1"/>
  <c r="V49" i="2"/>
  <c r="P48" i="2"/>
  <c r="X38" i="2" s="1"/>
  <c r="V47" i="2"/>
  <c r="V46" i="2"/>
  <c r="V45" i="2"/>
  <c r="V44" i="2"/>
  <c r="V43" i="2"/>
  <c r="V42" i="2"/>
  <c r="V41" i="2"/>
  <c r="V40" i="2"/>
  <c r="V39" i="2"/>
  <c r="V38" i="2"/>
  <c r="V48" i="2" s="1"/>
  <c r="P37" i="2"/>
  <c r="V36" i="2"/>
  <c r="V35" i="2"/>
  <c r="V34" i="2"/>
  <c r="V33" i="2"/>
  <c r="V32" i="2"/>
  <c r="V31" i="2"/>
  <c r="V30" i="2"/>
  <c r="V37" i="2" s="1"/>
  <c r="V29" i="2"/>
  <c r="V28" i="2"/>
  <c r="V27" i="2"/>
  <c r="V25" i="2"/>
  <c r="V24" i="2"/>
  <c r="V23" i="2"/>
  <c r="V22" i="2"/>
  <c r="V21" i="2"/>
  <c r="V20" i="2"/>
  <c r="V19" i="2"/>
  <c r="V18" i="2"/>
  <c r="V17" i="2"/>
  <c r="V16" i="2"/>
  <c r="V26" i="2" s="1"/>
  <c r="V15" i="2"/>
  <c r="P15" i="2"/>
  <c r="P26" i="2" s="1"/>
  <c r="X15" i="2" s="1"/>
  <c r="V13" i="2"/>
  <c r="V12" i="2"/>
  <c r="V11" i="2"/>
  <c r="V10" i="2"/>
  <c r="V9" i="2"/>
  <c r="V8" i="2"/>
  <c r="V7" i="2"/>
  <c r="V6" i="2"/>
  <c r="V5" i="2"/>
  <c r="V4" i="2"/>
  <c r="V3" i="2"/>
  <c r="V14" i="2" s="1"/>
  <c r="M3" i="2"/>
  <c r="P3" i="2" s="1"/>
  <c r="P14" i="2" s="1"/>
  <c r="X3" i="2" s="1"/>
  <c r="X27" i="2" l="1"/>
</calcChain>
</file>

<file path=xl/sharedStrings.xml><?xml version="1.0" encoding="utf-8"?>
<sst xmlns="http://schemas.openxmlformats.org/spreadsheetml/2006/main" count="207" uniqueCount="65">
  <si>
    <t>序</t>
  </si>
  <si>
    <t>QAD编码</t>
  </si>
  <si>
    <t>总成名称</t>
  </si>
  <si>
    <t>图片</t>
  </si>
  <si>
    <t>名称</t>
  </si>
  <si>
    <t>数量</t>
  </si>
  <si>
    <t>材质</t>
  </si>
  <si>
    <t>下料尺寸</t>
  </si>
  <si>
    <t>重量</t>
  </si>
  <si>
    <t>未税单价</t>
  </si>
  <si>
    <t>材料费</t>
  </si>
  <si>
    <t>加工成本</t>
  </si>
  <si>
    <t>系数</t>
  </si>
  <si>
    <t>未税价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</si>
  <si>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</si>
  <si>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</si>
  <si>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</si>
  <si>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</si>
  <si>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</si>
  <si>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</si>
  <si>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</si>
  <si>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</si>
  <si>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</si>
  <si>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</si>
  <si>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工序数</t>
  </si>
  <si>
    <t>工序费</t>
  </si>
  <si>
    <t>出件数</t>
  </si>
  <si>
    <t>合计</t>
  </si>
  <si>
    <t>SHT0012102</t>
    <phoneticPr fontId="2" type="noConversion"/>
  </si>
  <si>
    <t>M4前升降手柄焊接总成</t>
    <phoneticPr fontId="2" type="noConversion"/>
  </si>
  <si>
    <t>SHT0012104 M4前升降手柄2</t>
    <phoneticPr fontId="2" type="noConversion"/>
  </si>
  <si>
    <t>SPFH590</t>
    <phoneticPr fontId="2" type="noConversion"/>
  </si>
  <si>
    <t>落料</t>
  </si>
  <si>
    <t>100T</t>
  </si>
  <si>
    <t>成型</t>
    <phoneticPr fontId="2" type="noConversion"/>
  </si>
  <si>
    <t>63T</t>
    <phoneticPr fontId="2" type="noConversion"/>
  </si>
  <si>
    <t>冲孔</t>
    <phoneticPr fontId="2" type="noConversion"/>
  </si>
  <si>
    <t>63T</t>
  </si>
  <si>
    <t>切边</t>
    <phoneticPr fontId="2" type="noConversion"/>
  </si>
  <si>
    <t>新增，有毛刺需要去除</t>
    <phoneticPr fontId="2" type="noConversion"/>
  </si>
  <si>
    <t>SHT0012103 M4前升降手柄1</t>
    <phoneticPr fontId="2" type="noConversion"/>
  </si>
  <si>
    <t>SPFH590</t>
  </si>
  <si>
    <t>焊接</t>
  </si>
  <si>
    <t>材料费合计：</t>
  </si>
  <si>
    <t>加工成本合计：</t>
  </si>
  <si>
    <t>SHT0012098</t>
    <phoneticPr fontId="2" type="noConversion"/>
  </si>
  <si>
    <t>M4后升降手柄焊接总成</t>
    <phoneticPr fontId="2" type="noConversion"/>
  </si>
  <si>
    <t>SHT0012099 M4后升降手柄1</t>
    <phoneticPr fontId="2" type="noConversion"/>
  </si>
  <si>
    <t>SHT0012100 M4后升降手柄2</t>
    <phoneticPr fontId="2" type="noConversion"/>
  </si>
  <si>
    <t>SHT0012070</t>
    <phoneticPr fontId="2" type="noConversion"/>
  </si>
  <si>
    <t>D03前升降手柄焊接总成</t>
    <phoneticPr fontId="2" type="noConversion"/>
  </si>
  <si>
    <t>SHT0012013 前升降手柄1</t>
    <phoneticPr fontId="2" type="noConversion"/>
  </si>
  <si>
    <t>SHT0012014 前升降手柄2</t>
    <phoneticPr fontId="2" type="noConversion"/>
  </si>
  <si>
    <t>SHT0012072</t>
    <phoneticPr fontId="2" type="noConversion"/>
  </si>
  <si>
    <t>D03后升降手柄焊接总成</t>
    <phoneticPr fontId="2" type="noConversion"/>
  </si>
  <si>
    <t>SHT0012015 后升降手柄1</t>
    <phoneticPr fontId="2" type="noConversion"/>
  </si>
  <si>
    <t>SHT0012016 后升降手柄2</t>
    <phoneticPr fontId="2" type="noConversion"/>
  </si>
  <si>
    <t>SHT0013805</t>
    <phoneticPr fontId="2" type="noConversion"/>
  </si>
  <si>
    <t>X5000副驾前升降手柄组件</t>
    <phoneticPr fontId="2" type="noConversion"/>
  </si>
  <si>
    <t>SHT0013806 X5000副驾前升降手柄1</t>
    <phoneticPr fontId="2" type="noConversion"/>
  </si>
  <si>
    <t>SHT0013807 X5000副驾前升降手柄2</t>
    <phoneticPr fontId="2" type="noConversion"/>
  </si>
  <si>
    <t>SHT0013808</t>
    <phoneticPr fontId="2" type="noConversion"/>
  </si>
  <si>
    <t>X5000副驾后升降手柄组件</t>
    <phoneticPr fontId="2" type="noConversion"/>
  </si>
  <si>
    <t>SHT0013809 X5000副驾后升降手柄1</t>
    <phoneticPr fontId="2" type="noConversion"/>
  </si>
  <si>
    <t>SHT0013810 X5000副驾后升降手柄2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</si>
</sst>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.00_ "/>
    <numFmt numFmtId="178" formatCode="0.00_);[Red]\(0.00\)"/>
    <numFmt numFmtId="179" formatCode="0.0000_);[Red]\(0.0000\)"/>
  </numFmts>
  <fonts count="4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8">
    <xf numFmtId="0" fontId="0" fillId="0" borderId="0" xfId="0"/>
    <xf numFmtId="0" fontId="1" fillId="0" borderId="1" xfId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wrapText="1" shrinkToFit="1"/>
    </xf>
    <xf numFmtId="176" fontId="1" fillId="0" borderId="2" xfId="1" applyNumberFormat="1" applyBorder="1" applyAlignment="1">
      <alignment horizontal="center" vertical="center" shrinkToFit="1"/>
    </xf>
    <xf numFmtId="177" fontId="1" fillId="0" borderId="2" xfId="1" applyNumberFormat="1" applyBorder="1" applyAlignment="1">
      <alignment horizontal="center" vertical="center"/>
    </xf>
    <xf numFmtId="178" fontId="1" fillId="0" borderId="2" xfId="1" applyNumberFormat="1" applyBorder="1" applyAlignment="1">
      <alignment horizontal="center" vertical="center"/>
    </xf>
    <xf numFmtId="178" fontId="1" fillId="0" borderId="2" xfId="1" applyNumberFormat="1" applyBorder="1">
      <alignment vertical="center"/>
    </xf>
    <xf numFmtId="178" fontId="1" fillId="0" borderId="2" xfId="1" applyNumberForma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 shrinkToFit="1"/>
    </xf>
    <xf numFmtId="176" fontId="1" fillId="0" borderId="2" xfId="1" applyNumberFormat="1" applyBorder="1" applyAlignment="1">
      <alignment horizontal="center" vertical="center" shrinkToFit="1"/>
    </xf>
    <xf numFmtId="177" fontId="1" fillId="0" borderId="2" xfId="1" applyNumberFormat="1" applyBorder="1" applyAlignment="1">
      <alignment horizontal="center" vertical="center"/>
    </xf>
    <xf numFmtId="178" fontId="1" fillId="0" borderId="2" xfId="1" applyNumberFormat="1" applyBorder="1" applyAlignment="1">
      <alignment horizontal="center" vertical="center"/>
    </xf>
    <xf numFmtId="178" fontId="1" fillId="0" borderId="2" xfId="1" applyNumberFormat="1" applyBorder="1">
      <alignment vertical="center"/>
    </xf>
    <xf numFmtId="0" fontId="1" fillId="0" borderId="2" xfId="1" applyBorder="1" applyAlignment="1">
      <alignment horizontal="center" vertical="center"/>
    </xf>
    <xf numFmtId="0" fontId="1" fillId="2" borderId="2" xfId="1" applyFill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2" xfId="1" applyBorder="1" applyAlignment="1">
      <alignment horizontal="center" vertical="center"/>
    </xf>
    <xf numFmtId="176" fontId="1" fillId="0" borderId="2" xfId="1" applyNumberFormat="1" applyBorder="1">
      <alignment vertical="center"/>
    </xf>
    <xf numFmtId="177" fontId="1" fillId="0" borderId="2" xfId="1" applyNumberFormat="1" applyBorder="1">
      <alignment vertical="center"/>
    </xf>
    <xf numFmtId="9" fontId="1" fillId="0" borderId="1" xfId="1" applyNumberFormat="1" applyBorder="1" applyAlignment="1">
      <alignment horizontal="center" vertical="center"/>
    </xf>
    <xf numFmtId="179" fontId="1" fillId="0" borderId="1" xfId="1" applyNumberForma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79" fontId="1" fillId="0" borderId="4" xfId="1" applyNumberFormat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178" fontId="1" fillId="3" borderId="2" xfId="1" applyNumberFormat="1" applyFill="1" applyBorder="1">
      <alignment vertical="center"/>
    </xf>
    <xf numFmtId="177" fontId="1" fillId="3" borderId="2" xfId="1" applyNumberFormat="1" applyFill="1" applyBorder="1">
      <alignment vertical="center"/>
    </xf>
    <xf numFmtId="0" fontId="1" fillId="0" borderId="3" xfId="1" applyBorder="1" applyAlignment="1">
      <alignment horizontal="center" vertical="center"/>
    </xf>
    <xf numFmtId="179" fontId="1" fillId="0" borderId="3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9" fontId="1" fillId="0" borderId="4" xfId="1" applyNumberFormat="1" applyBorder="1" applyAlignment="1">
      <alignment horizontal="center" vertical="center"/>
    </xf>
    <xf numFmtId="0" fontId="1" fillId="2" borderId="3" xfId="1" applyFill="1" applyBorder="1" applyAlignment="1">
      <alignment horizontal="center" vertical="center" wrapText="1"/>
    </xf>
    <xf numFmtId="0" fontId="1" fillId="3" borderId="2" xfId="1" applyFill="1" applyBorder="1">
      <alignment vertical="center"/>
    </xf>
    <xf numFmtId="9" fontId="1" fillId="0" borderId="2" xfId="1" applyNumberFormat="1" applyBorder="1" applyAlignment="1">
      <alignment horizontal="center" vertical="center"/>
    </xf>
    <xf numFmtId="179" fontId="1" fillId="0" borderId="2" xfId="1" applyNumberFormat="1" applyBorder="1" applyAlignment="1">
      <alignment horizontal="center" vertical="center"/>
    </xf>
    <xf numFmtId="0" fontId="1" fillId="4" borderId="2" xfId="1" applyFill="1" applyBorder="1">
      <alignment vertical="center"/>
    </xf>
    <xf numFmtId="0" fontId="1" fillId="5" borderId="2" xfId="1" applyFill="1" applyBorder="1">
      <alignment vertical="center"/>
    </xf>
    <xf numFmtId="0" fontId="1" fillId="6" borderId="2" xfId="1" applyFill="1" applyBorder="1">
      <alignment vertical="center"/>
    </xf>
    <xf numFmtId="0" fontId="1" fillId="7" borderId="2" xfId="1" applyFill="1" applyBorder="1" applyAlignment="1">
      <alignment horizontal="center" vertical="center" wrapText="1"/>
    </xf>
    <xf numFmtId="179" fontId="1" fillId="0" borderId="0" xfId="1" applyNumberFormat="1">
      <alignment vertical="center"/>
    </xf>
  </cellXfs>
  <cellStyles count="2">
    <cellStyle name="常规" xfId="0" builtinId="0"/>
    <cellStyle name="常规 2" xfId="1" xr:uid="{68CF3391-8E68-48D4-BA0A-628EF7A1C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206830</xdr:colOff>
      <xdr:row>24</xdr:row>
      <xdr:rowOff>174172</xdr:rowOff>
    </xdr:from>
    <xdr:to>
      <xdr:col>32</xdr:col>
      <xdr:colOff>5181</xdr:colOff>
      <xdr:row>37</xdr:row>
      <xdr:rowOff>141514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C2B3BFF-3206-4DD9-B69A-376459F00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4750" y="4563292"/>
          <a:ext cx="4065551" cy="2203268"/>
        </a:xfrm>
        <a:prstGeom prst="rect">
          <a:avLst/>
        </a:prstGeom>
      </xdr:spPr>
    </xdr:pic>
    <xdr:clientData/>
  </xdr:twoCellAnchor>
  <xdr:twoCellAnchor editAs="oneCell">
    <xdr:from>
      <xdr:col>25</xdr:col>
      <xdr:colOff>108858</xdr:colOff>
      <xdr:row>41</xdr:row>
      <xdr:rowOff>65316</xdr:rowOff>
    </xdr:from>
    <xdr:to>
      <xdr:col>31</xdr:col>
      <xdr:colOff>402772</xdr:colOff>
      <xdr:row>53</xdr:row>
      <xdr:rowOff>10887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62565D-14E2-408B-A5AE-B7D441AA3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56778" y="7563396"/>
          <a:ext cx="3951514" cy="2022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1F9D7-7480-4287-BCA9-D281D9FC2254}">
  <dimension ref="A1:Y70"/>
  <sheetViews>
    <sheetView tabSelected="1" topLeftCell="A40" zoomScale="70" zoomScaleNormal="70" workbookViewId="0">
      <selection activeCell="G49" sqref="G49"/>
    </sheetView>
  </sheetViews>
  <sheetFormatPr defaultRowHeight="13.8" x14ac:dyDescent="0.25"/>
  <cols>
    <col min="1" max="1" width="8.88671875" style="12"/>
    <col min="2" max="2" width="14.44140625" style="12" customWidth="1"/>
    <col min="3" max="4" width="8.88671875" style="12"/>
    <col min="5" max="5" width="38.44140625" style="12" customWidth="1"/>
    <col min="6" max="16384" width="8.88671875" style="12"/>
  </cols>
  <sheetData>
    <row r="1" spans="1:25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5" t="s">
        <v>6</v>
      </c>
      <c r="H1" s="6" t="s">
        <v>7</v>
      </c>
      <c r="I1" s="6"/>
      <c r="J1" s="6"/>
      <c r="K1" s="7" t="s">
        <v>8</v>
      </c>
      <c r="L1" s="7"/>
      <c r="M1" s="7"/>
      <c r="N1" s="8" t="s">
        <v>9</v>
      </c>
      <c r="O1" s="8"/>
      <c r="P1" s="8" t="s">
        <v>10</v>
      </c>
      <c r="Q1" s="9" t="s">
        <v>11</v>
      </c>
      <c r="R1" s="9"/>
      <c r="S1" s="9"/>
      <c r="T1" s="10"/>
      <c r="U1" s="9"/>
      <c r="V1" s="8"/>
      <c r="W1" s="9" t="s">
        <v>12</v>
      </c>
      <c r="X1" s="11" t="s">
        <v>13</v>
      </c>
    </row>
    <row r="2" spans="1:25" x14ac:dyDescent="0.25">
      <c r="A2" s="13" t="s">
        <v>14</v>
      </c>
      <c r="B2" s="2"/>
      <c r="C2" s="3"/>
      <c r="D2" s="14"/>
      <c r="E2" s="3"/>
      <c r="F2" s="3"/>
      <c r="G2" s="5"/>
      <c r="H2" s="15" t="s">
        <v>15</v>
      </c>
      <c r="I2" s="15" t="s">
        <v>16</v>
      </c>
      <c r="J2" s="15" t="s">
        <v>17</v>
      </c>
      <c r="K2" s="16" t="s">
        <v>18</v>
      </c>
      <c r="L2" s="16" t="s">
        <v>19</v>
      </c>
      <c r="M2" s="16" t="s">
        <v>20</v>
      </c>
      <c r="N2" s="17" t="s">
        <v>21</v>
      </c>
      <c r="O2" s="17" t="s">
        <v>20</v>
      </c>
      <c r="P2" s="8"/>
      <c r="Q2" s="18" t="s">
        <v>22</v>
      </c>
      <c r="R2" s="18" t="s">
        <v>23</v>
      </c>
      <c r="S2" s="18" t="s">
        <v>24</v>
      </c>
      <c r="T2" s="19" t="s">
        <v>25</v>
      </c>
      <c r="U2" s="17" t="s">
        <v>26</v>
      </c>
      <c r="V2" s="17" t="s">
        <v>27</v>
      </c>
      <c r="W2" s="9"/>
      <c r="X2" s="11"/>
    </row>
    <row r="3" spans="1:25" x14ac:dyDescent="0.25">
      <c r="A3" s="20">
        <v>1</v>
      </c>
      <c r="B3" s="20" t="s">
        <v>28</v>
      </c>
      <c r="C3" s="21" t="s">
        <v>29</v>
      </c>
      <c r="D3" s="20"/>
      <c r="E3" s="22" t="s">
        <v>30</v>
      </c>
      <c r="F3" s="23">
        <v>1</v>
      </c>
      <c r="G3" s="22" t="s">
        <v>31</v>
      </c>
      <c r="H3" s="22">
        <v>124</v>
      </c>
      <c r="I3" s="22">
        <v>79</v>
      </c>
      <c r="J3" s="22">
        <v>2</v>
      </c>
      <c r="K3" s="24">
        <v>0.153</v>
      </c>
      <c r="L3" s="24">
        <v>0.04</v>
      </c>
      <c r="M3" s="24">
        <f>K3-L3</f>
        <v>0.11299999999999999</v>
      </c>
      <c r="N3" s="25">
        <v>5.83</v>
      </c>
      <c r="O3" s="25">
        <v>2.6</v>
      </c>
      <c r="P3" s="25">
        <f>(K3*N3-M3*O3)</f>
        <v>0.59819</v>
      </c>
      <c r="Q3" s="23" t="s">
        <v>32</v>
      </c>
      <c r="R3" s="23" t="s">
        <v>33</v>
      </c>
      <c r="S3" s="23">
        <v>1</v>
      </c>
      <c r="T3" s="19">
        <v>7.0000000000000007E-2</v>
      </c>
      <c r="U3" s="23">
        <v>1</v>
      </c>
      <c r="V3" s="25">
        <f>T3/U3*S3</f>
        <v>7.0000000000000007E-2</v>
      </c>
      <c r="W3" s="26">
        <v>1.1200000000000001</v>
      </c>
      <c r="X3" s="27">
        <f>W3*(P14+V14)</f>
        <v>1.7003728000000002</v>
      </c>
    </row>
    <row r="4" spans="1:25" x14ac:dyDescent="0.25">
      <c r="A4" s="20"/>
      <c r="B4" s="20"/>
      <c r="C4" s="21"/>
      <c r="D4" s="20"/>
      <c r="E4" s="22"/>
      <c r="F4" s="23"/>
      <c r="G4" s="22"/>
      <c r="H4" s="22"/>
      <c r="I4" s="22"/>
      <c r="J4" s="22"/>
      <c r="K4" s="24"/>
      <c r="L4" s="24"/>
      <c r="M4" s="24"/>
      <c r="N4" s="25"/>
      <c r="O4" s="25"/>
      <c r="P4" s="25"/>
      <c r="Q4" s="23" t="s">
        <v>34</v>
      </c>
      <c r="R4" s="23" t="s">
        <v>35</v>
      </c>
      <c r="S4" s="23">
        <v>1</v>
      </c>
      <c r="T4" s="19">
        <v>0.04</v>
      </c>
      <c r="U4" s="23">
        <v>1</v>
      </c>
      <c r="V4" s="25">
        <f>T4/U4*S4</f>
        <v>0.04</v>
      </c>
      <c r="W4" s="28"/>
      <c r="X4" s="29"/>
    </row>
    <row r="5" spans="1:25" x14ac:dyDescent="0.25">
      <c r="A5" s="20"/>
      <c r="B5" s="20"/>
      <c r="C5" s="21"/>
      <c r="D5" s="20"/>
      <c r="E5" s="22"/>
      <c r="F5" s="23"/>
      <c r="G5" s="22"/>
      <c r="H5" s="22"/>
      <c r="I5" s="22"/>
      <c r="J5" s="22"/>
      <c r="K5" s="24"/>
      <c r="L5" s="24"/>
      <c r="M5" s="24"/>
      <c r="N5" s="25"/>
      <c r="O5" s="25"/>
      <c r="P5" s="25"/>
      <c r="Q5" s="23" t="s">
        <v>34</v>
      </c>
      <c r="R5" s="23" t="s">
        <v>35</v>
      </c>
      <c r="S5" s="23">
        <v>1</v>
      </c>
      <c r="T5" s="19">
        <v>0.04</v>
      </c>
      <c r="U5" s="23">
        <v>1</v>
      </c>
      <c r="V5" s="25">
        <f>T5/U5*S5</f>
        <v>0.04</v>
      </c>
      <c r="W5" s="28"/>
      <c r="X5" s="29"/>
    </row>
    <row r="6" spans="1:25" x14ac:dyDescent="0.25">
      <c r="A6" s="20"/>
      <c r="B6" s="20"/>
      <c r="C6" s="21"/>
      <c r="D6" s="20"/>
      <c r="E6" s="22"/>
      <c r="F6" s="23"/>
      <c r="G6" s="22"/>
      <c r="H6" s="22"/>
      <c r="I6" s="22"/>
      <c r="J6" s="22"/>
      <c r="K6" s="24"/>
      <c r="L6" s="24"/>
      <c r="M6" s="24"/>
      <c r="N6" s="25"/>
      <c r="O6" s="25"/>
      <c r="P6" s="25"/>
      <c r="Q6" s="23" t="s">
        <v>36</v>
      </c>
      <c r="R6" s="23" t="s">
        <v>37</v>
      </c>
      <c r="S6" s="23">
        <v>1</v>
      </c>
      <c r="T6" s="19">
        <v>0.04</v>
      </c>
      <c r="U6" s="23">
        <v>1</v>
      </c>
      <c r="V6" s="25">
        <f t="shared" ref="V6:V7" si="0">T6/U6*S6</f>
        <v>0.04</v>
      </c>
      <c r="W6" s="28"/>
      <c r="X6" s="29"/>
    </row>
    <row r="7" spans="1:25" x14ac:dyDescent="0.25">
      <c r="A7" s="20"/>
      <c r="B7" s="20"/>
      <c r="C7" s="21"/>
      <c r="D7" s="20"/>
      <c r="E7" s="22"/>
      <c r="F7" s="23"/>
      <c r="G7" s="22"/>
      <c r="H7" s="22"/>
      <c r="I7" s="22"/>
      <c r="J7" s="22"/>
      <c r="K7" s="24"/>
      <c r="L7" s="24"/>
      <c r="M7" s="24"/>
      <c r="N7" s="25"/>
      <c r="O7" s="25"/>
      <c r="P7" s="25"/>
      <c r="Q7" s="30" t="s">
        <v>38</v>
      </c>
      <c r="R7" s="30" t="s">
        <v>37</v>
      </c>
      <c r="S7" s="30">
        <v>1</v>
      </c>
      <c r="T7" s="31">
        <v>0.04</v>
      </c>
      <c r="U7" s="30">
        <v>1</v>
      </c>
      <c r="V7" s="32">
        <f t="shared" si="0"/>
        <v>0.04</v>
      </c>
      <c r="W7" s="28"/>
      <c r="X7" s="29"/>
      <c r="Y7" s="12" t="s">
        <v>39</v>
      </c>
    </row>
    <row r="8" spans="1:25" x14ac:dyDescent="0.25">
      <c r="A8" s="20"/>
      <c r="B8" s="20"/>
      <c r="C8" s="21"/>
      <c r="D8" s="20"/>
      <c r="E8" s="22" t="s">
        <v>40</v>
      </c>
      <c r="F8" s="23">
        <v>1</v>
      </c>
      <c r="G8" s="22" t="s">
        <v>41</v>
      </c>
      <c r="H8" s="22">
        <v>73</v>
      </c>
      <c r="I8" s="22">
        <v>84</v>
      </c>
      <c r="J8" s="22">
        <v>2</v>
      </c>
      <c r="K8" s="24">
        <v>9.6000000000000002E-2</v>
      </c>
      <c r="L8" s="24">
        <v>0.03</v>
      </c>
      <c r="M8" s="24">
        <v>4.3099999999999999E-2</v>
      </c>
      <c r="N8" s="25">
        <v>5.83</v>
      </c>
      <c r="O8" s="25">
        <v>2.6</v>
      </c>
      <c r="P8" s="25">
        <v>0.31</v>
      </c>
      <c r="Q8" s="23" t="s">
        <v>32</v>
      </c>
      <c r="R8" s="23" t="s">
        <v>33</v>
      </c>
      <c r="S8" s="23">
        <v>1</v>
      </c>
      <c r="T8" s="19">
        <v>7.0000000000000007E-2</v>
      </c>
      <c r="U8" s="23">
        <v>1</v>
      </c>
      <c r="V8" s="25">
        <f>T8/U8*S8</f>
        <v>7.0000000000000007E-2</v>
      </c>
      <c r="W8" s="28"/>
      <c r="X8" s="29"/>
    </row>
    <row r="9" spans="1:25" x14ac:dyDescent="0.25">
      <c r="A9" s="20"/>
      <c r="B9" s="20"/>
      <c r="C9" s="21"/>
      <c r="D9" s="20"/>
      <c r="E9" s="22"/>
      <c r="F9" s="23"/>
      <c r="G9" s="22"/>
      <c r="H9" s="22"/>
      <c r="I9" s="22"/>
      <c r="J9" s="22"/>
      <c r="K9" s="24"/>
      <c r="L9" s="24"/>
      <c r="M9" s="24"/>
      <c r="N9" s="25"/>
      <c r="O9" s="25"/>
      <c r="P9" s="25"/>
      <c r="Q9" s="23" t="s">
        <v>34</v>
      </c>
      <c r="R9" s="23" t="s">
        <v>35</v>
      </c>
      <c r="S9" s="23">
        <v>1</v>
      </c>
      <c r="T9" s="19">
        <v>0.04</v>
      </c>
      <c r="U9" s="23">
        <v>1</v>
      </c>
      <c r="V9" s="25">
        <f>T9/U9*S9</f>
        <v>0.04</v>
      </c>
      <c r="W9" s="28"/>
      <c r="X9" s="29"/>
    </row>
    <row r="10" spans="1:25" x14ac:dyDescent="0.25">
      <c r="A10" s="20"/>
      <c r="B10" s="20"/>
      <c r="C10" s="21"/>
      <c r="D10" s="20"/>
      <c r="E10" s="22"/>
      <c r="F10" s="23"/>
      <c r="G10" s="22"/>
      <c r="H10" s="22"/>
      <c r="I10" s="22"/>
      <c r="J10" s="22"/>
      <c r="K10" s="24"/>
      <c r="L10" s="24"/>
      <c r="M10" s="24"/>
      <c r="N10" s="25"/>
      <c r="O10" s="25"/>
      <c r="P10" s="25"/>
      <c r="Q10" s="23" t="s">
        <v>34</v>
      </c>
      <c r="R10" s="23" t="s">
        <v>35</v>
      </c>
      <c r="S10" s="23">
        <v>1</v>
      </c>
      <c r="T10" s="19">
        <v>0.04</v>
      </c>
      <c r="U10" s="23">
        <v>1</v>
      </c>
      <c r="V10" s="25">
        <f>T10/U10*S10</f>
        <v>0.04</v>
      </c>
      <c r="W10" s="28"/>
      <c r="X10" s="29"/>
    </row>
    <row r="11" spans="1:25" x14ac:dyDescent="0.25">
      <c r="A11" s="20"/>
      <c r="B11" s="20"/>
      <c r="C11" s="21"/>
      <c r="D11" s="20"/>
      <c r="E11" s="22"/>
      <c r="F11" s="23"/>
      <c r="G11" s="22"/>
      <c r="H11" s="22"/>
      <c r="I11" s="22"/>
      <c r="J11" s="22"/>
      <c r="K11" s="24"/>
      <c r="L11" s="24"/>
      <c r="M11" s="24"/>
      <c r="N11" s="25"/>
      <c r="O11" s="25"/>
      <c r="P11" s="25"/>
      <c r="Q11" s="23" t="s">
        <v>36</v>
      </c>
      <c r="R11" s="23" t="s">
        <v>37</v>
      </c>
      <c r="S11" s="23">
        <v>1</v>
      </c>
      <c r="T11" s="19">
        <v>0.04</v>
      </c>
      <c r="U11" s="23">
        <v>1</v>
      </c>
      <c r="V11" s="25">
        <f t="shared" ref="V11:V12" si="1">T11/U11*S11</f>
        <v>0.04</v>
      </c>
      <c r="W11" s="28"/>
      <c r="X11" s="29"/>
    </row>
    <row r="12" spans="1:25" x14ac:dyDescent="0.25">
      <c r="A12" s="20"/>
      <c r="B12" s="20"/>
      <c r="C12" s="21"/>
      <c r="D12" s="20"/>
      <c r="E12" s="22"/>
      <c r="F12" s="23"/>
      <c r="G12" s="22"/>
      <c r="H12" s="22"/>
      <c r="I12" s="22"/>
      <c r="J12" s="22"/>
      <c r="K12" s="24"/>
      <c r="L12" s="24"/>
      <c r="M12" s="24"/>
      <c r="N12" s="25"/>
      <c r="O12" s="25"/>
      <c r="P12" s="25"/>
      <c r="Q12" s="30" t="s">
        <v>38</v>
      </c>
      <c r="R12" s="30" t="s">
        <v>37</v>
      </c>
      <c r="S12" s="30">
        <v>1</v>
      </c>
      <c r="T12" s="31">
        <v>0.04</v>
      </c>
      <c r="U12" s="30">
        <v>1</v>
      </c>
      <c r="V12" s="32">
        <f t="shared" si="1"/>
        <v>0.04</v>
      </c>
      <c r="W12" s="28"/>
      <c r="X12" s="29"/>
      <c r="Y12" s="12" t="s">
        <v>39</v>
      </c>
    </row>
    <row r="13" spans="1:25" x14ac:dyDescent="0.25">
      <c r="A13" s="20"/>
      <c r="B13" s="20"/>
      <c r="C13" s="21"/>
      <c r="D13" s="20"/>
      <c r="E13" s="22"/>
      <c r="F13" s="23"/>
      <c r="G13" s="22"/>
      <c r="H13" s="22"/>
      <c r="I13" s="22"/>
      <c r="J13" s="22"/>
      <c r="K13" s="24"/>
      <c r="L13" s="24"/>
      <c r="M13" s="24"/>
      <c r="N13" s="25"/>
      <c r="O13" s="25"/>
      <c r="P13" s="25"/>
      <c r="Q13" s="23" t="s">
        <v>42</v>
      </c>
      <c r="R13" s="23"/>
      <c r="S13" s="23">
        <v>3</v>
      </c>
      <c r="T13" s="19">
        <v>0.05</v>
      </c>
      <c r="U13" s="23">
        <v>1</v>
      </c>
      <c r="V13" s="25">
        <f>T13/U13*S13</f>
        <v>0.15000000000000002</v>
      </c>
      <c r="W13" s="28"/>
      <c r="X13" s="29"/>
    </row>
    <row r="14" spans="1:25" x14ac:dyDescent="0.25">
      <c r="A14" s="20"/>
      <c r="B14" s="20"/>
      <c r="C14" s="21"/>
      <c r="D14" s="20"/>
      <c r="E14" s="20" t="s">
        <v>43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5">
        <f>SUM(P3:P13)</f>
        <v>0.90819000000000005</v>
      </c>
      <c r="Q14" s="20" t="s">
        <v>44</v>
      </c>
      <c r="R14" s="20"/>
      <c r="S14" s="20"/>
      <c r="T14" s="20"/>
      <c r="U14" s="20"/>
      <c r="V14" s="25">
        <f>SUM(V3:V13)</f>
        <v>0.61</v>
      </c>
      <c r="W14" s="33"/>
      <c r="X14" s="34"/>
    </row>
    <row r="15" spans="1:25" x14ac:dyDescent="0.25">
      <c r="A15" s="35">
        <v>2</v>
      </c>
      <c r="B15" s="35" t="s">
        <v>45</v>
      </c>
      <c r="C15" s="36" t="s">
        <v>46</v>
      </c>
      <c r="D15" s="35"/>
      <c r="E15" s="22" t="s">
        <v>47</v>
      </c>
      <c r="F15" s="23">
        <v>1</v>
      </c>
      <c r="G15" s="22" t="s">
        <v>41</v>
      </c>
      <c r="H15" s="22">
        <v>100</v>
      </c>
      <c r="I15" s="22">
        <v>77</v>
      </c>
      <c r="J15" s="22">
        <v>2</v>
      </c>
      <c r="K15" s="24">
        <v>0.121</v>
      </c>
      <c r="L15" s="24">
        <v>3.9E-2</v>
      </c>
      <c r="M15" s="24">
        <v>8.2000000000000003E-2</v>
      </c>
      <c r="N15" s="25">
        <v>5.83</v>
      </c>
      <c r="O15" s="25">
        <v>2.6</v>
      </c>
      <c r="P15" s="25">
        <f>(K15*N15-M15*O15)</f>
        <v>0.49222999999999995</v>
      </c>
      <c r="Q15" s="23" t="s">
        <v>32</v>
      </c>
      <c r="R15" s="23" t="s">
        <v>33</v>
      </c>
      <c r="S15" s="23">
        <v>1</v>
      </c>
      <c r="T15" s="19">
        <v>7.0000000000000007E-2</v>
      </c>
      <c r="U15" s="23">
        <v>1</v>
      </c>
      <c r="V15" s="25">
        <f>T15/U15*S15</f>
        <v>7.0000000000000007E-2</v>
      </c>
      <c r="W15" s="26">
        <v>1.1200000000000001</v>
      </c>
      <c r="X15" s="27">
        <f>W15*(P26+V26)</f>
        <v>1.5480976</v>
      </c>
    </row>
    <row r="16" spans="1:25" x14ac:dyDescent="0.25">
      <c r="A16" s="28"/>
      <c r="B16" s="28"/>
      <c r="C16" s="37"/>
      <c r="D16" s="28"/>
      <c r="E16" s="22"/>
      <c r="F16" s="23"/>
      <c r="G16" s="22"/>
      <c r="H16" s="22"/>
      <c r="I16" s="22"/>
      <c r="J16" s="22"/>
      <c r="K16" s="24"/>
      <c r="L16" s="24"/>
      <c r="M16" s="24"/>
      <c r="N16" s="25"/>
      <c r="O16" s="25"/>
      <c r="P16" s="25"/>
      <c r="Q16" s="23" t="s">
        <v>34</v>
      </c>
      <c r="R16" s="23" t="s">
        <v>35</v>
      </c>
      <c r="S16" s="23">
        <v>1</v>
      </c>
      <c r="T16" s="19">
        <v>0.04</v>
      </c>
      <c r="U16" s="23">
        <v>1</v>
      </c>
      <c r="V16" s="25">
        <f t="shared" ref="V16:V19" si="2">T16/U16*S16</f>
        <v>0.04</v>
      </c>
      <c r="W16" s="38"/>
      <c r="X16" s="29"/>
    </row>
    <row r="17" spans="1:25" x14ac:dyDescent="0.25">
      <c r="A17" s="28"/>
      <c r="B17" s="28"/>
      <c r="C17" s="37"/>
      <c r="D17" s="28"/>
      <c r="E17" s="22"/>
      <c r="F17" s="23"/>
      <c r="G17" s="22"/>
      <c r="H17" s="22"/>
      <c r="I17" s="22"/>
      <c r="J17" s="22"/>
      <c r="K17" s="24"/>
      <c r="L17" s="24"/>
      <c r="M17" s="24"/>
      <c r="N17" s="25"/>
      <c r="O17" s="25"/>
      <c r="P17" s="25"/>
      <c r="Q17" s="23" t="s">
        <v>34</v>
      </c>
      <c r="R17" s="23" t="s">
        <v>35</v>
      </c>
      <c r="S17" s="23">
        <v>1</v>
      </c>
      <c r="T17" s="19">
        <v>0.04</v>
      </c>
      <c r="U17" s="23">
        <v>1</v>
      </c>
      <c r="V17" s="25">
        <f t="shared" si="2"/>
        <v>0.04</v>
      </c>
      <c r="W17" s="38"/>
      <c r="X17" s="29"/>
    </row>
    <row r="18" spans="1:25" x14ac:dyDescent="0.25">
      <c r="A18" s="28"/>
      <c r="B18" s="28"/>
      <c r="C18" s="37"/>
      <c r="D18" s="28"/>
      <c r="E18" s="22"/>
      <c r="F18" s="23"/>
      <c r="G18" s="22"/>
      <c r="H18" s="22"/>
      <c r="I18" s="22"/>
      <c r="J18" s="22"/>
      <c r="K18" s="24"/>
      <c r="L18" s="24"/>
      <c r="M18" s="24"/>
      <c r="N18" s="25"/>
      <c r="O18" s="25"/>
      <c r="P18" s="25"/>
      <c r="Q18" s="23" t="s">
        <v>36</v>
      </c>
      <c r="R18" s="23" t="s">
        <v>37</v>
      </c>
      <c r="S18" s="23">
        <v>1</v>
      </c>
      <c r="T18" s="19">
        <v>0.04</v>
      </c>
      <c r="U18" s="23">
        <v>1</v>
      </c>
      <c r="V18" s="25">
        <f t="shared" si="2"/>
        <v>0.04</v>
      </c>
      <c r="W18" s="38"/>
      <c r="X18" s="29"/>
    </row>
    <row r="19" spans="1:25" x14ac:dyDescent="0.25">
      <c r="A19" s="28"/>
      <c r="B19" s="28"/>
      <c r="C19" s="37"/>
      <c r="D19" s="28"/>
      <c r="E19" s="22"/>
      <c r="F19" s="23"/>
      <c r="G19" s="22"/>
      <c r="H19" s="22"/>
      <c r="I19" s="22"/>
      <c r="J19" s="22"/>
      <c r="K19" s="24"/>
      <c r="L19" s="24"/>
      <c r="M19" s="24"/>
      <c r="N19" s="25"/>
      <c r="O19" s="25"/>
      <c r="P19" s="25"/>
      <c r="Q19" s="30" t="s">
        <v>38</v>
      </c>
      <c r="R19" s="30" t="s">
        <v>37</v>
      </c>
      <c r="S19" s="30">
        <v>1</v>
      </c>
      <c r="T19" s="31">
        <v>0.04</v>
      </c>
      <c r="U19" s="30">
        <v>1</v>
      </c>
      <c r="V19" s="32">
        <f t="shared" si="2"/>
        <v>0.04</v>
      </c>
      <c r="W19" s="38"/>
      <c r="X19" s="29"/>
      <c r="Y19" s="12" t="s">
        <v>39</v>
      </c>
    </row>
    <row r="20" spans="1:25" x14ac:dyDescent="0.25">
      <c r="A20" s="28"/>
      <c r="B20" s="28"/>
      <c r="C20" s="37"/>
      <c r="D20" s="28"/>
      <c r="E20" s="22" t="s">
        <v>48</v>
      </c>
      <c r="F20" s="23">
        <v>1</v>
      </c>
      <c r="G20" s="22" t="s">
        <v>41</v>
      </c>
      <c r="H20" s="22">
        <v>70</v>
      </c>
      <c r="I20" s="22">
        <v>46</v>
      </c>
      <c r="J20" s="22">
        <v>2</v>
      </c>
      <c r="K20" s="24">
        <v>0.06</v>
      </c>
      <c r="L20" s="24">
        <v>2.1999999999999999E-2</v>
      </c>
      <c r="M20" s="24">
        <v>2.81E-2</v>
      </c>
      <c r="N20" s="25">
        <v>5.83</v>
      </c>
      <c r="O20" s="25">
        <v>2.6</v>
      </c>
      <c r="P20" s="25">
        <v>0.28000000000000003</v>
      </c>
      <c r="Q20" s="23" t="s">
        <v>32</v>
      </c>
      <c r="R20" s="23" t="s">
        <v>33</v>
      </c>
      <c r="S20" s="23">
        <v>1</v>
      </c>
      <c r="T20" s="19">
        <v>7.0000000000000007E-2</v>
      </c>
      <c r="U20" s="23">
        <v>1</v>
      </c>
      <c r="V20" s="25">
        <f>T20/U20*S20</f>
        <v>7.0000000000000007E-2</v>
      </c>
      <c r="W20" s="38"/>
      <c r="X20" s="29"/>
    </row>
    <row r="21" spans="1:25" x14ac:dyDescent="0.25">
      <c r="A21" s="28"/>
      <c r="B21" s="28"/>
      <c r="C21" s="37"/>
      <c r="D21" s="28"/>
      <c r="E21" s="22"/>
      <c r="F21" s="23"/>
      <c r="G21" s="22"/>
      <c r="H21" s="22"/>
      <c r="I21" s="22"/>
      <c r="J21" s="22"/>
      <c r="K21" s="24"/>
      <c r="L21" s="24"/>
      <c r="M21" s="24"/>
      <c r="N21" s="25"/>
      <c r="O21" s="25"/>
      <c r="P21" s="25"/>
      <c r="Q21" s="23" t="s">
        <v>34</v>
      </c>
      <c r="R21" s="23" t="s">
        <v>37</v>
      </c>
      <c r="S21" s="23">
        <v>1</v>
      </c>
      <c r="T21" s="19">
        <v>0.04</v>
      </c>
      <c r="U21" s="23">
        <v>1</v>
      </c>
      <c r="V21" s="25">
        <f t="shared" ref="V21:V25" si="3">T21/U21*S21</f>
        <v>0.04</v>
      </c>
      <c r="W21" s="38"/>
      <c r="X21" s="29"/>
    </row>
    <row r="22" spans="1:25" x14ac:dyDescent="0.25">
      <c r="A22" s="28"/>
      <c r="B22" s="28"/>
      <c r="C22" s="37"/>
      <c r="D22" s="28"/>
      <c r="E22" s="22"/>
      <c r="F22" s="23"/>
      <c r="G22" s="22"/>
      <c r="H22" s="22"/>
      <c r="I22" s="22"/>
      <c r="J22" s="22"/>
      <c r="K22" s="24"/>
      <c r="L22" s="24"/>
      <c r="M22" s="24"/>
      <c r="N22" s="25"/>
      <c r="O22" s="25"/>
      <c r="P22" s="25"/>
      <c r="Q22" s="23" t="s">
        <v>34</v>
      </c>
      <c r="R22" s="23" t="s">
        <v>37</v>
      </c>
      <c r="S22" s="23">
        <v>1</v>
      </c>
      <c r="T22" s="19">
        <v>0.04</v>
      </c>
      <c r="U22" s="23">
        <v>1</v>
      </c>
      <c r="V22" s="25">
        <f t="shared" si="3"/>
        <v>0.04</v>
      </c>
      <c r="W22" s="28"/>
      <c r="X22" s="29"/>
    </row>
    <row r="23" spans="1:25" x14ac:dyDescent="0.25">
      <c r="A23" s="28"/>
      <c r="B23" s="28"/>
      <c r="C23" s="37"/>
      <c r="D23" s="28"/>
      <c r="E23" s="22"/>
      <c r="F23" s="23"/>
      <c r="G23" s="22"/>
      <c r="H23" s="22"/>
      <c r="I23" s="22"/>
      <c r="J23" s="22"/>
      <c r="K23" s="24"/>
      <c r="L23" s="24"/>
      <c r="M23" s="24"/>
      <c r="N23" s="25"/>
      <c r="O23" s="25"/>
      <c r="P23" s="25"/>
      <c r="Q23" s="23" t="s">
        <v>36</v>
      </c>
      <c r="R23" s="23" t="s">
        <v>37</v>
      </c>
      <c r="S23" s="23">
        <v>1</v>
      </c>
      <c r="T23" s="19">
        <v>0.04</v>
      </c>
      <c r="U23" s="23">
        <v>1</v>
      </c>
      <c r="V23" s="25">
        <f t="shared" si="3"/>
        <v>0.04</v>
      </c>
      <c r="W23" s="28"/>
      <c r="X23" s="29"/>
    </row>
    <row r="24" spans="1:25" x14ac:dyDescent="0.25">
      <c r="A24" s="28"/>
      <c r="B24" s="28"/>
      <c r="C24" s="37"/>
      <c r="D24" s="28"/>
      <c r="E24" s="22"/>
      <c r="F24" s="23"/>
      <c r="G24" s="22"/>
      <c r="H24" s="22"/>
      <c r="I24" s="22"/>
      <c r="J24" s="22"/>
      <c r="K24" s="24"/>
      <c r="L24" s="24"/>
      <c r="M24" s="24"/>
      <c r="N24" s="25"/>
      <c r="O24" s="25"/>
      <c r="P24" s="25"/>
      <c r="Q24" s="30" t="s">
        <v>38</v>
      </c>
      <c r="R24" s="30" t="s">
        <v>37</v>
      </c>
      <c r="S24" s="30">
        <v>1</v>
      </c>
      <c r="T24" s="31">
        <v>0.04</v>
      </c>
      <c r="U24" s="30">
        <v>1</v>
      </c>
      <c r="V24" s="32">
        <f t="shared" si="3"/>
        <v>0.04</v>
      </c>
      <c r="W24" s="28"/>
      <c r="X24" s="29"/>
      <c r="Y24" s="12" t="s">
        <v>39</v>
      </c>
    </row>
    <row r="25" spans="1:25" x14ac:dyDescent="0.25">
      <c r="A25" s="28"/>
      <c r="B25" s="28"/>
      <c r="C25" s="37"/>
      <c r="D25" s="28"/>
      <c r="E25" s="22"/>
      <c r="F25" s="23"/>
      <c r="G25" s="22"/>
      <c r="H25" s="22"/>
      <c r="I25" s="22"/>
      <c r="J25" s="22"/>
      <c r="K25" s="24"/>
      <c r="L25" s="24"/>
      <c r="M25" s="24"/>
      <c r="N25" s="25"/>
      <c r="O25" s="25"/>
      <c r="P25" s="25"/>
      <c r="Q25" s="23" t="s">
        <v>42</v>
      </c>
      <c r="R25" s="23"/>
      <c r="S25" s="23">
        <v>3</v>
      </c>
      <c r="T25" s="19">
        <v>0.05</v>
      </c>
      <c r="U25" s="23">
        <v>1</v>
      </c>
      <c r="V25" s="25">
        <f t="shared" si="3"/>
        <v>0.15000000000000002</v>
      </c>
      <c r="W25" s="28"/>
      <c r="X25" s="29"/>
    </row>
    <row r="26" spans="1:25" x14ac:dyDescent="0.25">
      <c r="A26" s="33"/>
      <c r="B26" s="33"/>
      <c r="C26" s="39"/>
      <c r="D26" s="33"/>
      <c r="E26" s="20" t="s">
        <v>43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5">
        <f>SUM(P15:P25)</f>
        <v>0.77222999999999997</v>
      </c>
      <c r="Q26" s="20" t="s">
        <v>44</v>
      </c>
      <c r="R26" s="20"/>
      <c r="S26" s="20"/>
      <c r="T26" s="20"/>
      <c r="U26" s="20"/>
      <c r="V26" s="25">
        <f>SUM(V15:V25)</f>
        <v>0.61</v>
      </c>
      <c r="W26" s="33"/>
      <c r="X26" s="34"/>
    </row>
    <row r="27" spans="1:25" x14ac:dyDescent="0.25">
      <c r="A27" s="20">
        <v>3</v>
      </c>
      <c r="B27" s="20" t="s">
        <v>49</v>
      </c>
      <c r="C27" s="21" t="s">
        <v>50</v>
      </c>
      <c r="D27" s="20"/>
      <c r="E27" s="40" t="s">
        <v>51</v>
      </c>
      <c r="F27" s="23">
        <v>1</v>
      </c>
      <c r="G27" s="22" t="s">
        <v>41</v>
      </c>
      <c r="H27" s="22">
        <v>85</v>
      </c>
      <c r="I27" s="22">
        <v>58</v>
      </c>
      <c r="J27" s="22">
        <v>2</v>
      </c>
      <c r="K27" s="24">
        <v>7.8E-2</v>
      </c>
      <c r="L27" s="24">
        <v>3.6499999999999998E-2</v>
      </c>
      <c r="M27" s="24">
        <v>4.2999999999999997E-2</v>
      </c>
      <c r="N27" s="25">
        <v>5.83</v>
      </c>
      <c r="O27" s="25">
        <v>2.6</v>
      </c>
      <c r="P27" s="25">
        <v>0.34499999999999997</v>
      </c>
      <c r="Q27" s="23" t="s">
        <v>32</v>
      </c>
      <c r="R27" s="23" t="s">
        <v>33</v>
      </c>
      <c r="S27" s="23">
        <v>1</v>
      </c>
      <c r="T27" s="19">
        <v>7.0000000000000007E-2</v>
      </c>
      <c r="U27" s="23">
        <v>1</v>
      </c>
      <c r="V27" s="25">
        <f>T27/U27*S27</f>
        <v>7.0000000000000007E-2</v>
      </c>
      <c r="W27" s="41">
        <v>1.1200000000000001</v>
      </c>
      <c r="X27" s="42">
        <f>W27*(P37+V37)</f>
        <v>1.4806400000000002</v>
      </c>
    </row>
    <row r="28" spans="1:25" x14ac:dyDescent="0.25">
      <c r="A28" s="20"/>
      <c r="B28" s="20"/>
      <c r="C28" s="21"/>
      <c r="D28" s="20"/>
      <c r="E28" s="22"/>
      <c r="F28" s="23"/>
      <c r="G28" s="22"/>
      <c r="H28" s="22"/>
      <c r="I28" s="22"/>
      <c r="J28" s="22"/>
      <c r="K28" s="24"/>
      <c r="L28" s="24"/>
      <c r="M28" s="24"/>
      <c r="N28" s="25"/>
      <c r="O28" s="25"/>
      <c r="P28" s="25"/>
      <c r="Q28" s="23" t="s">
        <v>34</v>
      </c>
      <c r="R28" s="23" t="s">
        <v>35</v>
      </c>
      <c r="S28" s="23">
        <v>1</v>
      </c>
      <c r="T28" s="19">
        <v>0.04</v>
      </c>
      <c r="U28" s="23">
        <v>1</v>
      </c>
      <c r="V28" s="25">
        <f>T28/U28*S28</f>
        <v>0.04</v>
      </c>
      <c r="W28" s="20"/>
      <c r="X28" s="42"/>
    </row>
    <row r="29" spans="1:25" x14ac:dyDescent="0.25">
      <c r="A29" s="20"/>
      <c r="B29" s="20"/>
      <c r="C29" s="21"/>
      <c r="D29" s="20"/>
      <c r="E29" s="22"/>
      <c r="F29" s="23"/>
      <c r="G29" s="22"/>
      <c r="H29" s="22"/>
      <c r="I29" s="22"/>
      <c r="J29" s="22"/>
      <c r="K29" s="24"/>
      <c r="L29" s="24"/>
      <c r="M29" s="24"/>
      <c r="N29" s="25"/>
      <c r="O29" s="25"/>
      <c r="P29" s="25"/>
      <c r="Q29" s="23" t="s">
        <v>34</v>
      </c>
      <c r="R29" s="23" t="s">
        <v>35</v>
      </c>
      <c r="S29" s="23">
        <v>1</v>
      </c>
      <c r="T29" s="19">
        <v>0.04</v>
      </c>
      <c r="U29" s="23">
        <v>1</v>
      </c>
      <c r="V29" s="25">
        <f>T29/U29*S29</f>
        <v>0.04</v>
      </c>
      <c r="W29" s="20"/>
      <c r="X29" s="42"/>
    </row>
    <row r="30" spans="1:25" x14ac:dyDescent="0.25">
      <c r="A30" s="20"/>
      <c r="B30" s="20"/>
      <c r="C30" s="21"/>
      <c r="D30" s="20"/>
      <c r="E30" s="22"/>
      <c r="F30" s="23"/>
      <c r="G30" s="22"/>
      <c r="H30" s="22"/>
      <c r="I30" s="22"/>
      <c r="J30" s="22"/>
      <c r="K30" s="24"/>
      <c r="L30" s="24"/>
      <c r="M30" s="24"/>
      <c r="N30" s="25"/>
      <c r="O30" s="25"/>
      <c r="P30" s="25"/>
      <c r="Q30" s="30" t="s">
        <v>38</v>
      </c>
      <c r="R30" s="30" t="s">
        <v>37</v>
      </c>
      <c r="S30" s="30">
        <v>1</v>
      </c>
      <c r="T30" s="31">
        <v>0.04</v>
      </c>
      <c r="U30" s="30">
        <v>1</v>
      </c>
      <c r="V30" s="32">
        <f t="shared" ref="V30" si="4">T30/U30*S30</f>
        <v>0.04</v>
      </c>
      <c r="W30" s="20"/>
      <c r="X30" s="42"/>
      <c r="Y30" s="12" t="s">
        <v>39</v>
      </c>
    </row>
    <row r="31" spans="1:25" x14ac:dyDescent="0.25">
      <c r="A31" s="20"/>
      <c r="B31" s="20"/>
      <c r="C31" s="21"/>
      <c r="D31" s="20"/>
      <c r="E31" s="43" t="s">
        <v>52</v>
      </c>
      <c r="F31" s="23"/>
      <c r="G31" s="22" t="s">
        <v>41</v>
      </c>
      <c r="H31" s="22">
        <v>91</v>
      </c>
      <c r="I31" s="22">
        <v>70</v>
      </c>
      <c r="J31" s="22">
        <v>2</v>
      </c>
      <c r="K31" s="24">
        <v>0.1</v>
      </c>
      <c r="L31" s="24">
        <v>3.2000000000000001E-2</v>
      </c>
      <c r="M31" s="24">
        <v>6.8000000000000005E-2</v>
      </c>
      <c r="N31" s="25">
        <v>5.83</v>
      </c>
      <c r="O31" s="25">
        <v>2.6</v>
      </c>
      <c r="P31" s="25">
        <v>0.40699999999999997</v>
      </c>
      <c r="Q31" s="23" t="s">
        <v>32</v>
      </c>
      <c r="R31" s="23" t="s">
        <v>33</v>
      </c>
      <c r="S31" s="23">
        <v>1</v>
      </c>
      <c r="T31" s="19">
        <v>7.0000000000000007E-2</v>
      </c>
      <c r="U31" s="23">
        <v>1</v>
      </c>
      <c r="V31" s="25">
        <f>T31/U31*S31</f>
        <v>7.0000000000000007E-2</v>
      </c>
      <c r="W31" s="20"/>
      <c r="X31" s="42"/>
    </row>
    <row r="32" spans="1:25" x14ac:dyDescent="0.25">
      <c r="A32" s="20"/>
      <c r="B32" s="20"/>
      <c r="C32" s="21"/>
      <c r="D32" s="20"/>
      <c r="E32" s="22"/>
      <c r="F32" s="23"/>
      <c r="G32" s="22"/>
      <c r="H32" s="22"/>
      <c r="I32" s="22"/>
      <c r="J32" s="22"/>
      <c r="K32" s="24"/>
      <c r="L32" s="24"/>
      <c r="M32" s="24"/>
      <c r="N32" s="25"/>
      <c r="O32" s="25"/>
      <c r="P32" s="25"/>
      <c r="Q32" s="23" t="s">
        <v>34</v>
      </c>
      <c r="R32" s="23" t="s">
        <v>37</v>
      </c>
      <c r="S32" s="23">
        <v>1</v>
      </c>
      <c r="T32" s="19">
        <v>0.04</v>
      </c>
      <c r="U32" s="23">
        <v>1</v>
      </c>
      <c r="V32" s="25">
        <f t="shared" ref="V32:V36" si="5">T32/U32*S32</f>
        <v>0.04</v>
      </c>
      <c r="W32" s="20"/>
      <c r="X32" s="42"/>
    </row>
    <row r="33" spans="1:25" x14ac:dyDescent="0.25">
      <c r="A33" s="20"/>
      <c r="B33" s="20"/>
      <c r="C33" s="21"/>
      <c r="D33" s="20"/>
      <c r="E33" s="22"/>
      <c r="F33" s="23"/>
      <c r="G33" s="22"/>
      <c r="H33" s="22"/>
      <c r="I33" s="22"/>
      <c r="J33" s="22"/>
      <c r="K33" s="24"/>
      <c r="L33" s="24"/>
      <c r="M33" s="24"/>
      <c r="N33" s="25"/>
      <c r="O33" s="25"/>
      <c r="P33" s="25"/>
      <c r="Q33" s="23" t="s">
        <v>34</v>
      </c>
      <c r="R33" s="23" t="s">
        <v>37</v>
      </c>
      <c r="S33" s="23">
        <v>1</v>
      </c>
      <c r="T33" s="19">
        <v>0.04</v>
      </c>
      <c r="U33" s="23">
        <v>1</v>
      </c>
      <c r="V33" s="25">
        <f t="shared" si="5"/>
        <v>0.04</v>
      </c>
      <c r="W33" s="20"/>
      <c r="X33" s="42"/>
    </row>
    <row r="34" spans="1:25" x14ac:dyDescent="0.25">
      <c r="A34" s="20"/>
      <c r="B34" s="20"/>
      <c r="C34" s="21"/>
      <c r="D34" s="20"/>
      <c r="E34" s="22"/>
      <c r="F34" s="23"/>
      <c r="G34" s="22"/>
      <c r="H34" s="22"/>
      <c r="I34" s="22"/>
      <c r="J34" s="22"/>
      <c r="K34" s="24"/>
      <c r="L34" s="24"/>
      <c r="M34" s="24"/>
      <c r="N34" s="25"/>
      <c r="O34" s="25"/>
      <c r="P34" s="25"/>
      <c r="Q34" s="23" t="s">
        <v>36</v>
      </c>
      <c r="R34" s="23" t="s">
        <v>37</v>
      </c>
      <c r="S34" s="23">
        <v>1</v>
      </c>
      <c r="T34" s="19">
        <v>0.04</v>
      </c>
      <c r="U34" s="23">
        <v>1</v>
      </c>
      <c r="V34" s="25">
        <f t="shared" si="5"/>
        <v>0.04</v>
      </c>
      <c r="W34" s="20"/>
      <c r="X34" s="42"/>
    </row>
    <row r="35" spans="1:25" x14ac:dyDescent="0.25">
      <c r="A35" s="20"/>
      <c r="B35" s="20"/>
      <c r="C35" s="21"/>
      <c r="D35" s="20"/>
      <c r="E35" s="22"/>
      <c r="F35" s="23"/>
      <c r="G35" s="22"/>
      <c r="H35" s="22"/>
      <c r="I35" s="22"/>
      <c r="J35" s="22"/>
      <c r="K35" s="24"/>
      <c r="L35" s="24"/>
      <c r="M35" s="24"/>
      <c r="N35" s="25"/>
      <c r="O35" s="25"/>
      <c r="P35" s="25"/>
      <c r="Q35" s="30" t="s">
        <v>38</v>
      </c>
      <c r="R35" s="30" t="s">
        <v>37</v>
      </c>
      <c r="S35" s="30">
        <v>1</v>
      </c>
      <c r="T35" s="31">
        <v>0.04</v>
      </c>
      <c r="U35" s="30">
        <v>1</v>
      </c>
      <c r="V35" s="32">
        <f t="shared" si="5"/>
        <v>0.04</v>
      </c>
      <c r="W35" s="20"/>
      <c r="X35" s="42"/>
      <c r="Y35" s="12" t="s">
        <v>39</v>
      </c>
    </row>
    <row r="36" spans="1:25" x14ac:dyDescent="0.25">
      <c r="A36" s="20"/>
      <c r="B36" s="20"/>
      <c r="C36" s="21"/>
      <c r="D36" s="20"/>
      <c r="E36" s="22"/>
      <c r="F36" s="23"/>
      <c r="G36" s="22"/>
      <c r="H36" s="22"/>
      <c r="I36" s="22"/>
      <c r="J36" s="22"/>
      <c r="K36" s="24"/>
      <c r="L36" s="24"/>
      <c r="M36" s="24"/>
      <c r="N36" s="25"/>
      <c r="O36" s="25"/>
      <c r="P36" s="25"/>
      <c r="Q36" s="23" t="s">
        <v>42</v>
      </c>
      <c r="R36" s="23"/>
      <c r="S36" s="23">
        <v>3</v>
      </c>
      <c r="T36" s="19">
        <v>0.05</v>
      </c>
      <c r="U36" s="23">
        <v>1</v>
      </c>
      <c r="V36" s="25">
        <f t="shared" si="5"/>
        <v>0.15000000000000002</v>
      </c>
      <c r="W36" s="20"/>
      <c r="X36" s="42"/>
    </row>
    <row r="37" spans="1:25" x14ac:dyDescent="0.25">
      <c r="A37" s="20"/>
      <c r="B37" s="20"/>
      <c r="C37" s="21"/>
      <c r="D37" s="20"/>
      <c r="E37" s="20" t="s">
        <v>43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5">
        <f>SUM(P27:P36)</f>
        <v>0.752</v>
      </c>
      <c r="Q37" s="20" t="s">
        <v>44</v>
      </c>
      <c r="R37" s="20"/>
      <c r="S37" s="20"/>
      <c r="T37" s="20"/>
      <c r="U37" s="20"/>
      <c r="V37" s="25">
        <f>SUM(V27:V36)</f>
        <v>0.56999999999999995</v>
      </c>
      <c r="W37" s="20"/>
      <c r="X37" s="42"/>
    </row>
    <row r="38" spans="1:25" ht="14.4" customHeight="1" x14ac:dyDescent="0.25">
      <c r="A38" s="20">
        <v>4</v>
      </c>
      <c r="B38" s="20" t="s">
        <v>53</v>
      </c>
      <c r="C38" s="21" t="s">
        <v>54</v>
      </c>
      <c r="D38" s="20"/>
      <c r="E38" s="44" t="s">
        <v>55</v>
      </c>
      <c r="F38" s="23">
        <v>1</v>
      </c>
      <c r="G38" s="22" t="s">
        <v>41</v>
      </c>
      <c r="H38" s="22">
        <v>70</v>
      </c>
      <c r="I38" s="22">
        <v>53</v>
      </c>
      <c r="J38" s="22">
        <v>2</v>
      </c>
      <c r="K38" s="24">
        <v>5.8999999999999997E-2</v>
      </c>
      <c r="L38" s="24">
        <v>2.4E-2</v>
      </c>
      <c r="M38" s="24">
        <v>3.5000000000000003E-2</v>
      </c>
      <c r="N38" s="25">
        <v>5.83</v>
      </c>
      <c r="O38" s="25">
        <v>2.6</v>
      </c>
      <c r="P38" s="25">
        <v>0.26</v>
      </c>
      <c r="Q38" s="23" t="s">
        <v>32</v>
      </c>
      <c r="R38" s="23" t="s">
        <v>33</v>
      </c>
      <c r="S38" s="23">
        <v>1</v>
      </c>
      <c r="T38" s="19">
        <v>7.0000000000000007E-2</v>
      </c>
      <c r="U38" s="23">
        <v>1</v>
      </c>
      <c r="V38" s="25">
        <f>T38/U38*S38</f>
        <v>7.0000000000000007E-2</v>
      </c>
      <c r="W38" s="41">
        <v>1.1200000000000001</v>
      </c>
      <c r="X38" s="42">
        <f>W38*(P48+V48)</f>
        <v>1.4817600000000002</v>
      </c>
    </row>
    <row r="39" spans="1:25" x14ac:dyDescent="0.25">
      <c r="A39" s="20"/>
      <c r="B39" s="20"/>
      <c r="C39" s="21"/>
      <c r="D39" s="20"/>
      <c r="E39" s="22"/>
      <c r="F39" s="23"/>
      <c r="G39" s="22"/>
      <c r="H39" s="22"/>
      <c r="I39" s="22"/>
      <c r="J39" s="22"/>
      <c r="K39" s="24"/>
      <c r="L39" s="24"/>
      <c r="M39" s="24"/>
      <c r="N39" s="25"/>
      <c r="O39" s="25"/>
      <c r="P39" s="25"/>
      <c r="Q39" s="23" t="s">
        <v>34</v>
      </c>
      <c r="R39" s="23" t="s">
        <v>35</v>
      </c>
      <c r="S39" s="23">
        <v>1</v>
      </c>
      <c r="T39" s="19">
        <v>0.04</v>
      </c>
      <c r="U39" s="23">
        <v>1</v>
      </c>
      <c r="V39" s="25">
        <f>T39/U39*S39</f>
        <v>0.04</v>
      </c>
      <c r="W39" s="20"/>
      <c r="X39" s="42"/>
    </row>
    <row r="40" spans="1:25" x14ac:dyDescent="0.25">
      <c r="A40" s="20"/>
      <c r="B40" s="20"/>
      <c r="C40" s="21"/>
      <c r="D40" s="20"/>
      <c r="E40" s="22"/>
      <c r="F40" s="23"/>
      <c r="G40" s="22"/>
      <c r="H40" s="22"/>
      <c r="I40" s="22"/>
      <c r="J40" s="22"/>
      <c r="K40" s="24"/>
      <c r="L40" s="24"/>
      <c r="M40" s="24"/>
      <c r="N40" s="25"/>
      <c r="O40" s="25"/>
      <c r="P40" s="25"/>
      <c r="Q40" s="23" t="s">
        <v>34</v>
      </c>
      <c r="R40" s="23" t="s">
        <v>35</v>
      </c>
      <c r="S40" s="23">
        <v>1</v>
      </c>
      <c r="T40" s="19">
        <v>0.04</v>
      </c>
      <c r="U40" s="23">
        <v>1</v>
      </c>
      <c r="V40" s="25">
        <f>T40/U40*S40</f>
        <v>0.04</v>
      </c>
      <c r="W40" s="20"/>
      <c r="X40" s="42"/>
    </row>
    <row r="41" spans="1:25" x14ac:dyDescent="0.25">
      <c r="A41" s="20"/>
      <c r="B41" s="20"/>
      <c r="C41" s="21"/>
      <c r="D41" s="20"/>
      <c r="E41" s="22"/>
      <c r="F41" s="23"/>
      <c r="G41" s="22"/>
      <c r="H41" s="22"/>
      <c r="I41" s="22"/>
      <c r="J41" s="22"/>
      <c r="K41" s="24"/>
      <c r="L41" s="24"/>
      <c r="M41" s="24"/>
      <c r="N41" s="25"/>
      <c r="O41" s="25"/>
      <c r="P41" s="25"/>
      <c r="Q41" s="30" t="s">
        <v>38</v>
      </c>
      <c r="R41" s="30" t="s">
        <v>37</v>
      </c>
      <c r="S41" s="30">
        <v>1</v>
      </c>
      <c r="T41" s="31">
        <v>0.04</v>
      </c>
      <c r="U41" s="30">
        <v>1</v>
      </c>
      <c r="V41" s="32">
        <f t="shared" ref="V41" si="6">T41/U41*S41</f>
        <v>0.04</v>
      </c>
      <c r="W41" s="20"/>
      <c r="X41" s="42"/>
      <c r="Y41" s="12" t="s">
        <v>39</v>
      </c>
    </row>
    <row r="42" spans="1:25" x14ac:dyDescent="0.25">
      <c r="A42" s="20"/>
      <c r="B42" s="20"/>
      <c r="C42" s="21"/>
      <c r="D42" s="20"/>
      <c r="E42" s="45" t="s">
        <v>56</v>
      </c>
      <c r="F42" s="23">
        <v>1</v>
      </c>
      <c r="G42" s="22" t="s">
        <v>41</v>
      </c>
      <c r="H42" s="22">
        <v>89</v>
      </c>
      <c r="I42" s="22">
        <v>82</v>
      </c>
      <c r="J42" s="22">
        <v>2</v>
      </c>
      <c r="K42" s="24">
        <v>0.115</v>
      </c>
      <c r="L42" s="24">
        <v>4.2999999999999997E-2</v>
      </c>
      <c r="M42" s="24">
        <v>7.1999999999999995E-2</v>
      </c>
      <c r="N42" s="25">
        <v>5.83</v>
      </c>
      <c r="O42" s="25">
        <v>2.6</v>
      </c>
      <c r="P42" s="25">
        <v>0.49299999999999999</v>
      </c>
      <c r="Q42" s="23" t="s">
        <v>32</v>
      </c>
      <c r="R42" s="23" t="s">
        <v>33</v>
      </c>
      <c r="S42" s="23">
        <v>1</v>
      </c>
      <c r="T42" s="19">
        <v>7.0000000000000007E-2</v>
      </c>
      <c r="U42" s="23">
        <v>1</v>
      </c>
      <c r="V42" s="25">
        <f>T42/U42*S42</f>
        <v>7.0000000000000007E-2</v>
      </c>
      <c r="W42" s="20"/>
      <c r="X42" s="42"/>
    </row>
    <row r="43" spans="1:25" x14ac:dyDescent="0.25">
      <c r="A43" s="20"/>
      <c r="B43" s="20"/>
      <c r="C43" s="21"/>
      <c r="D43" s="20"/>
      <c r="E43" s="22"/>
      <c r="F43" s="23"/>
      <c r="G43" s="22"/>
      <c r="H43" s="22"/>
      <c r="I43" s="22"/>
      <c r="J43" s="22"/>
      <c r="K43" s="24"/>
      <c r="L43" s="24"/>
      <c r="M43" s="24"/>
      <c r="N43" s="25"/>
      <c r="O43" s="25"/>
      <c r="P43" s="25"/>
      <c r="Q43" s="23" t="s">
        <v>34</v>
      </c>
      <c r="R43" s="23" t="s">
        <v>37</v>
      </c>
      <c r="S43" s="23">
        <v>1</v>
      </c>
      <c r="T43" s="19">
        <v>0.04</v>
      </c>
      <c r="U43" s="23">
        <v>1</v>
      </c>
      <c r="V43" s="25">
        <f t="shared" ref="V43:V47" si="7">T43/U43*S43</f>
        <v>0.04</v>
      </c>
      <c r="W43" s="20"/>
      <c r="X43" s="42"/>
    </row>
    <row r="44" spans="1:25" x14ac:dyDescent="0.25">
      <c r="A44" s="20"/>
      <c r="B44" s="20"/>
      <c r="C44" s="21"/>
      <c r="D44" s="20"/>
      <c r="E44" s="22"/>
      <c r="F44" s="23"/>
      <c r="G44" s="22"/>
      <c r="H44" s="22"/>
      <c r="I44" s="22"/>
      <c r="J44" s="22"/>
      <c r="K44" s="24"/>
      <c r="L44" s="24"/>
      <c r="M44" s="24"/>
      <c r="N44" s="25"/>
      <c r="O44" s="25"/>
      <c r="P44" s="25"/>
      <c r="Q44" s="23" t="s">
        <v>34</v>
      </c>
      <c r="R44" s="23" t="s">
        <v>37</v>
      </c>
      <c r="S44" s="23">
        <v>1</v>
      </c>
      <c r="T44" s="19">
        <v>0.04</v>
      </c>
      <c r="U44" s="23">
        <v>1</v>
      </c>
      <c r="V44" s="25">
        <f t="shared" si="7"/>
        <v>0.04</v>
      </c>
      <c r="W44" s="20"/>
      <c r="X44" s="42"/>
    </row>
    <row r="45" spans="1:25" x14ac:dyDescent="0.25">
      <c r="A45" s="20"/>
      <c r="B45" s="20"/>
      <c r="C45" s="21"/>
      <c r="D45" s="20"/>
      <c r="E45" s="22"/>
      <c r="F45" s="23"/>
      <c r="G45" s="22"/>
      <c r="H45" s="22"/>
      <c r="I45" s="22"/>
      <c r="J45" s="22"/>
      <c r="K45" s="24"/>
      <c r="L45" s="24"/>
      <c r="M45" s="24"/>
      <c r="N45" s="25"/>
      <c r="O45" s="25"/>
      <c r="P45" s="25"/>
      <c r="Q45" s="23" t="s">
        <v>36</v>
      </c>
      <c r="R45" s="23" t="s">
        <v>37</v>
      </c>
      <c r="S45" s="23">
        <v>1</v>
      </c>
      <c r="T45" s="19">
        <v>0.04</v>
      </c>
      <c r="U45" s="23">
        <v>1</v>
      </c>
      <c r="V45" s="25">
        <f t="shared" si="7"/>
        <v>0.04</v>
      </c>
      <c r="W45" s="20"/>
      <c r="X45" s="42"/>
    </row>
    <row r="46" spans="1:25" x14ac:dyDescent="0.25">
      <c r="A46" s="20"/>
      <c r="B46" s="20"/>
      <c r="C46" s="21"/>
      <c r="D46" s="20"/>
      <c r="E46" s="22"/>
      <c r="F46" s="23"/>
      <c r="G46" s="22"/>
      <c r="H46" s="22"/>
      <c r="I46" s="22"/>
      <c r="J46" s="22"/>
      <c r="K46" s="24"/>
      <c r="L46" s="24"/>
      <c r="M46" s="24"/>
      <c r="N46" s="25"/>
      <c r="O46" s="25"/>
      <c r="P46" s="25"/>
      <c r="Q46" s="30" t="s">
        <v>38</v>
      </c>
      <c r="R46" s="30" t="s">
        <v>37</v>
      </c>
      <c r="S46" s="30">
        <v>1</v>
      </c>
      <c r="T46" s="31">
        <v>0.04</v>
      </c>
      <c r="U46" s="30">
        <v>1</v>
      </c>
      <c r="V46" s="32">
        <f t="shared" si="7"/>
        <v>0.04</v>
      </c>
      <c r="W46" s="20"/>
      <c r="X46" s="42"/>
      <c r="Y46" s="12" t="s">
        <v>39</v>
      </c>
    </row>
    <row r="47" spans="1:25" x14ac:dyDescent="0.25">
      <c r="A47" s="20"/>
      <c r="B47" s="20"/>
      <c r="C47" s="21"/>
      <c r="D47" s="20"/>
      <c r="E47" s="22"/>
      <c r="F47" s="23"/>
      <c r="G47" s="22"/>
      <c r="H47" s="22"/>
      <c r="I47" s="22"/>
      <c r="J47" s="22"/>
      <c r="K47" s="24"/>
      <c r="L47" s="24"/>
      <c r="M47" s="24"/>
      <c r="N47" s="25"/>
      <c r="O47" s="25"/>
      <c r="P47" s="25"/>
      <c r="Q47" s="23" t="s">
        <v>42</v>
      </c>
      <c r="R47" s="23"/>
      <c r="S47" s="23">
        <v>3</v>
      </c>
      <c r="T47" s="19">
        <v>0.05</v>
      </c>
      <c r="U47" s="23">
        <v>1</v>
      </c>
      <c r="V47" s="25">
        <f t="shared" si="7"/>
        <v>0.15000000000000002</v>
      </c>
      <c r="W47" s="20"/>
      <c r="X47" s="42"/>
    </row>
    <row r="48" spans="1:25" x14ac:dyDescent="0.25">
      <c r="A48" s="20"/>
      <c r="B48" s="20"/>
      <c r="C48" s="21"/>
      <c r="D48" s="20"/>
      <c r="E48" s="20" t="s">
        <v>43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5">
        <f>SUM(P38:P47)</f>
        <v>0.753</v>
      </c>
      <c r="Q48" s="20" t="s">
        <v>44</v>
      </c>
      <c r="R48" s="20"/>
      <c r="S48" s="20"/>
      <c r="T48" s="20"/>
      <c r="U48" s="20"/>
      <c r="V48" s="25">
        <f>SUM(V38:V47)</f>
        <v>0.56999999999999995</v>
      </c>
      <c r="W48" s="20"/>
      <c r="X48" s="42"/>
    </row>
    <row r="49" spans="1:25" ht="14.4" customHeight="1" x14ac:dyDescent="0.25">
      <c r="A49" s="20">
        <v>5</v>
      </c>
      <c r="B49" s="20" t="s">
        <v>57</v>
      </c>
      <c r="C49" s="46" t="s">
        <v>58</v>
      </c>
      <c r="D49" s="20"/>
      <c r="E49" s="40" t="s">
        <v>59</v>
      </c>
      <c r="F49" s="23">
        <v>1</v>
      </c>
      <c r="G49" s="22" t="s">
        <v>31</v>
      </c>
      <c r="H49" s="22">
        <v>85</v>
      </c>
      <c r="I49" s="22">
        <v>58</v>
      </c>
      <c r="J49" s="22">
        <v>2</v>
      </c>
      <c r="K49" s="24">
        <v>7.8E-2</v>
      </c>
      <c r="L49" s="24">
        <v>3.6499999999999998E-2</v>
      </c>
      <c r="M49" s="24">
        <v>4.2999999999999997E-2</v>
      </c>
      <c r="N49" s="25">
        <v>5.83</v>
      </c>
      <c r="O49" s="25">
        <v>2.6</v>
      </c>
      <c r="P49" s="25">
        <v>0.34499999999999997</v>
      </c>
      <c r="Q49" s="23" t="s">
        <v>32</v>
      </c>
      <c r="R49" s="23" t="s">
        <v>33</v>
      </c>
      <c r="S49" s="23">
        <v>1</v>
      </c>
      <c r="T49" s="19">
        <v>7.0000000000000007E-2</v>
      </c>
      <c r="U49" s="23">
        <v>1</v>
      </c>
      <c r="V49" s="25">
        <f>T49/U49*S49</f>
        <v>7.0000000000000007E-2</v>
      </c>
      <c r="W49" s="41">
        <v>1.1200000000000001</v>
      </c>
      <c r="X49" s="42">
        <f>W49*(P59+V59)</f>
        <v>1.4806400000000002</v>
      </c>
      <c r="Y49" s="47"/>
    </row>
    <row r="50" spans="1:25" x14ac:dyDescent="0.25">
      <c r="A50" s="20"/>
      <c r="B50" s="20"/>
      <c r="C50" s="46"/>
      <c r="D50" s="20"/>
      <c r="E50" s="22"/>
      <c r="F50" s="23"/>
      <c r="G50" s="22"/>
      <c r="H50" s="22"/>
      <c r="I50" s="22"/>
      <c r="J50" s="22"/>
      <c r="K50" s="24"/>
      <c r="L50" s="24"/>
      <c r="M50" s="24"/>
      <c r="N50" s="25"/>
      <c r="O50" s="25"/>
      <c r="P50" s="25"/>
      <c r="Q50" s="23" t="s">
        <v>34</v>
      </c>
      <c r="R50" s="23" t="s">
        <v>35</v>
      </c>
      <c r="S50" s="23">
        <v>1</v>
      </c>
      <c r="T50" s="19">
        <v>0.04</v>
      </c>
      <c r="U50" s="23">
        <v>1</v>
      </c>
      <c r="V50" s="25">
        <f>T50/U50*S50</f>
        <v>0.04</v>
      </c>
      <c r="W50" s="20"/>
      <c r="X50" s="42"/>
      <c r="Y50" s="47"/>
    </row>
    <row r="51" spans="1:25" x14ac:dyDescent="0.25">
      <c r="A51" s="20"/>
      <c r="B51" s="20"/>
      <c r="C51" s="46"/>
      <c r="D51" s="20"/>
      <c r="E51" s="22"/>
      <c r="F51" s="23"/>
      <c r="G51" s="22"/>
      <c r="H51" s="22"/>
      <c r="I51" s="22"/>
      <c r="J51" s="22"/>
      <c r="K51" s="24"/>
      <c r="L51" s="24"/>
      <c r="M51" s="24"/>
      <c r="N51" s="25"/>
      <c r="O51" s="25"/>
      <c r="P51" s="25"/>
      <c r="Q51" s="23" t="s">
        <v>34</v>
      </c>
      <c r="R51" s="23" t="s">
        <v>35</v>
      </c>
      <c r="S51" s="23">
        <v>1</v>
      </c>
      <c r="T51" s="19">
        <v>0.04</v>
      </c>
      <c r="U51" s="23">
        <v>1</v>
      </c>
      <c r="V51" s="25">
        <f>T51/U51*S51</f>
        <v>0.04</v>
      </c>
      <c r="W51" s="20"/>
      <c r="X51" s="42"/>
      <c r="Y51" s="47"/>
    </row>
    <row r="52" spans="1:25" x14ac:dyDescent="0.25">
      <c r="A52" s="20"/>
      <c r="B52" s="20"/>
      <c r="C52" s="46"/>
      <c r="D52" s="20"/>
      <c r="E52" s="22"/>
      <c r="F52" s="23"/>
      <c r="G52" s="22"/>
      <c r="H52" s="22"/>
      <c r="I52" s="22"/>
      <c r="J52" s="22"/>
      <c r="K52" s="24"/>
      <c r="L52" s="24"/>
      <c r="M52" s="24"/>
      <c r="N52" s="25"/>
      <c r="O52" s="25"/>
      <c r="P52" s="25"/>
      <c r="Q52" s="30" t="s">
        <v>38</v>
      </c>
      <c r="R52" s="30" t="s">
        <v>37</v>
      </c>
      <c r="S52" s="30">
        <v>1</v>
      </c>
      <c r="T52" s="31">
        <v>0.04</v>
      </c>
      <c r="U52" s="30">
        <v>1</v>
      </c>
      <c r="V52" s="32">
        <f t="shared" ref="V52" si="8">T52/U52*S52</f>
        <v>0.04</v>
      </c>
      <c r="W52" s="20"/>
      <c r="X52" s="42"/>
      <c r="Y52" s="12" t="s">
        <v>39</v>
      </c>
    </row>
    <row r="53" spans="1:25" x14ac:dyDescent="0.25">
      <c r="A53" s="20"/>
      <c r="B53" s="20"/>
      <c r="C53" s="46"/>
      <c r="D53" s="20"/>
      <c r="E53" s="43" t="s">
        <v>60</v>
      </c>
      <c r="F53" s="23"/>
      <c r="G53" s="22" t="s">
        <v>41</v>
      </c>
      <c r="H53" s="22">
        <v>91</v>
      </c>
      <c r="I53" s="22">
        <v>70</v>
      </c>
      <c r="J53" s="22">
        <v>2</v>
      </c>
      <c r="K53" s="24">
        <v>0.1</v>
      </c>
      <c r="L53" s="24">
        <v>3.2000000000000001E-2</v>
      </c>
      <c r="M53" s="24">
        <v>6.8000000000000005E-2</v>
      </c>
      <c r="N53" s="25">
        <v>5.83</v>
      </c>
      <c r="O53" s="25">
        <v>2.6</v>
      </c>
      <c r="P53" s="25">
        <v>0.40699999999999997</v>
      </c>
      <c r="Q53" s="23" t="s">
        <v>32</v>
      </c>
      <c r="R53" s="23" t="s">
        <v>33</v>
      </c>
      <c r="S53" s="23">
        <v>1</v>
      </c>
      <c r="T53" s="19">
        <v>7.0000000000000007E-2</v>
      </c>
      <c r="U53" s="23">
        <v>1</v>
      </c>
      <c r="V53" s="25">
        <f>T53/U53*S53</f>
        <v>7.0000000000000007E-2</v>
      </c>
      <c r="W53" s="20"/>
      <c r="X53" s="42"/>
      <c r="Y53" s="47"/>
    </row>
    <row r="54" spans="1:25" x14ac:dyDescent="0.25">
      <c r="A54" s="20"/>
      <c r="B54" s="20"/>
      <c r="C54" s="46"/>
      <c r="D54" s="20"/>
      <c r="E54" s="22"/>
      <c r="F54" s="23"/>
      <c r="G54" s="22"/>
      <c r="H54" s="22"/>
      <c r="I54" s="22"/>
      <c r="J54" s="22"/>
      <c r="K54" s="24"/>
      <c r="L54" s="24"/>
      <c r="M54" s="24"/>
      <c r="N54" s="25"/>
      <c r="O54" s="25"/>
      <c r="P54" s="25"/>
      <c r="Q54" s="23" t="s">
        <v>34</v>
      </c>
      <c r="R54" s="23" t="s">
        <v>37</v>
      </c>
      <c r="S54" s="23">
        <v>1</v>
      </c>
      <c r="T54" s="19">
        <v>0.04</v>
      </c>
      <c r="U54" s="23">
        <v>1</v>
      </c>
      <c r="V54" s="25">
        <f t="shared" ref="V54:V58" si="9">T54/U54*S54</f>
        <v>0.04</v>
      </c>
      <c r="W54" s="20"/>
      <c r="X54" s="42"/>
      <c r="Y54" s="47"/>
    </row>
    <row r="55" spans="1:25" x14ac:dyDescent="0.25">
      <c r="A55" s="20"/>
      <c r="B55" s="20"/>
      <c r="C55" s="46"/>
      <c r="D55" s="20"/>
      <c r="E55" s="22"/>
      <c r="F55" s="23"/>
      <c r="G55" s="22"/>
      <c r="H55" s="22"/>
      <c r="I55" s="22"/>
      <c r="J55" s="22"/>
      <c r="K55" s="24"/>
      <c r="L55" s="24"/>
      <c r="M55" s="24"/>
      <c r="N55" s="25"/>
      <c r="O55" s="25"/>
      <c r="P55" s="25"/>
      <c r="Q55" s="23" t="s">
        <v>34</v>
      </c>
      <c r="R55" s="23" t="s">
        <v>37</v>
      </c>
      <c r="S55" s="23">
        <v>1</v>
      </c>
      <c r="T55" s="19">
        <v>0.04</v>
      </c>
      <c r="U55" s="23">
        <v>1</v>
      </c>
      <c r="V55" s="25">
        <f t="shared" si="9"/>
        <v>0.04</v>
      </c>
      <c r="W55" s="20"/>
      <c r="X55" s="42"/>
      <c r="Y55" s="47"/>
    </row>
    <row r="56" spans="1:25" x14ac:dyDescent="0.25">
      <c r="A56" s="20"/>
      <c r="B56" s="20"/>
      <c r="C56" s="46"/>
      <c r="D56" s="20"/>
      <c r="E56" s="22"/>
      <c r="F56" s="23"/>
      <c r="G56" s="22"/>
      <c r="H56" s="22"/>
      <c r="I56" s="22"/>
      <c r="J56" s="22"/>
      <c r="K56" s="24"/>
      <c r="L56" s="24"/>
      <c r="M56" s="24"/>
      <c r="N56" s="25"/>
      <c r="O56" s="25"/>
      <c r="P56" s="25"/>
      <c r="Q56" s="23" t="s">
        <v>36</v>
      </c>
      <c r="R56" s="23" t="s">
        <v>37</v>
      </c>
      <c r="S56" s="23">
        <v>1</v>
      </c>
      <c r="T56" s="19">
        <v>0.04</v>
      </c>
      <c r="U56" s="23">
        <v>1</v>
      </c>
      <c r="V56" s="25">
        <f t="shared" si="9"/>
        <v>0.04</v>
      </c>
      <c r="W56" s="20"/>
      <c r="X56" s="42"/>
      <c r="Y56" s="47"/>
    </row>
    <row r="57" spans="1:25" x14ac:dyDescent="0.25">
      <c r="A57" s="20"/>
      <c r="B57" s="20"/>
      <c r="C57" s="46"/>
      <c r="D57" s="20"/>
      <c r="E57" s="22"/>
      <c r="F57" s="23"/>
      <c r="G57" s="22"/>
      <c r="H57" s="22"/>
      <c r="I57" s="22"/>
      <c r="J57" s="22"/>
      <c r="K57" s="24"/>
      <c r="L57" s="24"/>
      <c r="M57" s="24"/>
      <c r="N57" s="25"/>
      <c r="O57" s="25"/>
      <c r="P57" s="25"/>
      <c r="Q57" s="30" t="s">
        <v>38</v>
      </c>
      <c r="R57" s="30" t="s">
        <v>37</v>
      </c>
      <c r="S57" s="30">
        <v>1</v>
      </c>
      <c r="T57" s="31">
        <v>0.04</v>
      </c>
      <c r="U57" s="30">
        <v>1</v>
      </c>
      <c r="V57" s="32">
        <f t="shared" si="9"/>
        <v>0.04</v>
      </c>
      <c r="W57" s="20"/>
      <c r="X57" s="42"/>
      <c r="Y57" s="12" t="s">
        <v>39</v>
      </c>
    </row>
    <row r="58" spans="1:25" x14ac:dyDescent="0.25">
      <c r="A58" s="20"/>
      <c r="B58" s="20"/>
      <c r="C58" s="46"/>
      <c r="D58" s="20"/>
      <c r="E58" s="22"/>
      <c r="F58" s="23"/>
      <c r="G58" s="22"/>
      <c r="H58" s="22"/>
      <c r="I58" s="22"/>
      <c r="J58" s="22"/>
      <c r="K58" s="24"/>
      <c r="L58" s="24"/>
      <c r="M58" s="24"/>
      <c r="N58" s="25"/>
      <c r="O58" s="25"/>
      <c r="P58" s="25"/>
      <c r="Q58" s="23" t="s">
        <v>42</v>
      </c>
      <c r="R58" s="23"/>
      <c r="S58" s="23">
        <v>3</v>
      </c>
      <c r="T58" s="19">
        <v>0.05</v>
      </c>
      <c r="U58" s="23">
        <v>1</v>
      </c>
      <c r="V58" s="25">
        <f t="shared" si="9"/>
        <v>0.15000000000000002</v>
      </c>
      <c r="W58" s="20"/>
      <c r="X58" s="42"/>
      <c r="Y58" s="47"/>
    </row>
    <row r="59" spans="1:25" x14ac:dyDescent="0.25">
      <c r="A59" s="20"/>
      <c r="B59" s="20"/>
      <c r="C59" s="46"/>
      <c r="D59" s="20"/>
      <c r="E59" s="20" t="s">
        <v>43</v>
      </c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5">
        <f>SUM(P49:P58)</f>
        <v>0.752</v>
      </c>
      <c r="Q59" s="20" t="s">
        <v>44</v>
      </c>
      <c r="R59" s="20"/>
      <c r="S59" s="20"/>
      <c r="T59" s="20"/>
      <c r="U59" s="20"/>
      <c r="V59" s="25">
        <f>SUM(V49:V58)</f>
        <v>0.56999999999999995</v>
      </c>
      <c r="W59" s="20"/>
      <c r="X59" s="42"/>
      <c r="Y59" s="47"/>
    </row>
    <row r="60" spans="1:25" ht="14.4" customHeight="1" x14ac:dyDescent="0.25">
      <c r="A60" s="20">
        <v>6</v>
      </c>
      <c r="B60" s="20" t="s">
        <v>61</v>
      </c>
      <c r="C60" s="46" t="s">
        <v>62</v>
      </c>
      <c r="D60" s="20"/>
      <c r="E60" s="44" t="s">
        <v>63</v>
      </c>
      <c r="F60" s="23">
        <v>1</v>
      </c>
      <c r="G60" s="22" t="s">
        <v>41</v>
      </c>
      <c r="H60" s="22">
        <v>70</v>
      </c>
      <c r="I60" s="22">
        <v>53</v>
      </c>
      <c r="J60" s="22">
        <v>2</v>
      </c>
      <c r="K60" s="24">
        <v>5.8999999999999997E-2</v>
      </c>
      <c r="L60" s="24">
        <v>2.4E-2</v>
      </c>
      <c r="M60" s="24">
        <v>3.5000000000000003E-2</v>
      </c>
      <c r="N60" s="25">
        <v>5.83</v>
      </c>
      <c r="O60" s="25">
        <v>2.6</v>
      </c>
      <c r="P60" s="25">
        <v>0.26</v>
      </c>
      <c r="Q60" s="23" t="s">
        <v>32</v>
      </c>
      <c r="R60" s="23" t="s">
        <v>33</v>
      </c>
      <c r="S60" s="23">
        <v>1</v>
      </c>
      <c r="T60" s="19">
        <v>7.0000000000000007E-2</v>
      </c>
      <c r="U60" s="23">
        <v>1</v>
      </c>
      <c r="V60" s="25">
        <f>T60/U60*S60</f>
        <v>7.0000000000000007E-2</v>
      </c>
      <c r="W60" s="41">
        <v>1.1200000000000001</v>
      </c>
      <c r="X60" s="42">
        <f>W60*(P70+V70)</f>
        <v>1.4817600000000002</v>
      </c>
    </row>
    <row r="61" spans="1:25" x14ac:dyDescent="0.25">
      <c r="A61" s="20"/>
      <c r="B61" s="20"/>
      <c r="C61" s="46"/>
      <c r="D61" s="20"/>
      <c r="E61" s="22"/>
      <c r="F61" s="23"/>
      <c r="G61" s="22"/>
      <c r="H61" s="22"/>
      <c r="I61" s="22"/>
      <c r="J61" s="22"/>
      <c r="K61" s="24"/>
      <c r="L61" s="24"/>
      <c r="M61" s="24"/>
      <c r="N61" s="25"/>
      <c r="O61" s="25"/>
      <c r="P61" s="25"/>
      <c r="Q61" s="23" t="s">
        <v>34</v>
      </c>
      <c r="R61" s="23" t="s">
        <v>35</v>
      </c>
      <c r="S61" s="23">
        <v>1</v>
      </c>
      <c r="T61" s="19">
        <v>0.04</v>
      </c>
      <c r="U61" s="23">
        <v>1</v>
      </c>
      <c r="V61" s="25">
        <f>T61/U61*S61</f>
        <v>0.04</v>
      </c>
      <c r="W61" s="20"/>
      <c r="X61" s="42"/>
    </row>
    <row r="62" spans="1:25" x14ac:dyDescent="0.25">
      <c r="A62" s="20"/>
      <c r="B62" s="20"/>
      <c r="C62" s="46"/>
      <c r="D62" s="20"/>
      <c r="E62" s="22"/>
      <c r="F62" s="23"/>
      <c r="G62" s="22"/>
      <c r="H62" s="22"/>
      <c r="I62" s="22"/>
      <c r="J62" s="22"/>
      <c r="K62" s="24"/>
      <c r="L62" s="24"/>
      <c r="M62" s="24"/>
      <c r="N62" s="25"/>
      <c r="O62" s="25"/>
      <c r="P62" s="25"/>
      <c r="Q62" s="23" t="s">
        <v>34</v>
      </c>
      <c r="R62" s="23" t="s">
        <v>35</v>
      </c>
      <c r="S62" s="23">
        <v>1</v>
      </c>
      <c r="T62" s="19">
        <v>0.04</v>
      </c>
      <c r="U62" s="23">
        <v>1</v>
      </c>
      <c r="V62" s="25">
        <f>T62/U62*S62</f>
        <v>0.04</v>
      </c>
      <c r="W62" s="20"/>
      <c r="X62" s="42"/>
    </row>
    <row r="63" spans="1:25" x14ac:dyDescent="0.25">
      <c r="A63" s="20"/>
      <c r="B63" s="20"/>
      <c r="C63" s="46"/>
      <c r="D63" s="20"/>
      <c r="E63" s="22"/>
      <c r="F63" s="23"/>
      <c r="G63" s="22"/>
      <c r="H63" s="22"/>
      <c r="I63" s="22"/>
      <c r="J63" s="22"/>
      <c r="K63" s="24"/>
      <c r="L63" s="24"/>
      <c r="M63" s="24"/>
      <c r="N63" s="25"/>
      <c r="O63" s="25"/>
      <c r="P63" s="25"/>
      <c r="Q63" s="30" t="s">
        <v>38</v>
      </c>
      <c r="R63" s="30" t="s">
        <v>37</v>
      </c>
      <c r="S63" s="30">
        <v>1</v>
      </c>
      <c r="T63" s="31">
        <v>0.04</v>
      </c>
      <c r="U63" s="30">
        <v>1</v>
      </c>
      <c r="V63" s="32">
        <f t="shared" ref="V63" si="10">T63/U63*S63</f>
        <v>0.04</v>
      </c>
      <c r="W63" s="20"/>
      <c r="X63" s="42"/>
      <c r="Y63" s="12" t="s">
        <v>39</v>
      </c>
    </row>
    <row r="64" spans="1:25" x14ac:dyDescent="0.25">
      <c r="A64" s="20"/>
      <c r="B64" s="20"/>
      <c r="C64" s="46"/>
      <c r="D64" s="20"/>
      <c r="E64" s="45" t="s">
        <v>64</v>
      </c>
      <c r="F64" s="23">
        <v>1</v>
      </c>
      <c r="G64" s="22" t="s">
        <v>41</v>
      </c>
      <c r="H64" s="22">
        <v>89</v>
      </c>
      <c r="I64" s="22">
        <v>82</v>
      </c>
      <c r="J64" s="22">
        <v>2</v>
      </c>
      <c r="K64" s="24">
        <v>0.115</v>
      </c>
      <c r="L64" s="24">
        <v>4.2999999999999997E-2</v>
      </c>
      <c r="M64" s="24">
        <v>7.1999999999999995E-2</v>
      </c>
      <c r="N64" s="25">
        <v>5.83</v>
      </c>
      <c r="O64" s="25">
        <v>2.6</v>
      </c>
      <c r="P64" s="25">
        <v>0.49299999999999999</v>
      </c>
      <c r="Q64" s="23" t="s">
        <v>32</v>
      </c>
      <c r="R64" s="23" t="s">
        <v>33</v>
      </c>
      <c r="S64" s="23">
        <v>1</v>
      </c>
      <c r="T64" s="19">
        <v>7.0000000000000007E-2</v>
      </c>
      <c r="U64" s="23">
        <v>1</v>
      </c>
      <c r="V64" s="25">
        <f>T64/U64*S64</f>
        <v>7.0000000000000007E-2</v>
      </c>
      <c r="W64" s="20"/>
      <c r="X64" s="42"/>
    </row>
    <row r="65" spans="1:25" x14ac:dyDescent="0.25">
      <c r="A65" s="20"/>
      <c r="B65" s="20"/>
      <c r="C65" s="46"/>
      <c r="D65" s="20"/>
      <c r="E65" s="22"/>
      <c r="F65" s="23"/>
      <c r="G65" s="22"/>
      <c r="H65" s="22"/>
      <c r="I65" s="22"/>
      <c r="J65" s="22"/>
      <c r="K65" s="24"/>
      <c r="L65" s="24"/>
      <c r="M65" s="24"/>
      <c r="N65" s="25"/>
      <c r="O65" s="25"/>
      <c r="P65" s="25"/>
      <c r="Q65" s="23" t="s">
        <v>34</v>
      </c>
      <c r="R65" s="23" t="s">
        <v>37</v>
      </c>
      <c r="S65" s="23">
        <v>1</v>
      </c>
      <c r="T65" s="19">
        <v>0.04</v>
      </c>
      <c r="U65" s="23">
        <v>1</v>
      </c>
      <c r="V65" s="25">
        <f t="shared" ref="V65:V69" si="11">T65/U65*S65</f>
        <v>0.04</v>
      </c>
      <c r="W65" s="20"/>
      <c r="X65" s="42"/>
    </row>
    <row r="66" spans="1:25" x14ac:dyDescent="0.25">
      <c r="A66" s="20"/>
      <c r="B66" s="20"/>
      <c r="C66" s="46"/>
      <c r="D66" s="20"/>
      <c r="E66" s="22"/>
      <c r="F66" s="23"/>
      <c r="G66" s="22"/>
      <c r="H66" s="22"/>
      <c r="I66" s="22"/>
      <c r="J66" s="22"/>
      <c r="K66" s="24"/>
      <c r="L66" s="24"/>
      <c r="M66" s="24"/>
      <c r="N66" s="25"/>
      <c r="O66" s="25"/>
      <c r="P66" s="25"/>
      <c r="Q66" s="23" t="s">
        <v>34</v>
      </c>
      <c r="R66" s="23" t="s">
        <v>37</v>
      </c>
      <c r="S66" s="23">
        <v>1</v>
      </c>
      <c r="T66" s="19">
        <v>0.04</v>
      </c>
      <c r="U66" s="23">
        <v>1</v>
      </c>
      <c r="V66" s="25">
        <f t="shared" si="11"/>
        <v>0.04</v>
      </c>
      <c r="W66" s="20"/>
      <c r="X66" s="42"/>
    </row>
    <row r="67" spans="1:25" x14ac:dyDescent="0.25">
      <c r="A67" s="20"/>
      <c r="B67" s="20"/>
      <c r="C67" s="46"/>
      <c r="D67" s="20"/>
      <c r="E67" s="22"/>
      <c r="F67" s="23"/>
      <c r="G67" s="22"/>
      <c r="H67" s="22"/>
      <c r="I67" s="22"/>
      <c r="J67" s="22"/>
      <c r="K67" s="24"/>
      <c r="L67" s="24"/>
      <c r="M67" s="24"/>
      <c r="N67" s="25"/>
      <c r="O67" s="25"/>
      <c r="P67" s="25"/>
      <c r="Q67" s="23" t="s">
        <v>36</v>
      </c>
      <c r="R67" s="23" t="s">
        <v>37</v>
      </c>
      <c r="S67" s="23">
        <v>1</v>
      </c>
      <c r="T67" s="19">
        <v>0.04</v>
      </c>
      <c r="U67" s="23">
        <v>1</v>
      </c>
      <c r="V67" s="25">
        <f t="shared" si="11"/>
        <v>0.04</v>
      </c>
      <c r="W67" s="20"/>
      <c r="X67" s="42"/>
    </row>
    <row r="68" spans="1:25" x14ac:dyDescent="0.25">
      <c r="A68" s="20"/>
      <c r="B68" s="20"/>
      <c r="C68" s="46"/>
      <c r="D68" s="20"/>
      <c r="E68" s="22"/>
      <c r="F68" s="23"/>
      <c r="G68" s="22"/>
      <c r="H68" s="22"/>
      <c r="I68" s="22"/>
      <c r="J68" s="22"/>
      <c r="K68" s="24"/>
      <c r="L68" s="24"/>
      <c r="M68" s="24"/>
      <c r="N68" s="25"/>
      <c r="O68" s="25"/>
      <c r="P68" s="25"/>
      <c r="Q68" s="30" t="s">
        <v>38</v>
      </c>
      <c r="R68" s="30" t="s">
        <v>37</v>
      </c>
      <c r="S68" s="30">
        <v>1</v>
      </c>
      <c r="T68" s="31">
        <v>0.04</v>
      </c>
      <c r="U68" s="30">
        <v>1</v>
      </c>
      <c r="V68" s="32">
        <f t="shared" si="11"/>
        <v>0.04</v>
      </c>
      <c r="W68" s="20"/>
      <c r="X68" s="42"/>
      <c r="Y68" s="12" t="s">
        <v>39</v>
      </c>
    </row>
    <row r="69" spans="1:25" x14ac:dyDescent="0.25">
      <c r="A69" s="20"/>
      <c r="B69" s="20"/>
      <c r="C69" s="46"/>
      <c r="D69" s="20"/>
      <c r="E69" s="22"/>
      <c r="F69" s="23"/>
      <c r="G69" s="22"/>
      <c r="H69" s="22"/>
      <c r="I69" s="22"/>
      <c r="J69" s="22"/>
      <c r="K69" s="24"/>
      <c r="L69" s="24"/>
      <c r="M69" s="24"/>
      <c r="N69" s="25"/>
      <c r="O69" s="25"/>
      <c r="P69" s="25"/>
      <c r="Q69" s="23" t="s">
        <v>42</v>
      </c>
      <c r="R69" s="23"/>
      <c r="S69" s="23">
        <v>3</v>
      </c>
      <c r="T69" s="19">
        <v>0.05</v>
      </c>
      <c r="U69" s="23">
        <v>1</v>
      </c>
      <c r="V69" s="25">
        <f t="shared" si="11"/>
        <v>0.15000000000000002</v>
      </c>
      <c r="W69" s="20"/>
      <c r="X69" s="42"/>
    </row>
    <row r="70" spans="1:25" x14ac:dyDescent="0.25">
      <c r="A70" s="20"/>
      <c r="B70" s="20"/>
      <c r="C70" s="46"/>
      <c r="D70" s="20"/>
      <c r="E70" s="20" t="s">
        <v>43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5">
        <f>SUM(P60:P69)</f>
        <v>0.753</v>
      </c>
      <c r="Q70" s="20" t="s">
        <v>44</v>
      </c>
      <c r="R70" s="20"/>
      <c r="S70" s="20"/>
      <c r="T70" s="20"/>
      <c r="U70" s="20"/>
      <c r="V70" s="25">
        <f>SUM(V60:V69)</f>
        <v>0.56999999999999995</v>
      </c>
      <c r="W70" s="20"/>
      <c r="X70" s="42"/>
    </row>
  </sheetData>
  <autoFilter ref="A2:Y70" xr:uid="{7100B3D4-3828-4A0A-B0DC-B5A9D3FC735F}"/>
  <mergeCells count="61">
    <mergeCell ref="A60:A70"/>
    <mergeCell ref="B60:B70"/>
    <mergeCell ref="C60:C70"/>
    <mergeCell ref="D60:D70"/>
    <mergeCell ref="W60:W70"/>
    <mergeCell ref="X60:X70"/>
    <mergeCell ref="E70:O70"/>
    <mergeCell ref="Q70:U70"/>
    <mergeCell ref="A49:A59"/>
    <mergeCell ref="B49:B59"/>
    <mergeCell ref="C49:C59"/>
    <mergeCell ref="D49:D59"/>
    <mergeCell ref="W49:W59"/>
    <mergeCell ref="X49:X59"/>
    <mergeCell ref="E59:O59"/>
    <mergeCell ref="Q59:U59"/>
    <mergeCell ref="A38:A48"/>
    <mergeCell ref="B38:B48"/>
    <mergeCell ref="C38:C48"/>
    <mergeCell ref="D38:D48"/>
    <mergeCell ref="W38:W48"/>
    <mergeCell ref="X38:X48"/>
    <mergeCell ref="E48:O48"/>
    <mergeCell ref="Q48:U48"/>
    <mergeCell ref="A27:A37"/>
    <mergeCell ref="B27:B37"/>
    <mergeCell ref="C27:C37"/>
    <mergeCell ref="D27:D37"/>
    <mergeCell ref="W27:W37"/>
    <mergeCell ref="X27:X37"/>
    <mergeCell ref="E37:O37"/>
    <mergeCell ref="Q37:U37"/>
    <mergeCell ref="A15:A26"/>
    <mergeCell ref="B15:B26"/>
    <mergeCell ref="C15:C26"/>
    <mergeCell ref="D15:D26"/>
    <mergeCell ref="W15:W26"/>
    <mergeCell ref="X15:X26"/>
    <mergeCell ref="E26:O26"/>
    <mergeCell ref="Q26:U26"/>
    <mergeCell ref="X1:X2"/>
    <mergeCell ref="A3:A14"/>
    <mergeCell ref="B3:B14"/>
    <mergeCell ref="C3:C14"/>
    <mergeCell ref="D3:D14"/>
    <mergeCell ref="W3:W14"/>
    <mergeCell ref="X3:X14"/>
    <mergeCell ref="E14:O14"/>
    <mergeCell ref="Q14:U14"/>
    <mergeCell ref="H1:J1"/>
    <mergeCell ref="K1:M1"/>
    <mergeCell ref="N1:O1"/>
    <mergeCell ref="P1:P2"/>
    <mergeCell ref="Q1:V1"/>
    <mergeCell ref="W1:W2"/>
    <mergeCell ref="B1:B2"/>
    <mergeCell ref="C1:C2"/>
    <mergeCell ref="D1:D2"/>
    <mergeCell ref="E1:E2"/>
    <mergeCell ref="F1:F2"/>
    <mergeCell ref="G1:G2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核对目标价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2023-02-21T06:21:50Z</dcterms:modified>
</cp:coreProperties>
</file>