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B4FA261-5F54-4F15-88EB-7165C7C3F09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沧州宇诺1.0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3" l="1"/>
  <c r="L10" i="3"/>
  <c r="N10" i="3" s="1"/>
  <c r="Z9" i="3"/>
  <c r="L9" i="3" s="1"/>
  <c r="N8" i="3"/>
  <c r="F8" i="3"/>
  <c r="N7" i="3"/>
  <c r="F7" i="3"/>
  <c r="N6" i="3"/>
  <c r="F6" i="3"/>
  <c r="N5" i="3"/>
  <c r="F5" i="3"/>
  <c r="N9" i="3" l="1"/>
  <c r="F9" i="3"/>
  <c r="F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E524BF8-A4B3-46C5-9AE9-8E54C41AA30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B2586E5-5EAE-4773-8AC3-4B0837A7A22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<sst xmlns="http://schemas.openxmlformats.org/spreadsheetml/2006/main" count="66" uniqueCount="51">
  <si>
    <t>物料采购价格审批表（未税、元）</t>
    <phoneticPr fontId="5" type="noConversion"/>
  </si>
  <si>
    <t>采购工厂：长春光华荣昌汽车部件有限公司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</si>
  <si>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</si>
  <si>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</si>
  <si>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</si>
  <si>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</si>
  <si>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</si>
  <si>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</si>
  <si>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</si>
  <si>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</si>
  <si>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</si>
  <si>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</si>
  <si>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</si>
  <si>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</si>
  <si>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</si>
  <si>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</si>
  <si>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</si>
  <si>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</si>
  <si>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</si>
  <si>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</si>
  <si>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</si>
  <si>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</si>
  <si>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SHT0012102</t>
    <phoneticPr fontId="4" type="noConversion"/>
  </si>
  <si>
    <t>M4前升降手柄焊接总成</t>
    <phoneticPr fontId="4" type="noConversion"/>
  </si>
  <si>
    <t>件</t>
    <phoneticPr fontId="4" type="noConversion"/>
  </si>
  <si>
    <t>SPFH590</t>
    <phoneticPr fontId="4" type="noConversion"/>
  </si>
  <si>
    <t>沧州宇诺五金制造有限公司</t>
    <phoneticPr fontId="4" type="noConversion"/>
  </si>
  <si>
    <t>SHT0012098</t>
    <phoneticPr fontId="4" type="noConversion"/>
  </si>
  <si>
    <t>M4后升降手柄焊接总成</t>
    <phoneticPr fontId="4" type="noConversion"/>
  </si>
  <si>
    <t>SHT0012070</t>
    <phoneticPr fontId="4" type="noConversion"/>
  </si>
  <si>
    <t>D03前升降手柄焊接总成</t>
    <phoneticPr fontId="4" type="noConversion"/>
  </si>
  <si>
    <t>SHT0012072</t>
    <phoneticPr fontId="4" type="noConversion"/>
  </si>
  <si>
    <t>D03后升降手柄焊接总成</t>
    <phoneticPr fontId="4" type="noConversion"/>
  </si>
  <si>
    <t>SHT0013805</t>
    <phoneticPr fontId="4" type="noConversion"/>
  </si>
  <si>
    <t>X5000副驾前升降手柄组件</t>
    <phoneticPr fontId="4" type="noConversion"/>
  </si>
  <si>
    <t>SHT0013808</t>
    <phoneticPr fontId="4" type="noConversion"/>
  </si>
  <si>
    <t>X5000副驾后升降手柄组件</t>
    <phoneticPr fontId="4" type="noConversion"/>
  </si>
  <si>
    <t>与D03的共用1套落料，其他工序模新开,共计1.95万元，焊胎1200元，共计2.07万</t>
    <phoneticPr fontId="4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</si>
  <si>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</si>
  <si>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</si>
  <si>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</si>
  <si>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</si>
  <si>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</si>
  <si>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</si>
  <si>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模具总价31200元，100%分摊至10万件中</t>
    <phoneticPr fontId="4" type="noConversion"/>
  </si>
  <si>
    <t>模具总价30900元，100%分摊至10万件中</t>
    <phoneticPr fontId="4" type="noConversion"/>
  </si>
  <si>
    <t>模具总价27400元，100%分摊至10万件中</t>
    <phoneticPr fontId="4" type="noConversion"/>
  </si>
  <si>
    <t>模具总价28700元，100%分摊至10万件中</t>
    <phoneticPr fontId="4" type="noConversion"/>
  </si>
  <si>
    <t>模具总价21200元，100%分摊至10万件中</t>
    <phoneticPr fontId="4" type="noConversion"/>
  </si>
  <si>
    <t>与D03的共用1套落料，其他工序模新开,共计未税2万元，焊胎1200元，共计2.12万</t>
    <phoneticPr fontId="4" type="noConversion"/>
  </si>
  <si>
    <t>模具总价20700元，100%分摊至10万件中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</si>
</sst>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</cellStyleXfs>
  <cellXfs count="32">
    <xf numFmtId="0" fontId="0" fillId="0" borderId="0" xfId="0"/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3" borderId="6" xfId="3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6" fillId="3" borderId="6" xfId="1" applyFont="1" applyFill="1" applyBorder="1" applyAlignment="1">
      <alignment horizontal="center" vertical="center" wrapText="1"/>
    </xf>
    <xf numFmtId="177" fontId="6" fillId="3" borderId="6" xfId="4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178" fontId="6" fillId="3" borderId="6" xfId="4" applyNumberFormat="1" applyFont="1" applyFill="1" applyBorder="1" applyAlignment="1">
      <alignment horizontal="center" vertical="center" wrapText="1"/>
    </xf>
    <xf numFmtId="177" fontId="9" fillId="3" borderId="6" xfId="3" applyNumberFormat="1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177" fontId="9" fillId="4" borderId="6" xfId="3" applyNumberFormat="1" applyFont="1" applyFill="1" applyBorder="1" applyAlignment="1">
      <alignment vertical="center" wrapText="1"/>
    </xf>
    <xf numFmtId="0" fontId="2" fillId="2" borderId="6" xfId="2" applyFill="1" applyBorder="1" applyAlignment="1">
      <alignment horizontal="left" vertical="top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/>
    </xf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horizontal="center" vertical="center"/>
    </xf>
  </cellXfs>
  <cellStyles count="5">
    <cellStyle name="百分比" xfId="1" builtinId="5"/>
    <cellStyle name="常规" xfId="0" builtinId="0"/>
    <cellStyle name="常规 2" xfId="2" xr:uid="{D00B945E-8F67-4C38-8D76-C8FB35ACB172}"/>
    <cellStyle name="常规 2 2" xfId="3" xr:uid="{B8CF34F3-9BEB-4119-A258-149A1ABEF8D3}"/>
    <cellStyle name="常规 2 2 6" xfId="4" xr:uid="{B74AE7FC-975F-42D4-AD5F-745A696729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7</xdr:row>
      <xdr:rowOff>0</xdr:rowOff>
    </xdr:from>
    <xdr:to>
      <xdr:col>38</xdr:col>
      <xdr:colOff>265809</xdr:colOff>
      <xdr:row>19</xdr:row>
      <xdr:rowOff>107243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5BFB00D-1CD0-ED93-D7D6-35336587B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2000" y="2641600"/>
          <a:ext cx="7123809" cy="5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E0BB-5CA2-433A-8232-AA776B63B998}">
  <sheetPr>
    <pageSetUpPr fitToPage="1"/>
  </sheetPr>
  <dimension ref="A1:Z13"/>
  <sheetViews>
    <sheetView tabSelected="1" zoomScale="60" zoomScaleNormal="60" workbookViewId="0">
      <selection activeCell="AC8" sqref="AC8"/>
    </sheetView>
  </sheetViews>
  <sheetFormatPr defaultColWidth="10" defaultRowHeight="27.75" customHeight="1" x14ac:dyDescent="0.25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2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6" ht="27.75" customHeight="1" x14ac:dyDescent="0.25">
      <c r="A2" s="1" t="s">
        <v>1</v>
      </c>
      <c r="M2" s="31" t="s">
        <v>2</v>
      </c>
      <c r="N2" s="31"/>
      <c r="O2" s="31"/>
      <c r="P2" s="31"/>
    </row>
    <row r="3" spans="1:26" s="5" customFormat="1" ht="19.5" customHeight="1" x14ac:dyDescent="0.25">
      <c r="A3" s="27" t="s">
        <v>3</v>
      </c>
      <c r="B3" s="27" t="s">
        <v>4</v>
      </c>
      <c r="C3" s="27" t="s">
        <v>5</v>
      </c>
      <c r="D3" s="27" t="s">
        <v>6</v>
      </c>
      <c r="E3" s="25" t="s">
        <v>7</v>
      </c>
      <c r="F3" s="26"/>
      <c r="G3" s="27" t="s">
        <v>8</v>
      </c>
      <c r="H3" s="27" t="s">
        <v>9</v>
      </c>
      <c r="I3" s="27" t="s">
        <v>10</v>
      </c>
      <c r="J3" s="22" t="s">
        <v>11</v>
      </c>
      <c r="K3" s="23"/>
      <c r="L3" s="24" t="s">
        <v>12</v>
      </c>
      <c r="M3" s="25" t="s">
        <v>13</v>
      </c>
      <c r="N3" s="26"/>
      <c r="O3" s="27" t="s">
        <v>14</v>
      </c>
      <c r="P3" s="27" t="s">
        <v>15</v>
      </c>
    </row>
    <row r="4" spans="1:26" s="5" customFormat="1" ht="48.6" customHeight="1" x14ac:dyDescent="0.25">
      <c r="A4" s="28"/>
      <c r="B4" s="28"/>
      <c r="C4" s="28"/>
      <c r="D4" s="28"/>
      <c r="E4" s="4" t="s">
        <v>16</v>
      </c>
      <c r="F4" s="4" t="s">
        <v>17</v>
      </c>
      <c r="G4" s="28"/>
      <c r="H4" s="28"/>
      <c r="I4" s="28"/>
      <c r="J4" s="4" t="s">
        <v>18</v>
      </c>
      <c r="K4" s="3" t="s">
        <v>19</v>
      </c>
      <c r="L4" s="24"/>
      <c r="M4" s="4" t="s">
        <v>20</v>
      </c>
      <c r="N4" s="4" t="s">
        <v>21</v>
      </c>
      <c r="O4" s="28"/>
      <c r="P4" s="28"/>
    </row>
    <row r="5" spans="1:26" ht="27.75" customHeight="1" x14ac:dyDescent="0.25">
      <c r="A5" s="6">
        <v>1</v>
      </c>
      <c r="B5" s="7" t="s">
        <v>22</v>
      </c>
      <c r="C5" s="8" t="s">
        <v>23</v>
      </c>
      <c r="D5" s="9" t="s">
        <v>24</v>
      </c>
      <c r="E5" s="10">
        <v>2.0923728000000001</v>
      </c>
      <c r="F5" s="11">
        <f>E5+L5</f>
        <v>2.4023728000000002</v>
      </c>
      <c r="G5" s="12">
        <v>0.13</v>
      </c>
      <c r="H5" s="13"/>
      <c r="I5" s="10"/>
      <c r="J5" s="14" t="s">
        <v>25</v>
      </c>
      <c r="K5" s="15">
        <v>5.83</v>
      </c>
      <c r="L5" s="16">
        <v>0.31</v>
      </c>
      <c r="M5" s="10">
        <v>1.7003728000000002</v>
      </c>
      <c r="N5" s="16">
        <f>M5+L5</f>
        <v>2.0103728000000003</v>
      </c>
      <c r="O5" s="17" t="s">
        <v>26</v>
      </c>
      <c r="P5" s="18" t="s">
        <v>44</v>
      </c>
      <c r="R5" s="19"/>
    </row>
    <row r="6" spans="1:26" ht="27.75" customHeight="1" x14ac:dyDescent="0.25">
      <c r="A6" s="6">
        <v>2</v>
      </c>
      <c r="B6" s="7" t="s">
        <v>27</v>
      </c>
      <c r="C6" s="8" t="s">
        <v>28</v>
      </c>
      <c r="D6" s="9" t="s">
        <v>24</v>
      </c>
      <c r="E6" s="10">
        <v>1.9400976000000001</v>
      </c>
      <c r="F6" s="11">
        <f t="shared" ref="F6:F9" si="0">E6+L6</f>
        <v>2.2500976000000001</v>
      </c>
      <c r="G6" s="12">
        <v>0.13</v>
      </c>
      <c r="H6" s="13"/>
      <c r="I6" s="10"/>
      <c r="J6" s="14" t="s">
        <v>25</v>
      </c>
      <c r="K6" s="15">
        <v>5.83</v>
      </c>
      <c r="L6" s="16">
        <v>0.31</v>
      </c>
      <c r="M6" s="10">
        <v>1.5480976</v>
      </c>
      <c r="N6" s="16">
        <f t="shared" ref="N6:N10" si="1">M6+L6</f>
        <v>1.8580976</v>
      </c>
      <c r="O6" s="17" t="s">
        <v>26</v>
      </c>
      <c r="P6" s="18" t="s">
        <v>45</v>
      </c>
      <c r="R6" s="19"/>
    </row>
    <row r="7" spans="1:26" ht="27.75" customHeight="1" x14ac:dyDescent="0.25">
      <c r="A7" s="6">
        <v>3</v>
      </c>
      <c r="B7" s="7" t="s">
        <v>29</v>
      </c>
      <c r="C7" s="8" t="s">
        <v>30</v>
      </c>
      <c r="D7" s="9" t="s">
        <v>24</v>
      </c>
      <c r="E7" s="10">
        <v>1.9174400000000003</v>
      </c>
      <c r="F7" s="11">
        <f t="shared" si="0"/>
        <v>2.1874400000000005</v>
      </c>
      <c r="G7" s="12">
        <v>0.13</v>
      </c>
      <c r="H7" s="13"/>
      <c r="I7" s="10"/>
      <c r="J7" s="14" t="s">
        <v>25</v>
      </c>
      <c r="K7" s="15">
        <v>5.83</v>
      </c>
      <c r="L7" s="16">
        <v>0.27</v>
      </c>
      <c r="M7" s="10">
        <v>1.4806400000000002</v>
      </c>
      <c r="N7" s="16">
        <f t="shared" si="1"/>
        <v>1.7506400000000002</v>
      </c>
      <c r="O7" s="17" t="s">
        <v>26</v>
      </c>
      <c r="P7" s="18" t="s">
        <v>46</v>
      </c>
      <c r="R7" s="19"/>
    </row>
    <row r="8" spans="1:26" ht="27.75" customHeight="1" x14ac:dyDescent="0.25">
      <c r="A8" s="6">
        <v>4</v>
      </c>
      <c r="B8" s="7" t="s">
        <v>31</v>
      </c>
      <c r="C8" s="8" t="s">
        <v>32</v>
      </c>
      <c r="D8" s="9" t="s">
        <v>24</v>
      </c>
      <c r="E8" s="10">
        <v>1.9152</v>
      </c>
      <c r="F8" s="11">
        <f t="shared" si="0"/>
        <v>2.2052</v>
      </c>
      <c r="G8" s="12">
        <v>0.13</v>
      </c>
      <c r="H8" s="13"/>
      <c r="I8" s="10"/>
      <c r="J8" s="14" t="s">
        <v>25</v>
      </c>
      <c r="K8" s="15">
        <v>5.83</v>
      </c>
      <c r="L8" s="16">
        <v>0.28999999999999998</v>
      </c>
      <c r="M8" s="10">
        <v>1.4817600000000002</v>
      </c>
      <c r="N8" s="16">
        <f t="shared" si="1"/>
        <v>1.7717600000000002</v>
      </c>
      <c r="O8" s="17" t="s">
        <v>26</v>
      </c>
      <c r="P8" s="18" t="s">
        <v>47</v>
      </c>
      <c r="R8" s="19"/>
    </row>
    <row r="9" spans="1:26" ht="27.75" customHeight="1" x14ac:dyDescent="0.25">
      <c r="A9" s="6">
        <v>5</v>
      </c>
      <c r="B9" s="7" t="s">
        <v>33</v>
      </c>
      <c r="C9" s="8" t="s">
        <v>34</v>
      </c>
      <c r="D9" s="9" t="s">
        <v>24</v>
      </c>
      <c r="E9" s="10">
        <v>1.9174400000000003</v>
      </c>
      <c r="F9" s="11">
        <f t="shared" si="0"/>
        <v>2.0342541592920358</v>
      </c>
      <c r="G9" s="12">
        <v>0.13</v>
      </c>
      <c r="H9" s="13"/>
      <c r="I9" s="10"/>
      <c r="J9" s="14" t="s">
        <v>25</v>
      </c>
      <c r="K9" s="15">
        <v>5.83</v>
      </c>
      <c r="L9" s="20">
        <f>Z9/100000</f>
        <v>0.1168141592920354</v>
      </c>
      <c r="M9" s="10">
        <v>1.48064</v>
      </c>
      <c r="N9" s="16">
        <f t="shared" si="1"/>
        <v>1.5974541592920353</v>
      </c>
      <c r="O9" s="17" t="s">
        <v>26</v>
      </c>
      <c r="P9" s="18" t="s">
        <v>48</v>
      </c>
      <c r="Q9" s="1" t="s">
        <v>49</v>
      </c>
      <c r="R9" s="19"/>
      <c r="Z9" s="1">
        <f>(24000/2+1200)/1.13</f>
        <v>11681.41592920354</v>
      </c>
    </row>
    <row r="10" spans="1:26" ht="27.75" customHeight="1" x14ac:dyDescent="0.25">
      <c r="A10" s="6">
        <v>6</v>
      </c>
      <c r="B10" s="7" t="s">
        <v>35</v>
      </c>
      <c r="C10" s="8" t="s">
        <v>36</v>
      </c>
      <c r="D10" s="9" t="s">
        <v>24</v>
      </c>
      <c r="E10" s="10">
        <v>1.9152</v>
      </c>
      <c r="F10" s="11">
        <f>E10+L10</f>
        <v>2.0320141592920353</v>
      </c>
      <c r="G10" s="12">
        <v>0.13</v>
      </c>
      <c r="H10" s="13"/>
      <c r="I10" s="10"/>
      <c r="J10" s="14" t="s">
        <v>25</v>
      </c>
      <c r="K10" s="15">
        <v>5.83</v>
      </c>
      <c r="L10" s="20">
        <f>Z10/100000</f>
        <v>0.1168141592920354</v>
      </c>
      <c r="M10" s="10">
        <v>1.4817600000000002</v>
      </c>
      <c r="N10" s="16">
        <f t="shared" si="1"/>
        <v>1.5985741592920355</v>
      </c>
      <c r="O10" s="17" t="s">
        <v>26</v>
      </c>
      <c r="P10" s="18" t="s">
        <v>50</v>
      </c>
      <c r="Q10" s="1" t="s">
        <v>37</v>
      </c>
      <c r="R10" s="19"/>
      <c r="Z10" s="1">
        <f>(24000/2+1200)/1.13</f>
        <v>11681.41592920354</v>
      </c>
    </row>
    <row r="11" spans="1:26" ht="54" customHeight="1" x14ac:dyDescent="0.25">
      <c r="A11" s="21" t="s">
        <v>38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26" ht="38.4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26" ht="93" customHeight="1" x14ac:dyDescent="0.25">
      <c r="A13" s="21" t="s">
        <v>39</v>
      </c>
      <c r="B13" s="21"/>
      <c r="C13" s="21"/>
      <c r="D13" s="21" t="s">
        <v>40</v>
      </c>
      <c r="E13" s="21"/>
      <c r="F13" s="21"/>
      <c r="G13" s="21"/>
      <c r="H13" s="21"/>
      <c r="I13" s="21" t="s">
        <v>41</v>
      </c>
      <c r="J13" s="21"/>
      <c r="K13" s="21"/>
      <c r="L13" s="21" t="s">
        <v>42</v>
      </c>
      <c r="M13" s="21"/>
      <c r="N13" s="21"/>
      <c r="O13" s="21" t="s">
        <v>43</v>
      </c>
      <c r="P13" s="21"/>
    </row>
  </sheetData>
  <mergeCells count="21">
    <mergeCell ref="A13:C13"/>
    <mergeCell ref="D13:H13"/>
    <mergeCell ref="I13:K13"/>
    <mergeCell ref="L13:N13"/>
    <mergeCell ref="O13:P13"/>
    <mergeCell ref="J3:K3"/>
    <mergeCell ref="L3:L4"/>
    <mergeCell ref="M3:N3"/>
    <mergeCell ref="O3:O4"/>
    <mergeCell ref="P3:P4"/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157C50AA-28F0-49C6-80D5-5DE20CAC8368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物料采购价格审批表-沧州宇诺1.0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2023-02-21T08:11:09Z</dcterms:modified>
</cp:coreProperties>
</file>