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Desktop\宇诺未定价产品\"/>
    </mc:Choice>
  </mc:AlternateContent>
  <xr:revisionPtr revIDLastSave="0" documentId="13_ncr:1_{A81E63F4-6125-402A-8193-D7DDC2AC7CE8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清单" sheetId="4" state="hidden" r:id="rId1"/>
    <sheet name="报价" sheetId="5" r:id="rId2"/>
  </sheets>
  <calcPr calcId="191029"/>
</workbook>
</file>

<file path=xl/calcChain.xml><?xml version="1.0" encoding="utf-8"?>
<calcChain xmlns="http://schemas.openxmlformats.org/spreadsheetml/2006/main">
  <c r="X41" i="5" l="1"/>
  <c r="P41" i="5" l="1"/>
  <c r="V101" i="5"/>
  <c r="V108" i="5"/>
  <c r="V109" i="5"/>
  <c r="V110" i="5"/>
  <c r="V111" i="5"/>
  <c r="V112" i="5"/>
  <c r="P112" i="5"/>
  <c r="V89" i="5"/>
  <c r="V96" i="5"/>
  <c r="V97" i="5"/>
  <c r="V98" i="5"/>
  <c r="V99" i="5"/>
  <c r="V100" i="5"/>
  <c r="P100" i="5"/>
  <c r="X89" i="5"/>
  <c r="V77" i="5"/>
  <c r="V84" i="5"/>
  <c r="V85" i="5"/>
  <c r="V86" i="5"/>
  <c r="V87" i="5"/>
  <c r="V88" i="5"/>
  <c r="P88" i="5"/>
  <c r="V65" i="5"/>
  <c r="V72" i="5"/>
  <c r="V73" i="5"/>
  <c r="V74" i="5"/>
  <c r="V75" i="5"/>
  <c r="V76" i="5"/>
  <c r="P76" i="5"/>
  <c r="X65" i="5"/>
  <c r="V53" i="5"/>
  <c r="V60" i="5"/>
  <c r="V61" i="5"/>
  <c r="V62" i="5"/>
  <c r="V63" i="5"/>
  <c r="V64" i="5"/>
  <c r="P53" i="5"/>
  <c r="P64" i="5"/>
  <c r="X53" i="5"/>
  <c r="V41" i="5"/>
  <c r="V42" i="5"/>
  <c r="V50" i="5"/>
  <c r="V51" i="5"/>
  <c r="V52" i="5"/>
  <c r="M41" i="5"/>
  <c r="P52" i="5"/>
  <c r="V38" i="5"/>
  <c r="V39" i="5"/>
  <c r="V40" i="5"/>
  <c r="P38" i="5"/>
  <c r="P40" i="5"/>
  <c r="X38" i="5"/>
  <c r="V34" i="5"/>
  <c r="V35" i="5"/>
  <c r="V36" i="5"/>
  <c r="V37" i="5"/>
  <c r="P34" i="5"/>
  <c r="P37" i="5"/>
  <c r="X34" i="5"/>
  <c r="V29" i="5"/>
  <c r="V30" i="5"/>
  <c r="V31" i="5"/>
  <c r="V32" i="5"/>
  <c r="V33" i="5"/>
  <c r="P29" i="5"/>
  <c r="P33" i="5"/>
  <c r="V24" i="5"/>
  <c r="V25" i="5"/>
  <c r="V27" i="5"/>
  <c r="V28" i="5"/>
  <c r="P24" i="5"/>
  <c r="P28" i="5"/>
  <c r="V15" i="5"/>
  <c r="V16" i="5"/>
  <c r="V17" i="5"/>
  <c r="V21" i="5"/>
  <c r="V22" i="5"/>
  <c r="V23" i="5"/>
  <c r="V5" i="5"/>
  <c r="V6" i="5"/>
  <c r="V7" i="5"/>
  <c r="V11" i="5"/>
  <c r="V12" i="5"/>
  <c r="V13" i="5"/>
  <c r="P4" i="5"/>
  <c r="P13" i="5"/>
  <c r="X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C4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此物料为SLT0011028的电泳状态，BOM为河北自制</t>
        </r>
      </text>
    </comment>
  </commentList>
</comments>
</file>

<file path=xl/sharedStrings.xml><?xml version="1.0" encoding="utf-8"?>
<sst xmlns="http://schemas.openxmlformats.org/spreadsheetml/2006/main" count="387" uniqueCount="171">
  <si>
    <t>序号</t>
  </si>
  <si>
    <t>名称</t>
  </si>
  <si>
    <t>图号</t>
  </si>
  <si>
    <t>二级调节左侧上连接板焊接总成</t>
  </si>
  <si>
    <t>SLT0010876</t>
  </si>
  <si>
    <t>一级调节左旁接板焊接总成</t>
  </si>
  <si>
    <t>SLT0010877</t>
  </si>
  <si>
    <t>通风加热控制器固定钣金</t>
  </si>
  <si>
    <t>SLT0010884</t>
  </si>
  <si>
    <t>二级调节解锁手柄</t>
  </si>
  <si>
    <t>SLT0010891</t>
  </si>
  <si>
    <t>二级调节调角器上连接板LH</t>
  </si>
  <si>
    <t>SLT0010894</t>
  </si>
  <si>
    <t>一级调节上连接板LH</t>
  </si>
  <si>
    <t>SLT0010895</t>
  </si>
  <si>
    <t>卷簧限位支架焊接总成</t>
  </si>
  <si>
    <t>SLT0010897</t>
  </si>
  <si>
    <t>靠背一级调节下边板LH</t>
  </si>
  <si>
    <t>SLT0010898</t>
  </si>
  <si>
    <t>一级调节上接板铆接总成</t>
  </si>
  <si>
    <t>SLT0010899</t>
  </si>
  <si>
    <t>一级调节右旁接板焊接总成</t>
  </si>
  <si>
    <t>SLT0010901</t>
  </si>
  <si>
    <t>二级调节上连接板点焊小总成</t>
  </si>
  <si>
    <t>SLT0010905</t>
  </si>
  <si>
    <t>扶手支架总成</t>
  </si>
  <si>
    <t>SLT0010908</t>
  </si>
  <si>
    <t>背板支撑板小总成A</t>
  </si>
  <si>
    <t>SLT0010915</t>
  </si>
  <si>
    <t>背板支撑板小总成B</t>
  </si>
  <si>
    <t>SLT0010916</t>
  </si>
  <si>
    <t>背板支撑板小总成D</t>
  </si>
  <si>
    <t>SLT0010918</t>
  </si>
  <si>
    <t>驾驶员座垫前固定支架</t>
  </si>
  <si>
    <t>SLT0010955</t>
  </si>
  <si>
    <t>驾驶员座垫固定支架RH</t>
  </si>
  <si>
    <t>SLT0010956</t>
  </si>
  <si>
    <t>驾驶员座垫固定支架LH</t>
  </si>
  <si>
    <t>SLT0010958</t>
  </si>
  <si>
    <t>护盖挂接片</t>
  </si>
  <si>
    <t>SLT0010959</t>
  </si>
  <si>
    <t>左后地脚</t>
  </si>
  <si>
    <t>SLT0010962</t>
  </si>
  <si>
    <t>右后地脚</t>
  </si>
  <si>
    <t>SLT0010964</t>
  </si>
  <si>
    <t>副驾靠背左固定板铆接总成</t>
  </si>
  <si>
    <t>SLT0011028</t>
  </si>
  <si>
    <t>副驾靠背右侧上连接板焊接总成</t>
  </si>
  <si>
    <t>SLT0011030</t>
  </si>
  <si>
    <t>副驾靠背右侧装车钣金焊接总成</t>
  </si>
  <si>
    <t>SLT0011033</t>
  </si>
  <si>
    <t>副驾背板支撑钣金总成A</t>
  </si>
  <si>
    <t>SLT0011041</t>
  </si>
  <si>
    <t>副驾背板支撑钣金总成C</t>
  </si>
  <si>
    <t>SLT0011045</t>
  </si>
  <si>
    <t>副驾背板支撑钣金总成D</t>
  </si>
  <si>
    <t>SLT0011047</t>
  </si>
  <si>
    <t>小背解锁扣手固定座</t>
  </si>
  <si>
    <t>SLT0011085</t>
  </si>
  <si>
    <t>小背下连接边板</t>
  </si>
  <si>
    <t>SLT0011087</t>
  </si>
  <si>
    <t>驾驶员调角器上连接板</t>
  </si>
  <si>
    <t>SLT0011088</t>
  </si>
  <si>
    <t>靠背拉线解锁手柄</t>
  </si>
  <si>
    <t>SLT0011089</t>
  </si>
  <si>
    <t>小背旋转轴固定板焊接总成</t>
  </si>
  <si>
    <t>SLT0011098</t>
  </si>
  <si>
    <t>小背背板支撑板小总成A</t>
  </si>
  <si>
    <t>SLT0011102</t>
  </si>
  <si>
    <t>小背背板支撑板小总成B</t>
  </si>
  <si>
    <t>SLT0011104</t>
  </si>
  <si>
    <t>小背背板支撑板小总成D</t>
  </si>
  <si>
    <t>SLT0011108</t>
  </si>
  <si>
    <t>副驾靠背调角限位片</t>
  </si>
  <si>
    <t>SLT0011191</t>
  </si>
  <si>
    <t>SLT0011251</t>
  </si>
  <si>
    <t>SLT0011252</t>
  </si>
  <si>
    <t>SLT0011254</t>
  </si>
  <si>
    <t>安全上挂钩</t>
  </si>
  <si>
    <t>SLT0011308</t>
  </si>
  <si>
    <t>靠背复位卷簧限位支架</t>
  </si>
  <si>
    <t>SLT0011493</t>
  </si>
  <si>
    <t>副驾靠背左固定板电泳总成</t>
  </si>
  <si>
    <t>SLT0011221</t>
  </si>
  <si>
    <t>欧马可项目钣金件采购目标价格核算明细表</t>
  </si>
  <si>
    <t>序</t>
  </si>
  <si>
    <t>QAD编码</t>
  </si>
  <si>
    <t>总成名称</t>
  </si>
  <si>
    <t>图片</t>
  </si>
  <si>
    <t>数量</t>
  </si>
  <si>
    <t>材质</t>
  </si>
  <si>
    <t>下料尺寸</t>
  </si>
  <si>
    <t>重量</t>
  </si>
  <si>
    <t>未税单价</t>
  </si>
  <si>
    <t>材料费</t>
  </si>
  <si>
    <t>加工成本</t>
  </si>
  <si>
    <t>系数</t>
  </si>
  <si>
    <t>未税价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</si>
  <si>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</si>
  <si>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</si>
  <si>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</si>
  <si>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</si>
  <si>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</si>
  <si>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</si>
  <si>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</si>
  <si>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</si>
  <si>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</si>
  <si>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</si>
  <si>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工序数</t>
  </si>
  <si>
    <t>工序费</t>
  </si>
  <si>
    <t>出件数</t>
  </si>
  <si>
    <t>合计</t>
  </si>
  <si>
    <t>SLT0002811</t>
  </si>
  <si>
    <t>K1左下板</t>
  </si>
  <si>
    <t>左下板</t>
  </si>
  <si>
    <t>SAPH440</t>
  </si>
  <si>
    <t>落料</t>
  </si>
  <si>
    <t>250T</t>
  </si>
  <si>
    <t>冲孔</t>
  </si>
  <si>
    <t>160T</t>
  </si>
  <si>
    <t>125T</t>
  </si>
  <si>
    <t>成型</t>
  </si>
  <si>
    <t>315T油</t>
  </si>
  <si>
    <t>折弯</t>
  </si>
  <si>
    <t>材料费合计：</t>
  </si>
  <si>
    <t>加工成本合计：</t>
  </si>
  <si>
    <t>SLT0002812</t>
  </si>
  <si>
    <t>K1右下板</t>
  </si>
  <si>
    <t>右下板</t>
  </si>
  <si>
    <t>SLT0002313</t>
  </si>
  <si>
    <t>K1左手柄</t>
  </si>
  <si>
    <t>左手柄</t>
  </si>
  <si>
    <t>100T</t>
  </si>
  <si>
    <t>压筋</t>
  </si>
  <si>
    <t>63T</t>
  </si>
  <si>
    <t>SLT0002814</t>
  </si>
  <si>
    <t>K1右手柄</t>
  </si>
  <si>
    <t>右手柄</t>
  </si>
  <si>
    <t>SLT0002815</t>
  </si>
  <si>
    <t xml:space="preserve">K1内盘簧支架 </t>
  </si>
  <si>
    <t>内盘簧支架</t>
  </si>
  <si>
    <t>80T</t>
  </si>
  <si>
    <t>SLT0002817</t>
  </si>
  <si>
    <t>K1外盘簧支架</t>
  </si>
  <si>
    <t>外盘簧支架</t>
  </si>
  <si>
    <t>SHT0012102</t>
  </si>
  <si>
    <t>M4前升降手柄焊接总成</t>
  </si>
  <si>
    <t>零件1</t>
  </si>
  <si>
    <t>SPFH590</t>
  </si>
  <si>
    <t>切边</t>
  </si>
  <si>
    <t>零件2</t>
  </si>
  <si>
    <t>焊接</t>
  </si>
  <si>
    <t>SHT0012098</t>
  </si>
  <si>
    <t>M4后升降手柄焊接总成</t>
  </si>
  <si>
    <t>SHT0012070</t>
  </si>
  <si>
    <t>D03前升降手柄焊接总成</t>
  </si>
  <si>
    <t>SHT0012072</t>
  </si>
  <si>
    <t>D03后升降手柄焊接总成</t>
  </si>
  <si>
    <t>SPFH590</t>
    <phoneticPr fontId="8" type="noConversion"/>
  </si>
  <si>
    <t>SHT0012013 前升降手柄1</t>
    <phoneticPr fontId="8" type="noConversion"/>
  </si>
  <si>
    <t>SHT0012014 前升降手柄2</t>
    <phoneticPr fontId="8" type="noConversion"/>
  </si>
  <si>
    <t>SHT0012015 后升降手柄1</t>
    <phoneticPr fontId="8" type="noConversion"/>
  </si>
  <si>
    <t>SHT0012016 后升降手柄2</t>
    <phoneticPr fontId="8" type="noConversion"/>
  </si>
  <si>
    <t>X5000副驾前升降手柄组件</t>
    <phoneticPr fontId="8" type="noConversion"/>
  </si>
  <si>
    <t>SHT0013805</t>
    <phoneticPr fontId="8" type="noConversion"/>
  </si>
  <si>
    <t>SHT0013808</t>
    <phoneticPr fontId="8" type="noConversion"/>
  </si>
  <si>
    <t>X5000副驾后升降手柄组件</t>
    <phoneticPr fontId="8" type="noConversion"/>
  </si>
  <si>
    <t>SHT0013809 X5000副驾后升降手柄1</t>
    <phoneticPr fontId="8" type="noConversion"/>
  </si>
  <si>
    <t>SHT0013806 X5000副驾前升降手柄1</t>
    <phoneticPr fontId="8" type="noConversion"/>
  </si>
  <si>
    <t>SHT0013807 X5000副驾前升降手柄2</t>
    <phoneticPr fontId="8" type="noConversion"/>
  </si>
  <si>
    <t>SHT0013810 X5000副驾后升降手柄2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</si>
</sst>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0_ "/>
    <numFmt numFmtId="178" formatCode="0.00_);[Red]\(0.00\)"/>
    <numFmt numFmtId="179" formatCode="0.0000_);[Red]\(0.0000\)"/>
  </numFmts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1">
      <alignment vertical="center"/>
    </xf>
    <xf numFmtId="0" fontId="5" fillId="0" borderId="0" xfId="1" applyAlignment="1">
      <alignment horizontal="center" vertical="center"/>
    </xf>
    <xf numFmtId="176" fontId="5" fillId="0" borderId="0" xfId="1" applyNumberFormat="1">
      <alignment vertical="center"/>
    </xf>
    <xf numFmtId="177" fontId="5" fillId="0" borderId="0" xfId="1" applyNumberFormat="1">
      <alignment vertical="center"/>
    </xf>
    <xf numFmtId="178" fontId="5" fillId="0" borderId="0" xfId="1" applyNumberFormat="1">
      <alignment vertical="center"/>
    </xf>
    <xf numFmtId="0" fontId="5" fillId="0" borderId="1" xfId="1" applyBorder="1" applyAlignment="1">
      <alignment horizontal="center" vertical="center"/>
    </xf>
    <xf numFmtId="0" fontId="5" fillId="0" borderId="2" xfId="1" applyBorder="1" applyAlignment="1">
      <alignment horizontal="center" vertical="center" wrapText="1" shrinkToFit="1"/>
    </xf>
    <xf numFmtId="0" fontId="5" fillId="0" borderId="3" xfId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5" fillId="0" borderId="2" xfId="1" applyBorder="1">
      <alignment vertical="center"/>
    </xf>
    <xf numFmtId="176" fontId="5" fillId="0" borderId="2" xfId="1" applyNumberFormat="1" applyBorder="1" applyAlignment="1">
      <alignment horizontal="center" vertical="center" shrinkToFit="1"/>
    </xf>
    <xf numFmtId="177" fontId="5" fillId="0" borderId="2" xfId="1" applyNumberFormat="1" applyBorder="1" applyAlignment="1">
      <alignment horizontal="center" vertical="center"/>
    </xf>
    <xf numFmtId="176" fontId="5" fillId="0" borderId="2" xfId="1" applyNumberFormat="1" applyBorder="1">
      <alignment vertical="center"/>
    </xf>
    <xf numFmtId="177" fontId="5" fillId="0" borderId="2" xfId="1" applyNumberFormat="1" applyBorder="1">
      <alignment vertical="center"/>
    </xf>
    <xf numFmtId="178" fontId="5" fillId="0" borderId="2" xfId="1" applyNumberFormat="1" applyBorder="1" applyAlignment="1">
      <alignment horizontal="center" vertical="center"/>
    </xf>
    <xf numFmtId="178" fontId="5" fillId="0" borderId="2" xfId="1" applyNumberFormat="1" applyBorder="1">
      <alignment vertical="center"/>
    </xf>
    <xf numFmtId="179" fontId="5" fillId="0" borderId="0" xfId="1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4" fillId="2" borderId="2" xfId="0" applyFont="1" applyFill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79" fontId="5" fillId="0" borderId="2" xfId="1" applyNumberFormat="1" applyBorder="1" applyAlignment="1">
      <alignment horizontal="center" vertical="center"/>
    </xf>
    <xf numFmtId="179" fontId="5" fillId="0" borderId="1" xfId="1" applyNumberFormat="1" applyBorder="1" applyAlignment="1">
      <alignment horizontal="center" vertical="center"/>
    </xf>
    <xf numFmtId="179" fontId="5" fillId="0" borderId="6" xfId="1" applyNumberFormat="1" applyBorder="1" applyAlignment="1">
      <alignment horizontal="center" vertical="center"/>
    </xf>
    <xf numFmtId="179" fontId="5" fillId="0" borderId="3" xfId="1" applyNumberFormat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0" fontId="5" fillId="0" borderId="6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9" fontId="5" fillId="0" borderId="1" xfId="1" applyNumberFormat="1" applyBorder="1" applyAlignment="1">
      <alignment horizontal="center" vertical="center"/>
    </xf>
    <xf numFmtId="9" fontId="5" fillId="0" borderId="6" xfId="1" applyNumberFormat="1" applyBorder="1" applyAlignment="1">
      <alignment horizontal="center" vertical="center"/>
    </xf>
    <xf numFmtId="9" fontId="5" fillId="0" borderId="2" xfId="1" applyNumberFormat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5" fillId="0" borderId="2" xfId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5" fillId="0" borderId="6" xfId="1" applyBorder="1" applyAlignment="1">
      <alignment horizontal="center" vertical="center" wrapText="1"/>
    </xf>
    <xf numFmtId="0" fontId="5" fillId="0" borderId="3" xfId="1" applyBorder="1" applyAlignment="1">
      <alignment horizontal="center" vertical="center" wrapText="1"/>
    </xf>
    <xf numFmtId="0" fontId="5" fillId="2" borderId="2" xfId="1" applyFill="1" applyBorder="1" applyAlignment="1">
      <alignment horizontal="center" vertical="center" wrapText="1"/>
    </xf>
    <xf numFmtId="0" fontId="5" fillId="2" borderId="1" xfId="1" applyFill="1" applyBorder="1" applyAlignment="1">
      <alignment horizontal="center" vertical="center" wrapText="1"/>
    </xf>
    <xf numFmtId="0" fontId="5" fillId="2" borderId="6" xfId="1" applyFill="1" applyBorder="1" applyAlignment="1">
      <alignment horizontal="center" vertical="center" wrapText="1"/>
    </xf>
    <xf numFmtId="0" fontId="5" fillId="2" borderId="3" xfId="1" applyFill="1" applyBorder="1" applyAlignment="1">
      <alignment horizontal="center" vertical="center" wrapText="1"/>
    </xf>
    <xf numFmtId="0" fontId="5" fillId="3" borderId="2" xfId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176" fontId="5" fillId="0" borderId="0" xfId="1" applyNumberFormat="1" applyAlignment="1">
      <alignment horizontal="center" vertical="center"/>
    </xf>
    <xf numFmtId="177" fontId="5" fillId="0" borderId="0" xfId="1" applyNumberFormat="1" applyAlignment="1">
      <alignment horizontal="center" vertical="center"/>
    </xf>
    <xf numFmtId="178" fontId="5" fillId="0" borderId="0" xfId="1" applyNumberFormat="1">
      <alignment vertical="center"/>
    </xf>
    <xf numFmtId="178" fontId="5" fillId="0" borderId="0" xfId="1" applyNumberFormat="1" applyAlignment="1">
      <alignment horizontal="center" vertical="center"/>
    </xf>
    <xf numFmtId="0" fontId="5" fillId="0" borderId="2" xfId="1" applyBorder="1" applyAlignment="1">
      <alignment horizontal="center" vertical="center" wrapText="1" shrinkToFit="1"/>
    </xf>
    <xf numFmtId="176" fontId="5" fillId="0" borderId="2" xfId="1" applyNumberFormat="1" applyBorder="1" applyAlignment="1">
      <alignment horizontal="center" vertical="center" shrinkToFit="1"/>
    </xf>
    <xf numFmtId="177" fontId="5" fillId="0" borderId="2" xfId="1" applyNumberFormat="1" applyBorder="1" applyAlignment="1">
      <alignment horizontal="center" vertical="center"/>
    </xf>
    <xf numFmtId="178" fontId="5" fillId="0" borderId="2" xfId="1" applyNumberFormat="1" applyBorder="1" applyAlignment="1">
      <alignment horizontal="center" vertical="center"/>
    </xf>
    <xf numFmtId="178" fontId="5" fillId="0" borderId="2" xfId="1" applyNumberFormat="1" applyBorder="1">
      <alignment vertical="center"/>
    </xf>
    <xf numFmtId="0" fontId="5" fillId="0" borderId="4" xfId="1" applyBorder="1" applyAlignment="1">
      <alignment horizontal="center" vertical="center"/>
    </xf>
    <xf numFmtId="0" fontId="5" fillId="0" borderId="5" xfId="1" applyBorder="1" applyAlignment="1">
      <alignment horizontal="center" vertical="center"/>
    </xf>
    <xf numFmtId="0" fontId="5" fillId="0" borderId="7" xfId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 shrinkToFit="1"/>
    </xf>
    <xf numFmtId="9" fontId="5" fillId="0" borderId="3" xfId="1" applyNumberFormat="1" applyBorder="1" applyAlignment="1">
      <alignment horizontal="center" vertical="center"/>
    </xf>
    <xf numFmtId="178" fontId="5" fillId="0" borderId="2" xfId="1" applyNumberFormat="1" applyBorder="1" applyAlignment="1">
      <alignment horizontal="center" vertical="center" shrinkToFi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workbookViewId="0">
      <selection activeCell="H40" sqref="H40"/>
    </sheetView>
  </sheetViews>
  <sheetFormatPr defaultColWidth="9" defaultRowHeight="12"/>
  <cols>
    <col min="1" max="1" width="5.6640625" style="18" customWidth="1"/>
    <col min="2" max="2" width="29.77734375" style="19" customWidth="1"/>
    <col min="3" max="3" width="12.6640625" style="19" customWidth="1"/>
    <col min="4" max="16384" width="9" style="19"/>
  </cols>
  <sheetData>
    <row r="1" spans="1:3" ht="21" customHeight="1">
      <c r="A1" s="20" t="s">
        <v>0</v>
      </c>
      <c r="B1" s="20" t="s">
        <v>1</v>
      </c>
      <c r="C1" s="20" t="s">
        <v>2</v>
      </c>
    </row>
    <row r="2" spans="1:3" ht="14.1" customHeight="1">
      <c r="A2" s="21">
        <v>1</v>
      </c>
      <c r="B2" s="22" t="s">
        <v>3</v>
      </c>
      <c r="C2" s="23" t="s">
        <v>4</v>
      </c>
    </row>
    <row r="3" spans="1:3" ht="14.1" customHeight="1">
      <c r="A3" s="21">
        <v>2</v>
      </c>
      <c r="B3" s="22" t="s">
        <v>5</v>
      </c>
      <c r="C3" s="23" t="s">
        <v>6</v>
      </c>
    </row>
    <row r="4" spans="1:3" ht="14.1" customHeight="1">
      <c r="A4" s="21">
        <v>3</v>
      </c>
      <c r="B4" s="22" t="s">
        <v>7</v>
      </c>
      <c r="C4" s="23" t="s">
        <v>8</v>
      </c>
    </row>
    <row r="5" spans="1:3" ht="14.1" customHeight="1">
      <c r="A5" s="21">
        <v>4</v>
      </c>
      <c r="B5" s="22" t="s">
        <v>9</v>
      </c>
      <c r="C5" s="23" t="s">
        <v>10</v>
      </c>
    </row>
    <row r="6" spans="1:3" ht="14.1" customHeight="1">
      <c r="A6" s="21">
        <v>5</v>
      </c>
      <c r="B6" s="22" t="s">
        <v>11</v>
      </c>
      <c r="C6" s="23" t="s">
        <v>12</v>
      </c>
    </row>
    <row r="7" spans="1:3" ht="14.1" customHeight="1">
      <c r="A7" s="21">
        <v>6</v>
      </c>
      <c r="B7" s="22" t="s">
        <v>13</v>
      </c>
      <c r="C7" s="23" t="s">
        <v>14</v>
      </c>
    </row>
    <row r="8" spans="1:3" ht="14.1" customHeight="1">
      <c r="A8" s="21">
        <v>7</v>
      </c>
      <c r="B8" s="22" t="s">
        <v>15</v>
      </c>
      <c r="C8" s="23" t="s">
        <v>16</v>
      </c>
    </row>
    <row r="9" spans="1:3" ht="14.1" customHeight="1">
      <c r="A9" s="21">
        <v>8</v>
      </c>
      <c r="B9" s="22" t="s">
        <v>17</v>
      </c>
      <c r="C9" s="23" t="s">
        <v>18</v>
      </c>
    </row>
    <row r="10" spans="1:3" ht="14.1" customHeight="1">
      <c r="A10" s="21">
        <v>9</v>
      </c>
      <c r="B10" s="22" t="s">
        <v>19</v>
      </c>
      <c r="C10" s="23" t="s">
        <v>20</v>
      </c>
    </row>
    <row r="11" spans="1:3" ht="14.1" customHeight="1">
      <c r="A11" s="21">
        <v>10</v>
      </c>
      <c r="B11" s="22" t="s">
        <v>21</v>
      </c>
      <c r="C11" s="23" t="s">
        <v>22</v>
      </c>
    </row>
    <row r="12" spans="1:3" ht="14.1" customHeight="1">
      <c r="A12" s="21">
        <v>11</v>
      </c>
      <c r="B12" s="22" t="s">
        <v>23</v>
      </c>
      <c r="C12" s="23" t="s">
        <v>24</v>
      </c>
    </row>
    <row r="13" spans="1:3" ht="14.1" customHeight="1">
      <c r="A13" s="21">
        <v>12</v>
      </c>
      <c r="B13" s="22" t="s">
        <v>25</v>
      </c>
      <c r="C13" s="23" t="s">
        <v>26</v>
      </c>
    </row>
    <row r="14" spans="1:3" ht="16.5" hidden="1" customHeight="1">
      <c r="A14" s="21">
        <v>13</v>
      </c>
      <c r="B14" s="23" t="s">
        <v>27</v>
      </c>
      <c r="C14" s="23" t="s">
        <v>28</v>
      </c>
    </row>
    <row r="15" spans="1:3" ht="16.5" hidden="1" customHeight="1">
      <c r="A15" s="21">
        <v>14</v>
      </c>
      <c r="B15" s="23" t="s">
        <v>29</v>
      </c>
      <c r="C15" s="23" t="s">
        <v>30</v>
      </c>
    </row>
    <row r="16" spans="1:3" ht="16.5" hidden="1" customHeight="1">
      <c r="A16" s="21">
        <v>15</v>
      </c>
      <c r="B16" s="23" t="s">
        <v>31</v>
      </c>
      <c r="C16" s="23" t="s">
        <v>32</v>
      </c>
    </row>
    <row r="17" spans="1:3" ht="16.5" hidden="1" customHeight="1">
      <c r="A17" s="21">
        <v>16</v>
      </c>
      <c r="B17" s="23" t="s">
        <v>33</v>
      </c>
      <c r="C17" s="23" t="s">
        <v>34</v>
      </c>
    </row>
    <row r="18" spans="1:3" ht="16.5" hidden="1" customHeight="1">
      <c r="A18" s="21">
        <v>17</v>
      </c>
      <c r="B18" s="23" t="s">
        <v>35</v>
      </c>
      <c r="C18" s="23" t="s">
        <v>36</v>
      </c>
    </row>
    <row r="19" spans="1:3" ht="14.1" customHeight="1">
      <c r="A19" s="21">
        <v>18</v>
      </c>
      <c r="B19" s="22" t="s">
        <v>37</v>
      </c>
      <c r="C19" s="23" t="s">
        <v>38</v>
      </c>
    </row>
    <row r="20" spans="1:3" ht="16.5" hidden="1" customHeight="1">
      <c r="A20" s="21">
        <v>19</v>
      </c>
      <c r="B20" s="23" t="s">
        <v>39</v>
      </c>
      <c r="C20" s="23" t="s">
        <v>40</v>
      </c>
    </row>
    <row r="21" spans="1:3" ht="14.1" customHeight="1">
      <c r="A21" s="21">
        <v>20</v>
      </c>
      <c r="B21" s="22" t="s">
        <v>41</v>
      </c>
      <c r="C21" s="23" t="s">
        <v>42</v>
      </c>
    </row>
    <row r="22" spans="1:3" ht="14.1" customHeight="1">
      <c r="A22" s="21">
        <v>21</v>
      </c>
      <c r="B22" s="22" t="s">
        <v>43</v>
      </c>
      <c r="C22" s="23" t="s">
        <v>44</v>
      </c>
    </row>
    <row r="23" spans="1:3" ht="14.1" customHeight="1">
      <c r="A23" s="21">
        <v>22</v>
      </c>
      <c r="B23" s="22" t="s">
        <v>45</v>
      </c>
      <c r="C23" s="23" t="s">
        <v>46</v>
      </c>
    </row>
    <row r="24" spans="1:3" ht="14.1" customHeight="1">
      <c r="A24" s="21">
        <v>23</v>
      </c>
      <c r="B24" s="22" t="s">
        <v>47</v>
      </c>
      <c r="C24" s="23" t="s">
        <v>48</v>
      </c>
    </row>
    <row r="25" spans="1:3" ht="14.1" customHeight="1">
      <c r="A25" s="21">
        <v>24</v>
      </c>
      <c r="B25" s="22" t="s">
        <v>49</v>
      </c>
      <c r="C25" s="23" t="s">
        <v>50</v>
      </c>
    </row>
    <row r="26" spans="1:3" ht="16.5" hidden="1" customHeight="1">
      <c r="A26" s="21">
        <v>25</v>
      </c>
      <c r="B26" s="23" t="s">
        <v>51</v>
      </c>
      <c r="C26" s="23" t="s">
        <v>52</v>
      </c>
    </row>
    <row r="27" spans="1:3" ht="16.5" hidden="1" customHeight="1">
      <c r="A27" s="21">
        <v>26</v>
      </c>
      <c r="B27" s="23" t="s">
        <v>53</v>
      </c>
      <c r="C27" s="23" t="s">
        <v>54</v>
      </c>
    </row>
    <row r="28" spans="1:3" ht="16.5" hidden="1" customHeight="1">
      <c r="A28" s="21">
        <v>27</v>
      </c>
      <c r="B28" s="23" t="s">
        <v>55</v>
      </c>
      <c r="C28" s="23" t="s">
        <v>56</v>
      </c>
    </row>
    <row r="29" spans="1:3" ht="14.1" customHeight="1">
      <c r="A29" s="21">
        <v>28</v>
      </c>
      <c r="B29" s="22" t="s">
        <v>57</v>
      </c>
      <c r="C29" s="23" t="s">
        <v>58</v>
      </c>
    </row>
    <row r="30" spans="1:3" ht="14.1" customHeight="1">
      <c r="A30" s="21">
        <v>29</v>
      </c>
      <c r="B30" s="22" t="s">
        <v>59</v>
      </c>
      <c r="C30" s="23" t="s">
        <v>60</v>
      </c>
    </row>
    <row r="31" spans="1:3" ht="14.1" customHeight="1">
      <c r="A31" s="21">
        <v>30</v>
      </c>
      <c r="B31" s="22" t="s">
        <v>61</v>
      </c>
      <c r="C31" s="23" t="s">
        <v>62</v>
      </c>
    </row>
    <row r="32" spans="1:3" ht="14.1" customHeight="1">
      <c r="A32" s="21">
        <v>31</v>
      </c>
      <c r="B32" s="22" t="s">
        <v>63</v>
      </c>
      <c r="C32" s="23" t="s">
        <v>64</v>
      </c>
    </row>
    <row r="33" spans="1:3" ht="14.1" customHeight="1">
      <c r="A33" s="21">
        <v>32</v>
      </c>
      <c r="B33" s="22" t="s">
        <v>65</v>
      </c>
      <c r="C33" s="23" t="s">
        <v>66</v>
      </c>
    </row>
    <row r="34" spans="1:3" ht="14.1" customHeight="1">
      <c r="A34" s="21">
        <v>33</v>
      </c>
      <c r="B34" s="22" t="s">
        <v>67</v>
      </c>
      <c r="C34" s="23" t="s">
        <v>68</v>
      </c>
    </row>
    <row r="35" spans="1:3" ht="16.5" hidden="1" customHeight="1">
      <c r="A35" s="21">
        <v>34</v>
      </c>
      <c r="B35" s="23" t="s">
        <v>69</v>
      </c>
      <c r="C35" s="23" t="s">
        <v>70</v>
      </c>
    </row>
    <row r="36" spans="1:3" ht="16.5" hidden="1" customHeight="1">
      <c r="A36" s="21">
        <v>35</v>
      </c>
      <c r="B36" s="23" t="s">
        <v>71</v>
      </c>
      <c r="C36" s="23" t="s">
        <v>72</v>
      </c>
    </row>
    <row r="37" spans="1:3" ht="14.1" customHeight="1">
      <c r="A37" s="21">
        <v>36</v>
      </c>
      <c r="B37" s="22" t="s">
        <v>73</v>
      </c>
      <c r="C37" s="23" t="s">
        <v>74</v>
      </c>
    </row>
    <row r="38" spans="1:3" ht="14.1" customHeight="1">
      <c r="A38" s="21">
        <v>37</v>
      </c>
      <c r="B38" s="22" t="s">
        <v>5</v>
      </c>
      <c r="C38" s="23" t="s">
        <v>75</v>
      </c>
    </row>
    <row r="39" spans="1:3" ht="14.1" customHeight="1">
      <c r="A39" s="21">
        <v>38</v>
      </c>
      <c r="B39" s="22" t="s">
        <v>17</v>
      </c>
      <c r="C39" s="23" t="s">
        <v>76</v>
      </c>
    </row>
    <row r="40" spans="1:3" ht="13.5" customHeight="1">
      <c r="A40" s="21">
        <v>39</v>
      </c>
      <c r="B40" s="24" t="s">
        <v>21</v>
      </c>
      <c r="C40" s="23" t="s">
        <v>77</v>
      </c>
    </row>
    <row r="41" spans="1:3" ht="14.1" customHeight="1">
      <c r="A41" s="21">
        <v>40</v>
      </c>
      <c r="B41" s="22" t="s">
        <v>78</v>
      </c>
      <c r="C41" s="23" t="s">
        <v>79</v>
      </c>
    </row>
    <row r="42" spans="1:3" ht="16.5" hidden="1" customHeight="1">
      <c r="A42" s="21">
        <v>41</v>
      </c>
      <c r="B42" s="23" t="s">
        <v>80</v>
      </c>
      <c r="C42" s="23" t="s">
        <v>81</v>
      </c>
    </row>
    <row r="43" spans="1:3">
      <c r="A43" s="21">
        <v>42</v>
      </c>
      <c r="B43" s="25" t="s">
        <v>82</v>
      </c>
      <c r="C43" s="26" t="s">
        <v>83</v>
      </c>
    </row>
  </sheetData>
  <sortState xmlns:xlrd2="http://schemas.microsoft.com/office/spreadsheetml/2017/richdata2" ref="A3:E39">
    <sortCondition ref="C3"/>
  </sortState>
  <phoneticPr fontId="8" type="noConversion"/>
  <conditionalFormatting sqref="C43">
    <cfRule type="duplicateValues" dxfId="0" priority="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2"/>
  <sheetViews>
    <sheetView tabSelected="1" workbookViewId="0">
      <pane xSplit="7" ySplit="3" topLeftCell="H82" activePane="bottomRight" state="frozen"/>
      <selection pane="topRight" activeCell="H1" sqref="H1"/>
      <selection pane="bottomLeft" activeCell="A4" sqref="A4"/>
      <selection pane="bottomRight" activeCell="G85" sqref="G85"/>
    </sheetView>
  </sheetViews>
  <sheetFormatPr defaultColWidth="9" defaultRowHeight="14.4"/>
  <cols>
    <col min="1" max="1" width="3.21875" style="1" customWidth="1"/>
    <col min="2" max="2" width="11.6640625" style="1" customWidth="1"/>
    <col min="3" max="4" width="9" style="1"/>
    <col min="5" max="5" width="33" style="1" customWidth="1"/>
    <col min="6" max="6" width="4.33203125" style="2" customWidth="1"/>
    <col min="7" max="7" width="8.33203125" style="1" customWidth="1"/>
    <col min="8" max="10" width="5.6640625" style="1" customWidth="1"/>
    <col min="11" max="13" width="7.33203125" style="3" customWidth="1"/>
    <col min="14" max="15" width="6.33203125" style="4" customWidth="1"/>
    <col min="16" max="16" width="7.33203125" style="4" customWidth="1"/>
    <col min="17" max="17" width="5.109375" style="2" customWidth="1"/>
    <col min="18" max="18" width="6.33203125" style="2" customWidth="1"/>
    <col min="19" max="19" width="7" style="2" customWidth="1"/>
    <col min="20" max="20" width="7" style="5" customWidth="1"/>
    <col min="21" max="21" width="7" style="2" customWidth="1"/>
    <col min="22" max="22" width="6.33203125" style="4" customWidth="1"/>
    <col min="23" max="23" width="5.44140625" style="1" customWidth="1"/>
    <col min="24" max="24" width="8.44140625" style="5" customWidth="1"/>
    <col min="25" max="16384" width="9" style="1"/>
  </cols>
  <sheetData>
    <row r="1" spans="1:24" ht="24.9" customHeight="1">
      <c r="A1" s="47" t="s">
        <v>84</v>
      </c>
      <c r="B1" s="47"/>
      <c r="C1" s="47"/>
      <c r="D1" s="47"/>
      <c r="E1" s="47"/>
      <c r="F1" s="47"/>
      <c r="G1" s="47"/>
      <c r="H1" s="47"/>
      <c r="I1" s="47"/>
      <c r="J1" s="47"/>
      <c r="K1" s="48"/>
      <c r="L1" s="48"/>
      <c r="M1" s="48"/>
      <c r="N1" s="49"/>
      <c r="O1" s="49"/>
      <c r="P1" s="49"/>
      <c r="Q1" s="47"/>
      <c r="R1" s="47"/>
      <c r="S1" s="47"/>
      <c r="T1" s="50"/>
      <c r="U1" s="47"/>
      <c r="V1" s="49"/>
      <c r="W1" s="47"/>
      <c r="X1" s="51"/>
    </row>
    <row r="2" spans="1:24">
      <c r="A2" s="6" t="s">
        <v>85</v>
      </c>
      <c r="B2" s="60" t="s">
        <v>86</v>
      </c>
      <c r="C2" s="38" t="s">
        <v>87</v>
      </c>
      <c r="D2" s="39" t="s">
        <v>88</v>
      </c>
      <c r="E2" s="38" t="s">
        <v>1</v>
      </c>
      <c r="F2" s="38" t="s">
        <v>89</v>
      </c>
      <c r="G2" s="61" t="s">
        <v>90</v>
      </c>
      <c r="H2" s="52" t="s">
        <v>91</v>
      </c>
      <c r="I2" s="52"/>
      <c r="J2" s="52"/>
      <c r="K2" s="53" t="s">
        <v>92</v>
      </c>
      <c r="L2" s="53"/>
      <c r="M2" s="53"/>
      <c r="N2" s="54" t="s">
        <v>93</v>
      </c>
      <c r="O2" s="54"/>
      <c r="P2" s="54" t="s">
        <v>94</v>
      </c>
      <c r="Q2" s="55" t="s">
        <v>95</v>
      </c>
      <c r="R2" s="55"/>
      <c r="S2" s="55"/>
      <c r="T2" s="56"/>
      <c r="U2" s="55"/>
      <c r="V2" s="54"/>
      <c r="W2" s="55" t="s">
        <v>96</v>
      </c>
      <c r="X2" s="63" t="s">
        <v>97</v>
      </c>
    </row>
    <row r="3" spans="1:24">
      <c r="A3" s="8" t="s">
        <v>98</v>
      </c>
      <c r="B3" s="60"/>
      <c r="C3" s="38"/>
      <c r="D3" s="41"/>
      <c r="E3" s="38"/>
      <c r="F3" s="38"/>
      <c r="G3" s="61"/>
      <c r="H3" s="7" t="s">
        <v>99</v>
      </c>
      <c r="I3" s="7" t="s">
        <v>100</v>
      </c>
      <c r="J3" s="7" t="s">
        <v>101</v>
      </c>
      <c r="K3" s="11" t="s">
        <v>102</v>
      </c>
      <c r="L3" s="11" t="s">
        <v>103</v>
      </c>
      <c r="M3" s="11" t="s">
        <v>104</v>
      </c>
      <c r="N3" s="12" t="s">
        <v>105</v>
      </c>
      <c r="O3" s="12" t="s">
        <v>104</v>
      </c>
      <c r="P3" s="54"/>
      <c r="Q3" s="15" t="s">
        <v>106</v>
      </c>
      <c r="R3" s="15" t="s">
        <v>107</v>
      </c>
      <c r="S3" s="15" t="s">
        <v>108</v>
      </c>
      <c r="T3" s="16" t="s">
        <v>109</v>
      </c>
      <c r="U3" s="12" t="s">
        <v>110</v>
      </c>
      <c r="V3" s="12" t="s">
        <v>111</v>
      </c>
      <c r="W3" s="55"/>
      <c r="X3" s="63"/>
    </row>
    <row r="4" spans="1:24">
      <c r="A4" s="37">
        <v>1</v>
      </c>
      <c r="B4" s="37" t="s">
        <v>112</v>
      </c>
      <c r="C4" s="38" t="s">
        <v>113</v>
      </c>
      <c r="D4" s="38"/>
      <c r="E4" s="10" t="s">
        <v>114</v>
      </c>
      <c r="F4" s="9">
        <v>1</v>
      </c>
      <c r="G4" s="10" t="s">
        <v>115</v>
      </c>
      <c r="H4" s="10">
        <v>487</v>
      </c>
      <c r="I4" s="10">
        <v>138</v>
      </c>
      <c r="J4" s="10">
        <v>2.5</v>
      </c>
      <c r="K4" s="13">
        <v>1.33</v>
      </c>
      <c r="L4" s="13">
        <v>0.72</v>
      </c>
      <c r="M4" s="13">
        <v>0.61</v>
      </c>
      <c r="N4" s="14">
        <v>5.6</v>
      </c>
      <c r="O4" s="14">
        <v>2.6</v>
      </c>
      <c r="P4" s="14">
        <f>(K4*N4-M4*O4)</f>
        <v>5.8619999999999992</v>
      </c>
      <c r="Q4" s="9" t="s">
        <v>116</v>
      </c>
      <c r="R4" s="9" t="s">
        <v>117</v>
      </c>
      <c r="S4" s="9">
        <v>1</v>
      </c>
      <c r="T4" s="16">
        <v>0.25</v>
      </c>
      <c r="U4" s="9">
        <v>1</v>
      </c>
      <c r="V4" s="14">
        <v>0.25</v>
      </c>
      <c r="W4" s="34">
        <v>1.1200000000000001</v>
      </c>
      <c r="X4" s="28">
        <f>W4*(P13+V13)</f>
        <v>8.3238400000000006</v>
      </c>
    </row>
    <row r="5" spans="1:24">
      <c r="A5" s="37"/>
      <c r="B5" s="37"/>
      <c r="C5" s="38"/>
      <c r="D5" s="38"/>
      <c r="E5" s="10"/>
      <c r="F5" s="9"/>
      <c r="G5" s="10"/>
      <c r="H5" s="10"/>
      <c r="I5" s="10"/>
      <c r="J5" s="10"/>
      <c r="K5" s="13"/>
      <c r="L5" s="13"/>
      <c r="M5" s="13"/>
      <c r="N5" s="14"/>
      <c r="O5" s="14"/>
      <c r="P5" s="14"/>
      <c r="Q5" s="9" t="s">
        <v>118</v>
      </c>
      <c r="R5" s="9" t="s">
        <v>119</v>
      </c>
      <c r="S5" s="9">
        <v>1</v>
      </c>
      <c r="T5" s="16">
        <v>0.18</v>
      </c>
      <c r="U5" s="9">
        <v>1</v>
      </c>
      <c r="V5" s="14">
        <f>T5/U5*S5</f>
        <v>0.18</v>
      </c>
      <c r="W5" s="35"/>
      <c r="X5" s="29"/>
    </row>
    <row r="6" spans="1:24">
      <c r="A6" s="37"/>
      <c r="B6" s="37"/>
      <c r="C6" s="38"/>
      <c r="D6" s="38"/>
      <c r="E6" s="10"/>
      <c r="F6" s="9"/>
      <c r="G6" s="10"/>
      <c r="H6" s="10"/>
      <c r="I6" s="10"/>
      <c r="J6" s="10"/>
      <c r="K6" s="13"/>
      <c r="L6" s="13"/>
      <c r="M6" s="13"/>
      <c r="N6" s="14"/>
      <c r="O6" s="14"/>
      <c r="P6" s="14"/>
      <c r="Q6" s="9" t="s">
        <v>118</v>
      </c>
      <c r="R6" s="9" t="s">
        <v>120</v>
      </c>
      <c r="S6" s="9">
        <v>1</v>
      </c>
      <c r="T6" s="16">
        <v>0.12</v>
      </c>
      <c r="U6" s="9">
        <v>1</v>
      </c>
      <c r="V6" s="14">
        <f>T6/U6*S6</f>
        <v>0.12</v>
      </c>
      <c r="W6" s="35"/>
      <c r="X6" s="29"/>
    </row>
    <row r="7" spans="1:24">
      <c r="A7" s="37"/>
      <c r="B7" s="37"/>
      <c r="C7" s="38"/>
      <c r="D7" s="38"/>
      <c r="E7" s="10"/>
      <c r="F7" s="9"/>
      <c r="G7" s="10"/>
      <c r="H7" s="10"/>
      <c r="I7" s="10"/>
      <c r="J7" s="10"/>
      <c r="K7" s="13"/>
      <c r="L7" s="13"/>
      <c r="M7" s="13"/>
      <c r="N7" s="14"/>
      <c r="O7" s="14"/>
      <c r="P7" s="14"/>
      <c r="Q7" s="9" t="s">
        <v>121</v>
      </c>
      <c r="R7" s="9" t="s">
        <v>122</v>
      </c>
      <c r="S7" s="9">
        <v>1</v>
      </c>
      <c r="T7" s="16">
        <v>0.3</v>
      </c>
      <c r="U7" s="9">
        <v>1</v>
      </c>
      <c r="V7" s="14">
        <f>T7/U7*S7</f>
        <v>0.3</v>
      </c>
      <c r="W7" s="35"/>
      <c r="X7" s="29"/>
    </row>
    <row r="8" spans="1:24">
      <c r="A8" s="37"/>
      <c r="B8" s="37"/>
      <c r="C8" s="38"/>
      <c r="D8" s="38"/>
      <c r="E8" s="10"/>
      <c r="F8" s="9"/>
      <c r="G8" s="10"/>
      <c r="H8" s="10"/>
      <c r="I8" s="10"/>
      <c r="J8" s="10"/>
      <c r="K8" s="13"/>
      <c r="L8" s="13"/>
      <c r="M8" s="13"/>
      <c r="N8" s="14"/>
      <c r="O8" s="14"/>
      <c r="P8" s="14"/>
      <c r="Q8" s="9" t="s">
        <v>118</v>
      </c>
      <c r="R8" s="9" t="s">
        <v>119</v>
      </c>
      <c r="S8" s="9">
        <v>1</v>
      </c>
      <c r="T8" s="16">
        <v>0.18</v>
      </c>
      <c r="U8" s="9">
        <v>1</v>
      </c>
      <c r="V8" s="14">
        <v>0.18</v>
      </c>
      <c r="W8" s="35"/>
      <c r="X8" s="29"/>
    </row>
    <row r="9" spans="1:24">
      <c r="A9" s="37"/>
      <c r="B9" s="37"/>
      <c r="C9" s="38"/>
      <c r="D9" s="38"/>
      <c r="E9" s="10"/>
      <c r="F9" s="9"/>
      <c r="G9" s="10"/>
      <c r="H9" s="10"/>
      <c r="I9" s="10"/>
      <c r="J9" s="10"/>
      <c r="K9" s="13"/>
      <c r="L9" s="13"/>
      <c r="M9" s="13"/>
      <c r="N9" s="14"/>
      <c r="O9" s="14"/>
      <c r="P9" s="14"/>
      <c r="Q9" s="9" t="s">
        <v>118</v>
      </c>
      <c r="R9" s="9" t="s">
        <v>119</v>
      </c>
      <c r="S9" s="9">
        <v>1</v>
      </c>
      <c r="T9" s="16">
        <v>0.18</v>
      </c>
      <c r="U9" s="9">
        <v>1</v>
      </c>
      <c r="V9" s="14">
        <v>0.18</v>
      </c>
      <c r="W9" s="35"/>
      <c r="X9" s="29"/>
    </row>
    <row r="10" spans="1:24">
      <c r="A10" s="37"/>
      <c r="B10" s="37"/>
      <c r="C10" s="38"/>
      <c r="D10" s="38"/>
      <c r="E10" s="10"/>
      <c r="F10" s="9"/>
      <c r="G10" s="10"/>
      <c r="H10" s="10"/>
      <c r="I10" s="10"/>
      <c r="J10" s="10"/>
      <c r="K10" s="13"/>
      <c r="L10" s="13"/>
      <c r="M10" s="13"/>
      <c r="N10" s="14"/>
      <c r="O10" s="14"/>
      <c r="P10" s="14"/>
      <c r="Q10" s="9" t="s">
        <v>118</v>
      </c>
      <c r="R10" s="9" t="s">
        <v>120</v>
      </c>
      <c r="S10" s="9">
        <v>1</v>
      </c>
      <c r="T10" s="16">
        <v>0.12</v>
      </c>
      <c r="U10" s="9">
        <v>1</v>
      </c>
      <c r="V10" s="14">
        <v>0.12</v>
      </c>
      <c r="W10" s="35"/>
      <c r="X10" s="29"/>
    </row>
    <row r="11" spans="1:24">
      <c r="A11" s="37"/>
      <c r="B11" s="37"/>
      <c r="C11" s="38"/>
      <c r="D11" s="38"/>
      <c r="E11" s="10"/>
      <c r="F11" s="9"/>
      <c r="G11" s="10"/>
      <c r="H11" s="10"/>
      <c r="I11" s="10"/>
      <c r="J11" s="10"/>
      <c r="K11" s="13"/>
      <c r="L11" s="13"/>
      <c r="M11" s="13"/>
      <c r="N11" s="14"/>
      <c r="O11" s="14"/>
      <c r="P11" s="14"/>
      <c r="Q11" s="9" t="s">
        <v>118</v>
      </c>
      <c r="R11" s="9" t="s">
        <v>120</v>
      </c>
      <c r="S11" s="9">
        <v>1</v>
      </c>
      <c r="T11" s="16">
        <v>0.12</v>
      </c>
      <c r="U11" s="9">
        <v>1</v>
      </c>
      <c r="V11" s="14">
        <f t="shared" ref="V11:V17" si="0">T11/U11*S11</f>
        <v>0.12</v>
      </c>
      <c r="W11" s="35"/>
      <c r="X11" s="29"/>
    </row>
    <row r="12" spans="1:24">
      <c r="A12" s="37"/>
      <c r="B12" s="37"/>
      <c r="C12" s="38"/>
      <c r="D12" s="38"/>
      <c r="E12" s="10"/>
      <c r="F12" s="9"/>
      <c r="G12" s="10"/>
      <c r="H12" s="10"/>
      <c r="I12" s="10"/>
      <c r="J12" s="10"/>
      <c r="K12" s="13"/>
      <c r="L12" s="13"/>
      <c r="M12" s="13"/>
      <c r="N12" s="14"/>
      <c r="O12" s="14"/>
      <c r="P12" s="14"/>
      <c r="Q12" s="9" t="s">
        <v>123</v>
      </c>
      <c r="R12" s="9" t="s">
        <v>120</v>
      </c>
      <c r="S12" s="9">
        <v>1</v>
      </c>
      <c r="T12" s="16">
        <v>0.12</v>
      </c>
      <c r="U12" s="9">
        <v>1</v>
      </c>
      <c r="V12" s="14">
        <f t="shared" si="0"/>
        <v>0.12</v>
      </c>
      <c r="W12" s="35"/>
      <c r="X12" s="29"/>
    </row>
    <row r="13" spans="1:24">
      <c r="A13" s="37"/>
      <c r="B13" s="37"/>
      <c r="C13" s="38"/>
      <c r="D13" s="38"/>
      <c r="E13" s="57" t="s">
        <v>124</v>
      </c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14">
        <f>SUM(P4:P12)</f>
        <v>5.8619999999999992</v>
      </c>
      <c r="Q13" s="57" t="s">
        <v>125</v>
      </c>
      <c r="R13" s="58"/>
      <c r="S13" s="58"/>
      <c r="T13" s="58"/>
      <c r="U13" s="59"/>
      <c r="V13" s="14">
        <f>SUM(V4:V12)</f>
        <v>1.5700000000000003</v>
      </c>
      <c r="W13" s="62"/>
      <c r="X13" s="30"/>
    </row>
    <row r="14" spans="1:24">
      <c r="A14" s="37">
        <v>2</v>
      </c>
      <c r="B14" s="38" t="s">
        <v>126</v>
      </c>
      <c r="C14" s="38" t="s">
        <v>127</v>
      </c>
      <c r="D14" s="39"/>
      <c r="E14" s="10" t="s">
        <v>128</v>
      </c>
      <c r="F14" s="9">
        <v>1</v>
      </c>
      <c r="G14" s="10" t="s">
        <v>115</v>
      </c>
      <c r="H14" s="10">
        <v>487</v>
      </c>
      <c r="I14" s="10">
        <v>138</v>
      </c>
      <c r="J14" s="10">
        <v>2.8</v>
      </c>
      <c r="K14" s="13">
        <v>1.33</v>
      </c>
      <c r="L14" s="13">
        <v>0.72</v>
      </c>
      <c r="M14" s="13">
        <v>0.61</v>
      </c>
      <c r="N14" s="14">
        <v>5.6</v>
      </c>
      <c r="O14" s="14">
        <v>2.6</v>
      </c>
      <c r="P14" s="14">
        <v>5.86</v>
      </c>
      <c r="Q14" s="9" t="s">
        <v>116</v>
      </c>
      <c r="R14" s="9" t="s">
        <v>117</v>
      </c>
      <c r="S14" s="9">
        <v>1</v>
      </c>
      <c r="T14" s="16">
        <v>0.25</v>
      </c>
      <c r="U14" s="9">
        <v>1</v>
      </c>
      <c r="V14" s="14">
        <v>0.25</v>
      </c>
      <c r="W14" s="34">
        <v>1.1200000000000001</v>
      </c>
      <c r="X14" s="31">
        <v>8.3238000000000003</v>
      </c>
    </row>
    <row r="15" spans="1:24">
      <c r="A15" s="37"/>
      <c r="B15" s="38"/>
      <c r="C15" s="38"/>
      <c r="D15" s="40"/>
      <c r="E15" s="10"/>
      <c r="F15" s="9"/>
      <c r="G15" s="10"/>
      <c r="H15" s="10"/>
      <c r="I15" s="10"/>
      <c r="J15" s="10"/>
      <c r="K15" s="13"/>
      <c r="L15" s="13"/>
      <c r="M15" s="13"/>
      <c r="N15" s="14"/>
      <c r="O15" s="14"/>
      <c r="P15" s="14"/>
      <c r="Q15" s="9" t="s">
        <v>118</v>
      </c>
      <c r="R15" s="9" t="s">
        <v>119</v>
      </c>
      <c r="S15" s="9">
        <v>1</v>
      </c>
      <c r="T15" s="16">
        <v>0.18</v>
      </c>
      <c r="U15" s="9">
        <v>1</v>
      </c>
      <c r="V15" s="14">
        <f t="shared" si="0"/>
        <v>0.18</v>
      </c>
      <c r="W15" s="35"/>
      <c r="X15" s="32"/>
    </row>
    <row r="16" spans="1:24">
      <c r="A16" s="37"/>
      <c r="B16" s="38"/>
      <c r="C16" s="38"/>
      <c r="D16" s="40"/>
      <c r="E16" s="10"/>
      <c r="F16" s="9"/>
      <c r="G16" s="10"/>
      <c r="H16" s="10"/>
      <c r="I16" s="10"/>
      <c r="J16" s="10"/>
      <c r="K16" s="13"/>
      <c r="L16" s="13"/>
      <c r="M16" s="13"/>
      <c r="N16" s="14"/>
      <c r="O16" s="14"/>
      <c r="P16" s="14"/>
      <c r="Q16" s="9" t="s">
        <v>118</v>
      </c>
      <c r="R16" s="9" t="s">
        <v>120</v>
      </c>
      <c r="S16" s="9">
        <v>1</v>
      </c>
      <c r="T16" s="16">
        <v>0.12</v>
      </c>
      <c r="U16" s="9">
        <v>1</v>
      </c>
      <c r="V16" s="14">
        <f t="shared" si="0"/>
        <v>0.12</v>
      </c>
      <c r="W16" s="35"/>
      <c r="X16" s="32"/>
    </row>
    <row r="17" spans="1:24">
      <c r="A17" s="37"/>
      <c r="B17" s="38"/>
      <c r="C17" s="38"/>
      <c r="D17" s="40"/>
      <c r="E17" s="10"/>
      <c r="F17" s="9"/>
      <c r="G17" s="10"/>
      <c r="H17" s="10"/>
      <c r="I17" s="10"/>
      <c r="J17" s="10"/>
      <c r="K17" s="13"/>
      <c r="L17" s="13"/>
      <c r="M17" s="13"/>
      <c r="N17" s="14"/>
      <c r="O17" s="14"/>
      <c r="P17" s="14"/>
      <c r="Q17" s="9" t="s">
        <v>121</v>
      </c>
      <c r="R17" s="9" t="s">
        <v>122</v>
      </c>
      <c r="S17" s="9">
        <v>1</v>
      </c>
      <c r="T17" s="16">
        <v>0.3</v>
      </c>
      <c r="U17" s="9">
        <v>1</v>
      </c>
      <c r="V17" s="14">
        <f t="shared" si="0"/>
        <v>0.3</v>
      </c>
      <c r="W17" s="35"/>
      <c r="X17" s="32"/>
    </row>
    <row r="18" spans="1:24">
      <c r="A18" s="37"/>
      <c r="B18" s="38"/>
      <c r="C18" s="38"/>
      <c r="D18" s="40"/>
      <c r="E18" s="10"/>
      <c r="F18" s="9"/>
      <c r="G18" s="10"/>
      <c r="H18" s="10"/>
      <c r="I18" s="10"/>
      <c r="J18" s="10"/>
      <c r="K18" s="13"/>
      <c r="L18" s="13"/>
      <c r="M18" s="13"/>
      <c r="N18" s="14"/>
      <c r="O18" s="14"/>
      <c r="P18" s="14"/>
      <c r="Q18" s="9" t="s">
        <v>118</v>
      </c>
      <c r="R18" s="9" t="s">
        <v>119</v>
      </c>
      <c r="S18" s="9">
        <v>1</v>
      </c>
      <c r="T18" s="16">
        <v>0.18</v>
      </c>
      <c r="U18" s="9">
        <v>1</v>
      </c>
      <c r="V18" s="14">
        <v>0.18</v>
      </c>
      <c r="W18" s="35"/>
      <c r="X18" s="32"/>
    </row>
    <row r="19" spans="1:24">
      <c r="A19" s="37"/>
      <c r="B19" s="38"/>
      <c r="C19" s="38"/>
      <c r="D19" s="40"/>
      <c r="E19" s="10"/>
      <c r="F19" s="9"/>
      <c r="G19" s="10"/>
      <c r="H19" s="10"/>
      <c r="I19" s="10"/>
      <c r="J19" s="10"/>
      <c r="K19" s="13"/>
      <c r="L19" s="13"/>
      <c r="M19" s="13"/>
      <c r="N19" s="14"/>
      <c r="O19" s="14"/>
      <c r="P19" s="14"/>
      <c r="Q19" s="9" t="s">
        <v>118</v>
      </c>
      <c r="R19" s="9" t="s">
        <v>119</v>
      </c>
      <c r="S19" s="9">
        <v>1</v>
      </c>
      <c r="T19" s="16">
        <v>0.18</v>
      </c>
      <c r="U19" s="9">
        <v>1</v>
      </c>
      <c r="V19" s="14">
        <v>0.18</v>
      </c>
      <c r="W19" s="35"/>
      <c r="X19" s="32"/>
    </row>
    <row r="20" spans="1:24">
      <c r="A20" s="37"/>
      <c r="B20" s="38"/>
      <c r="C20" s="38"/>
      <c r="D20" s="4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4"/>
      <c r="Q20" s="9" t="s">
        <v>118</v>
      </c>
      <c r="R20" s="9" t="s">
        <v>120</v>
      </c>
      <c r="S20" s="9">
        <v>1</v>
      </c>
      <c r="T20" s="16">
        <v>0.12</v>
      </c>
      <c r="U20" s="9">
        <v>1</v>
      </c>
      <c r="V20" s="14">
        <v>0.12</v>
      </c>
      <c r="W20" s="35"/>
      <c r="X20" s="32"/>
    </row>
    <row r="21" spans="1:24">
      <c r="A21" s="37"/>
      <c r="B21" s="38"/>
      <c r="C21" s="38"/>
      <c r="D21" s="40"/>
      <c r="E21" s="10"/>
      <c r="F21" s="10"/>
      <c r="G21" s="10"/>
      <c r="H21" s="10"/>
      <c r="I21" s="10"/>
      <c r="J21" s="10"/>
      <c r="K21" s="13"/>
      <c r="L21" s="13"/>
      <c r="M21" s="13"/>
      <c r="N21" s="14"/>
      <c r="O21" s="14"/>
      <c r="P21" s="14"/>
      <c r="Q21" s="9" t="s">
        <v>118</v>
      </c>
      <c r="R21" s="9" t="s">
        <v>120</v>
      </c>
      <c r="S21" s="9">
        <v>1</v>
      </c>
      <c r="T21" s="16">
        <v>0.08</v>
      </c>
      <c r="U21" s="9">
        <v>1</v>
      </c>
      <c r="V21" s="14">
        <f>T21/U21*S21</f>
        <v>0.08</v>
      </c>
      <c r="W21" s="35"/>
      <c r="X21" s="32"/>
    </row>
    <row r="22" spans="1:24">
      <c r="A22" s="37"/>
      <c r="B22" s="38"/>
      <c r="C22" s="38"/>
      <c r="D22" s="40"/>
      <c r="E22" s="10"/>
      <c r="F22" s="10"/>
      <c r="G22" s="10"/>
      <c r="H22" s="10"/>
      <c r="I22" s="10"/>
      <c r="J22" s="10"/>
      <c r="K22" s="13"/>
      <c r="L22" s="13"/>
      <c r="M22" s="13"/>
      <c r="N22" s="14"/>
      <c r="O22" s="14"/>
      <c r="P22" s="14"/>
      <c r="Q22" s="9" t="s">
        <v>123</v>
      </c>
      <c r="R22" s="9">
        <v>80</v>
      </c>
      <c r="S22" s="9">
        <v>1</v>
      </c>
      <c r="T22" s="16">
        <v>0.08</v>
      </c>
      <c r="U22" s="9">
        <v>1</v>
      </c>
      <c r="V22" s="14">
        <f>T22/U22*S22</f>
        <v>0.08</v>
      </c>
      <c r="W22" s="35"/>
      <c r="X22" s="32"/>
    </row>
    <row r="23" spans="1:24">
      <c r="A23" s="37"/>
      <c r="B23" s="38"/>
      <c r="C23" s="38"/>
      <c r="D23" s="41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4"/>
      <c r="Q23" s="57" t="s">
        <v>125</v>
      </c>
      <c r="R23" s="58"/>
      <c r="S23" s="58"/>
      <c r="T23" s="58"/>
      <c r="U23" s="59"/>
      <c r="V23" s="14">
        <f>SUM(V14:V22)</f>
        <v>1.4900000000000002</v>
      </c>
      <c r="W23" s="62"/>
      <c r="X23" s="33"/>
    </row>
    <row r="24" spans="1:24">
      <c r="A24" s="31">
        <v>4</v>
      </c>
      <c r="B24" s="31" t="s">
        <v>129</v>
      </c>
      <c r="C24" s="39" t="s">
        <v>130</v>
      </c>
      <c r="D24" s="31"/>
      <c r="E24" s="10" t="s">
        <v>131</v>
      </c>
      <c r="F24" s="9">
        <v>1</v>
      </c>
      <c r="G24" s="10" t="s">
        <v>115</v>
      </c>
      <c r="H24" s="10">
        <v>208</v>
      </c>
      <c r="I24" s="10">
        <v>52</v>
      </c>
      <c r="J24" s="10">
        <v>2.5</v>
      </c>
      <c r="K24" s="13">
        <v>0.22</v>
      </c>
      <c r="L24" s="13">
        <v>9.6500000000000002E-2</v>
      </c>
      <c r="M24" s="13">
        <v>0.123</v>
      </c>
      <c r="N24" s="14">
        <v>5.6</v>
      </c>
      <c r="O24" s="14">
        <v>2.6</v>
      </c>
      <c r="P24" s="14">
        <f>(K24*N24-M24*O24)</f>
        <v>0.9121999999999999</v>
      </c>
      <c r="Q24" s="9" t="s">
        <v>116</v>
      </c>
      <c r="R24" s="9" t="s">
        <v>119</v>
      </c>
      <c r="S24" s="9">
        <v>1</v>
      </c>
      <c r="T24" s="16">
        <v>0.18</v>
      </c>
      <c r="U24" s="9">
        <v>1</v>
      </c>
      <c r="V24" s="14">
        <f>T24/U24*S24</f>
        <v>0.18</v>
      </c>
      <c r="W24" s="34">
        <v>1.1200000000000001</v>
      </c>
      <c r="X24" s="31">
        <v>1.5344</v>
      </c>
    </row>
    <row r="25" spans="1:24">
      <c r="A25" s="32"/>
      <c r="B25" s="32"/>
      <c r="C25" s="40"/>
      <c r="D25" s="32"/>
      <c r="E25" s="10"/>
      <c r="F25" s="9"/>
      <c r="G25" s="10"/>
      <c r="H25" s="10"/>
      <c r="I25" s="10"/>
      <c r="J25" s="10"/>
      <c r="K25" s="13"/>
      <c r="L25" s="13"/>
      <c r="M25" s="13"/>
      <c r="N25" s="14"/>
      <c r="O25" s="14"/>
      <c r="P25" s="14"/>
      <c r="Q25" s="9" t="s">
        <v>121</v>
      </c>
      <c r="R25" s="9" t="s">
        <v>120</v>
      </c>
      <c r="S25" s="9">
        <v>1</v>
      </c>
      <c r="T25" s="16">
        <v>0.12</v>
      </c>
      <c r="U25" s="9">
        <v>1</v>
      </c>
      <c r="V25" s="14">
        <f>T25/U25*S25</f>
        <v>0.12</v>
      </c>
      <c r="W25" s="35"/>
      <c r="X25" s="32"/>
    </row>
    <row r="26" spans="1:24">
      <c r="A26" s="32"/>
      <c r="B26" s="32"/>
      <c r="C26" s="40"/>
      <c r="D26" s="32"/>
      <c r="E26" s="10"/>
      <c r="F26" s="9"/>
      <c r="G26" s="10"/>
      <c r="H26" s="10"/>
      <c r="I26" s="10"/>
      <c r="J26" s="10"/>
      <c r="K26" s="13"/>
      <c r="L26" s="13"/>
      <c r="M26" s="13"/>
      <c r="N26" s="14"/>
      <c r="O26" s="14"/>
      <c r="P26" s="14"/>
      <c r="Q26" s="9" t="s">
        <v>118</v>
      </c>
      <c r="R26" s="9" t="s">
        <v>132</v>
      </c>
      <c r="S26" s="9">
        <v>1</v>
      </c>
      <c r="T26" s="16">
        <v>0.1</v>
      </c>
      <c r="U26" s="9">
        <v>1</v>
      </c>
      <c r="V26" s="14">
        <v>0.1</v>
      </c>
      <c r="W26" s="35"/>
      <c r="X26" s="32"/>
    </row>
    <row r="27" spans="1:24">
      <c r="A27" s="32"/>
      <c r="B27" s="32"/>
      <c r="C27" s="40"/>
      <c r="D27" s="32"/>
      <c r="E27" s="10"/>
      <c r="F27" s="9"/>
      <c r="G27" s="10"/>
      <c r="H27" s="10"/>
      <c r="I27" s="10"/>
      <c r="J27" s="10"/>
      <c r="K27" s="13"/>
      <c r="L27" s="13"/>
      <c r="M27" s="13"/>
      <c r="N27" s="14"/>
      <c r="O27" s="14"/>
      <c r="P27" s="14"/>
      <c r="Q27" s="9" t="s">
        <v>133</v>
      </c>
      <c r="R27" s="9" t="s">
        <v>134</v>
      </c>
      <c r="S27" s="9">
        <v>1</v>
      </c>
      <c r="T27" s="16">
        <v>0.06</v>
      </c>
      <c r="U27" s="9">
        <v>1</v>
      </c>
      <c r="V27" s="14">
        <f>T27/U27*S27</f>
        <v>0.06</v>
      </c>
      <c r="W27" s="35"/>
      <c r="X27" s="32"/>
    </row>
    <row r="28" spans="1:24">
      <c r="A28" s="33"/>
      <c r="B28" s="33"/>
      <c r="C28" s="41"/>
      <c r="D28" s="33"/>
      <c r="E28" s="37" t="s">
        <v>124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14">
        <f>SUM(P24:P27)</f>
        <v>0.9121999999999999</v>
      </c>
      <c r="Q28" s="37" t="s">
        <v>125</v>
      </c>
      <c r="R28" s="37"/>
      <c r="S28" s="37"/>
      <c r="T28" s="37"/>
      <c r="U28" s="37"/>
      <c r="V28" s="14">
        <f>SUM(V24:V27)</f>
        <v>0.46</v>
      </c>
      <c r="W28" s="62"/>
      <c r="X28" s="33"/>
    </row>
    <row r="29" spans="1:24">
      <c r="A29" s="37">
        <v>5</v>
      </c>
      <c r="B29" s="37" t="s">
        <v>135</v>
      </c>
      <c r="C29" s="38" t="s">
        <v>136</v>
      </c>
      <c r="D29" s="37"/>
      <c r="E29" s="10" t="s">
        <v>137</v>
      </c>
      <c r="F29" s="9">
        <v>1</v>
      </c>
      <c r="G29" s="10" t="s">
        <v>115</v>
      </c>
      <c r="H29" s="10">
        <v>208</v>
      </c>
      <c r="I29" s="10">
        <v>52</v>
      </c>
      <c r="J29" s="10">
        <v>2.5</v>
      </c>
      <c r="K29" s="13">
        <v>0.22</v>
      </c>
      <c r="L29" s="13">
        <v>9.7000000000000003E-2</v>
      </c>
      <c r="M29" s="13">
        <v>0.123</v>
      </c>
      <c r="N29" s="14">
        <v>5.6</v>
      </c>
      <c r="O29" s="14">
        <v>2.6</v>
      </c>
      <c r="P29" s="14">
        <f>(K29*N29-M29*O29)</f>
        <v>0.9121999999999999</v>
      </c>
      <c r="Q29" s="9" t="s">
        <v>116</v>
      </c>
      <c r="R29" s="9" t="s">
        <v>119</v>
      </c>
      <c r="S29" s="9">
        <v>1</v>
      </c>
      <c r="T29" s="16">
        <v>0.18</v>
      </c>
      <c r="U29" s="9">
        <v>1</v>
      </c>
      <c r="V29" s="14">
        <f t="shared" ref="V29:V32" si="1">T29/U29*S29</f>
        <v>0.18</v>
      </c>
      <c r="W29" s="34">
        <v>1.1200000000000001</v>
      </c>
      <c r="X29" s="28">
        <v>1.5344</v>
      </c>
    </row>
    <row r="30" spans="1:24">
      <c r="A30" s="37"/>
      <c r="B30" s="37"/>
      <c r="C30" s="38"/>
      <c r="D30" s="37"/>
      <c r="E30" s="10"/>
      <c r="F30" s="9"/>
      <c r="G30" s="10"/>
      <c r="H30" s="10"/>
      <c r="I30" s="10"/>
      <c r="J30" s="10"/>
      <c r="K30" s="13"/>
      <c r="L30" s="13"/>
      <c r="M30" s="13"/>
      <c r="N30" s="14"/>
      <c r="O30" s="14"/>
      <c r="P30" s="14"/>
      <c r="Q30" s="9" t="s">
        <v>118</v>
      </c>
      <c r="R30" s="9" t="s">
        <v>120</v>
      </c>
      <c r="S30" s="9">
        <v>1</v>
      </c>
      <c r="T30" s="16">
        <v>0.12</v>
      </c>
      <c r="U30" s="9">
        <v>1</v>
      </c>
      <c r="V30" s="14">
        <f t="shared" si="1"/>
        <v>0.12</v>
      </c>
      <c r="W30" s="32"/>
      <c r="X30" s="29"/>
    </row>
    <row r="31" spans="1:24">
      <c r="A31" s="37"/>
      <c r="B31" s="37"/>
      <c r="C31" s="38"/>
      <c r="D31" s="37"/>
      <c r="E31" s="10"/>
      <c r="F31" s="9"/>
      <c r="G31" s="10"/>
      <c r="H31" s="10"/>
      <c r="I31" s="10"/>
      <c r="J31" s="10"/>
      <c r="K31" s="13"/>
      <c r="L31" s="13"/>
      <c r="M31" s="13"/>
      <c r="N31" s="14"/>
      <c r="O31" s="14"/>
      <c r="P31" s="14"/>
      <c r="Q31" s="9" t="s">
        <v>121</v>
      </c>
      <c r="R31" s="9" t="s">
        <v>132</v>
      </c>
      <c r="S31" s="9">
        <v>1</v>
      </c>
      <c r="T31" s="16">
        <v>0.1</v>
      </c>
      <c r="U31" s="9">
        <v>1</v>
      </c>
      <c r="V31" s="14">
        <f t="shared" si="1"/>
        <v>0.1</v>
      </c>
      <c r="W31" s="32"/>
      <c r="X31" s="29"/>
    </row>
    <row r="32" spans="1:24">
      <c r="A32" s="37"/>
      <c r="B32" s="37"/>
      <c r="C32" s="38"/>
      <c r="D32" s="37"/>
      <c r="E32" s="10"/>
      <c r="F32" s="9"/>
      <c r="G32" s="10"/>
      <c r="H32" s="10"/>
      <c r="I32" s="10"/>
      <c r="J32" s="10"/>
      <c r="K32" s="13"/>
      <c r="L32" s="13"/>
      <c r="M32" s="13"/>
      <c r="N32" s="14"/>
      <c r="O32" s="14"/>
      <c r="P32" s="14"/>
      <c r="Q32" s="9" t="s">
        <v>133</v>
      </c>
      <c r="R32" s="9" t="s">
        <v>134</v>
      </c>
      <c r="S32" s="9">
        <v>1</v>
      </c>
      <c r="T32" s="16">
        <v>0.06</v>
      </c>
      <c r="U32" s="9">
        <v>1</v>
      </c>
      <c r="V32" s="14">
        <f t="shared" si="1"/>
        <v>0.06</v>
      </c>
      <c r="W32" s="32"/>
      <c r="X32" s="29"/>
    </row>
    <row r="33" spans="1:24">
      <c r="A33" s="37"/>
      <c r="B33" s="37"/>
      <c r="C33" s="38"/>
      <c r="D33" s="37"/>
      <c r="E33" s="37" t="s">
        <v>124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14">
        <f>SUM(P29:P32)</f>
        <v>0.9121999999999999</v>
      </c>
      <c r="Q33" s="37" t="s">
        <v>125</v>
      </c>
      <c r="R33" s="37"/>
      <c r="S33" s="37"/>
      <c r="T33" s="37"/>
      <c r="U33" s="37"/>
      <c r="V33" s="14">
        <f>SUM(V29:V32)</f>
        <v>0.46</v>
      </c>
      <c r="W33" s="33"/>
      <c r="X33" s="30"/>
    </row>
    <row r="34" spans="1:24">
      <c r="A34" s="37">
        <v>6</v>
      </c>
      <c r="B34" s="37" t="s">
        <v>138</v>
      </c>
      <c r="C34" s="38" t="s">
        <v>139</v>
      </c>
      <c r="D34" s="37"/>
      <c r="E34" s="10" t="s">
        <v>140</v>
      </c>
      <c r="F34" s="9">
        <v>1</v>
      </c>
      <c r="G34" s="10" t="s">
        <v>115</v>
      </c>
      <c r="H34" s="10">
        <v>56</v>
      </c>
      <c r="I34" s="10">
        <v>33</v>
      </c>
      <c r="J34" s="10">
        <v>2.5</v>
      </c>
      <c r="K34" s="13">
        <v>3.5999999999999997E-2</v>
      </c>
      <c r="L34" s="13">
        <v>2.1000000000000001E-2</v>
      </c>
      <c r="M34" s="13">
        <v>1.4999999999999999E-2</v>
      </c>
      <c r="N34" s="14">
        <v>5.6</v>
      </c>
      <c r="O34" s="14">
        <v>2.6</v>
      </c>
      <c r="P34" s="14">
        <f>(K34*N34-M34*O34)</f>
        <v>0.16259999999999997</v>
      </c>
      <c r="Q34" s="9" t="s">
        <v>116</v>
      </c>
      <c r="R34" s="9" t="s">
        <v>141</v>
      </c>
      <c r="S34" s="9">
        <v>1</v>
      </c>
      <c r="T34" s="16">
        <v>0.08</v>
      </c>
      <c r="U34" s="9">
        <v>1</v>
      </c>
      <c r="V34" s="14">
        <f>T34/U34*S34</f>
        <v>0.08</v>
      </c>
      <c r="W34" s="34">
        <v>1.1200000000000001</v>
      </c>
      <c r="X34" s="28">
        <f>W34*(P37+V37)</f>
        <v>0.45091199999999998</v>
      </c>
    </row>
    <row r="35" spans="1:24">
      <c r="A35" s="37"/>
      <c r="B35" s="37"/>
      <c r="C35" s="38"/>
      <c r="D35" s="37"/>
      <c r="E35" s="10"/>
      <c r="F35" s="9"/>
      <c r="G35" s="10"/>
      <c r="H35" s="10"/>
      <c r="I35" s="10"/>
      <c r="J35" s="10"/>
      <c r="K35" s="13"/>
      <c r="L35" s="13"/>
      <c r="M35" s="13"/>
      <c r="N35" s="14"/>
      <c r="O35" s="14"/>
      <c r="P35" s="14"/>
      <c r="Q35" s="9" t="s">
        <v>123</v>
      </c>
      <c r="R35" s="9" t="s">
        <v>141</v>
      </c>
      <c r="S35" s="9">
        <v>1</v>
      </c>
      <c r="T35" s="16">
        <v>0.08</v>
      </c>
      <c r="U35" s="9">
        <v>1</v>
      </c>
      <c r="V35" s="14">
        <f>T35/U35*S35</f>
        <v>0.08</v>
      </c>
      <c r="W35" s="32"/>
      <c r="X35" s="29"/>
    </row>
    <row r="36" spans="1:24">
      <c r="A36" s="37"/>
      <c r="B36" s="37"/>
      <c r="C36" s="38"/>
      <c r="D36" s="37"/>
      <c r="E36" s="10"/>
      <c r="F36" s="9"/>
      <c r="G36" s="10"/>
      <c r="H36" s="10"/>
      <c r="I36" s="10"/>
      <c r="J36" s="10"/>
      <c r="K36" s="13"/>
      <c r="L36" s="13"/>
      <c r="M36" s="13"/>
      <c r="N36" s="14"/>
      <c r="O36" s="14"/>
      <c r="P36" s="14"/>
      <c r="Q36" s="9" t="s">
        <v>121</v>
      </c>
      <c r="R36" s="9" t="s">
        <v>141</v>
      </c>
      <c r="S36" s="9">
        <v>1</v>
      </c>
      <c r="T36" s="16">
        <v>0.08</v>
      </c>
      <c r="U36" s="9">
        <v>1</v>
      </c>
      <c r="V36" s="14">
        <f>T36/U36*S36</f>
        <v>0.08</v>
      </c>
      <c r="W36" s="32"/>
      <c r="X36" s="29"/>
    </row>
    <row r="37" spans="1:24">
      <c r="A37" s="37"/>
      <c r="B37" s="37"/>
      <c r="C37" s="38"/>
      <c r="D37" s="37"/>
      <c r="E37" s="37" t="s">
        <v>124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14">
        <f>SUM(P34:P36)</f>
        <v>0.16259999999999997</v>
      </c>
      <c r="Q37" s="37" t="s">
        <v>125</v>
      </c>
      <c r="R37" s="37"/>
      <c r="S37" s="37"/>
      <c r="T37" s="37"/>
      <c r="U37" s="37"/>
      <c r="V37" s="14">
        <f>SUM(V34:V36)</f>
        <v>0.24</v>
      </c>
      <c r="W37" s="33"/>
      <c r="X37" s="30"/>
    </row>
    <row r="38" spans="1:24">
      <c r="A38" s="31">
        <v>7</v>
      </c>
      <c r="B38" s="31" t="s">
        <v>142</v>
      </c>
      <c r="C38" s="39" t="s">
        <v>143</v>
      </c>
      <c r="D38" s="31"/>
      <c r="E38" s="10" t="s">
        <v>144</v>
      </c>
      <c r="F38" s="9">
        <v>1</v>
      </c>
      <c r="G38" s="10" t="s">
        <v>115</v>
      </c>
      <c r="H38" s="10">
        <v>62</v>
      </c>
      <c r="I38" s="10">
        <v>25</v>
      </c>
      <c r="J38" s="10">
        <v>2.5</v>
      </c>
      <c r="K38" s="13">
        <v>0.03</v>
      </c>
      <c r="L38" s="13">
        <v>1.8499999999999999E-2</v>
      </c>
      <c r="M38" s="13">
        <v>1.15E-2</v>
      </c>
      <c r="N38" s="14">
        <v>5.6</v>
      </c>
      <c r="O38" s="14">
        <v>2.6</v>
      </c>
      <c r="P38" s="14">
        <f>(K38*N38-M38*O38)</f>
        <v>0.13809999999999997</v>
      </c>
      <c r="Q38" s="9" t="s">
        <v>116</v>
      </c>
      <c r="R38" s="9" t="s">
        <v>141</v>
      </c>
      <c r="S38" s="9">
        <v>1</v>
      </c>
      <c r="T38" s="16">
        <v>0.08</v>
      </c>
      <c r="U38" s="9">
        <v>1</v>
      </c>
      <c r="V38" s="14">
        <f>T38/U38*S38</f>
        <v>0.08</v>
      </c>
      <c r="W38" s="34">
        <v>1.1200000000000001</v>
      </c>
      <c r="X38" s="28">
        <f>W38*(P40+V40)</f>
        <v>0.333872</v>
      </c>
    </row>
    <row r="39" spans="1:24">
      <c r="A39" s="32"/>
      <c r="B39" s="32"/>
      <c r="C39" s="40"/>
      <c r="D39" s="32"/>
      <c r="E39" s="10"/>
      <c r="F39" s="9"/>
      <c r="G39" s="10"/>
      <c r="H39" s="10"/>
      <c r="I39" s="10"/>
      <c r="J39" s="10"/>
      <c r="K39" s="13"/>
      <c r="L39" s="13"/>
      <c r="M39" s="13"/>
      <c r="N39" s="14"/>
      <c r="O39" s="14"/>
      <c r="P39" s="14"/>
      <c r="Q39" s="9" t="s">
        <v>123</v>
      </c>
      <c r="R39" s="9" t="s">
        <v>141</v>
      </c>
      <c r="S39" s="9">
        <v>1</v>
      </c>
      <c r="T39" s="16">
        <v>0.08</v>
      </c>
      <c r="U39" s="9">
        <v>1</v>
      </c>
      <c r="V39" s="14">
        <f>T39/U39*S39</f>
        <v>0.08</v>
      </c>
      <c r="W39" s="32"/>
      <c r="X39" s="29"/>
    </row>
    <row r="40" spans="1:24">
      <c r="A40" s="33"/>
      <c r="B40" s="33"/>
      <c r="C40" s="41"/>
      <c r="D40" s="33"/>
      <c r="E40" s="37" t="s">
        <v>124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14">
        <f>SUM(P38:P39)</f>
        <v>0.13809999999999997</v>
      </c>
      <c r="Q40" s="37" t="s">
        <v>125</v>
      </c>
      <c r="R40" s="37"/>
      <c r="S40" s="37"/>
      <c r="T40" s="37"/>
      <c r="U40" s="37"/>
      <c r="V40" s="14">
        <f>SUM(V38:V39)</f>
        <v>0.16</v>
      </c>
      <c r="W40" s="33"/>
      <c r="X40" s="30"/>
    </row>
    <row r="41" spans="1:24">
      <c r="A41" s="37">
        <v>8</v>
      </c>
      <c r="B41" s="37" t="s">
        <v>145</v>
      </c>
      <c r="C41" s="42" t="s">
        <v>146</v>
      </c>
      <c r="D41" s="37"/>
      <c r="E41" s="10" t="s">
        <v>147</v>
      </c>
      <c r="F41" s="9">
        <v>1</v>
      </c>
      <c r="G41" s="10" t="s">
        <v>158</v>
      </c>
      <c r="H41" s="10">
        <v>124</v>
      </c>
      <c r="I41" s="10">
        <v>79</v>
      </c>
      <c r="J41" s="10">
        <v>2</v>
      </c>
      <c r="K41" s="13">
        <v>0.153</v>
      </c>
      <c r="L41" s="13">
        <v>0.04</v>
      </c>
      <c r="M41" s="13">
        <f>K41-L41</f>
        <v>0.11299999999999999</v>
      </c>
      <c r="N41" s="14">
        <v>5.83</v>
      </c>
      <c r="O41" s="14">
        <v>2.6</v>
      </c>
      <c r="P41" s="14">
        <f>(K41*N41-M41*O41)</f>
        <v>0.59819</v>
      </c>
      <c r="Q41" s="9" t="s">
        <v>116</v>
      </c>
      <c r="R41" s="9" t="s">
        <v>132</v>
      </c>
      <c r="S41" s="9">
        <v>1</v>
      </c>
      <c r="T41" s="16">
        <v>0.1</v>
      </c>
      <c r="U41" s="9">
        <v>1</v>
      </c>
      <c r="V41" s="14">
        <f>T41/U41*S41</f>
        <v>0.1</v>
      </c>
      <c r="W41" s="34">
        <v>1.1200000000000001</v>
      </c>
      <c r="X41" s="28">
        <f>W41*(P52+V52)</f>
        <v>2.0923728000000001</v>
      </c>
    </row>
    <row r="42" spans="1:24">
      <c r="A42" s="37"/>
      <c r="B42" s="37"/>
      <c r="C42" s="42"/>
      <c r="D42" s="37"/>
      <c r="E42" s="10"/>
      <c r="F42" s="9"/>
      <c r="G42" s="10"/>
      <c r="H42" s="10"/>
      <c r="I42" s="10"/>
      <c r="J42" s="10"/>
      <c r="K42" s="13"/>
      <c r="L42" s="13"/>
      <c r="M42" s="13"/>
      <c r="N42" s="14"/>
      <c r="O42" s="14"/>
      <c r="P42" s="14"/>
      <c r="Q42" s="9" t="s">
        <v>149</v>
      </c>
      <c r="R42" s="9" t="s">
        <v>141</v>
      </c>
      <c r="S42" s="9">
        <v>1</v>
      </c>
      <c r="T42" s="16">
        <v>0.08</v>
      </c>
      <c r="U42" s="9">
        <v>1</v>
      </c>
      <c r="V42" s="14">
        <f>T42/U42*S42</f>
        <v>0.08</v>
      </c>
      <c r="W42" s="32"/>
      <c r="X42" s="29"/>
    </row>
    <row r="43" spans="1:24">
      <c r="A43" s="37"/>
      <c r="B43" s="37"/>
      <c r="C43" s="42"/>
      <c r="D43" s="37"/>
      <c r="E43" s="10"/>
      <c r="F43" s="9"/>
      <c r="G43" s="10"/>
      <c r="H43" s="10"/>
      <c r="I43" s="10"/>
      <c r="J43" s="10"/>
      <c r="K43" s="13"/>
      <c r="L43" s="13"/>
      <c r="M43" s="13"/>
      <c r="N43" s="14"/>
      <c r="O43" s="14"/>
      <c r="P43" s="14"/>
      <c r="Q43" s="9" t="s">
        <v>123</v>
      </c>
      <c r="R43" s="9" t="s">
        <v>134</v>
      </c>
      <c r="S43" s="9">
        <v>1</v>
      </c>
      <c r="T43" s="16">
        <v>0.06</v>
      </c>
      <c r="U43" s="9">
        <v>1</v>
      </c>
      <c r="V43" s="14">
        <v>0.06</v>
      </c>
      <c r="W43" s="32"/>
      <c r="X43" s="29"/>
    </row>
    <row r="44" spans="1:24">
      <c r="A44" s="37"/>
      <c r="B44" s="37"/>
      <c r="C44" s="42"/>
      <c r="D44" s="37"/>
      <c r="E44" s="10"/>
      <c r="F44" s="9"/>
      <c r="G44" s="10"/>
      <c r="H44" s="10"/>
      <c r="I44" s="10"/>
      <c r="J44" s="10"/>
      <c r="K44" s="13"/>
      <c r="L44" s="13"/>
      <c r="M44" s="13"/>
      <c r="N44" s="14"/>
      <c r="O44" s="14"/>
      <c r="P44" s="14"/>
      <c r="Q44" s="9" t="s">
        <v>123</v>
      </c>
      <c r="R44" s="9" t="s">
        <v>134</v>
      </c>
      <c r="S44" s="9">
        <v>1</v>
      </c>
      <c r="T44" s="16">
        <v>0.06</v>
      </c>
      <c r="U44" s="9">
        <v>1</v>
      </c>
      <c r="V44" s="14">
        <v>0.06</v>
      </c>
      <c r="W44" s="32"/>
      <c r="X44" s="29"/>
    </row>
    <row r="45" spans="1:24">
      <c r="A45" s="37"/>
      <c r="B45" s="37"/>
      <c r="C45" s="42"/>
      <c r="D45" s="37"/>
      <c r="E45" s="10"/>
      <c r="F45" s="9"/>
      <c r="G45" s="10"/>
      <c r="H45" s="10"/>
      <c r="I45" s="10"/>
      <c r="J45" s="10"/>
      <c r="K45" s="13"/>
      <c r="L45" s="13"/>
      <c r="M45" s="13"/>
      <c r="N45" s="14"/>
      <c r="O45" s="14"/>
      <c r="P45" s="14"/>
      <c r="Q45" s="9" t="s">
        <v>123</v>
      </c>
      <c r="R45" s="9" t="s">
        <v>134</v>
      </c>
      <c r="S45" s="9">
        <v>1</v>
      </c>
      <c r="T45" s="16">
        <v>0.06</v>
      </c>
      <c r="U45" s="9">
        <v>1</v>
      </c>
      <c r="V45" s="14">
        <v>0.06</v>
      </c>
      <c r="W45" s="32"/>
      <c r="X45" s="29"/>
    </row>
    <row r="46" spans="1:24">
      <c r="A46" s="37"/>
      <c r="B46" s="37"/>
      <c r="C46" s="42"/>
      <c r="D46" s="37"/>
      <c r="E46" s="10" t="s">
        <v>150</v>
      </c>
      <c r="F46" s="9">
        <v>1</v>
      </c>
      <c r="G46" s="10" t="s">
        <v>148</v>
      </c>
      <c r="H46" s="10">
        <v>73</v>
      </c>
      <c r="I46" s="10">
        <v>84</v>
      </c>
      <c r="J46" s="10">
        <v>2</v>
      </c>
      <c r="K46" s="13">
        <v>9.6000000000000002E-2</v>
      </c>
      <c r="L46" s="13">
        <v>0.03</v>
      </c>
      <c r="M46" s="13">
        <v>4.3099999999999999E-2</v>
      </c>
      <c r="N46" s="14">
        <v>5.83</v>
      </c>
      <c r="O46" s="14">
        <v>2.6</v>
      </c>
      <c r="P46" s="14">
        <v>0.31</v>
      </c>
      <c r="Q46" s="9" t="s">
        <v>116</v>
      </c>
      <c r="R46" s="9" t="s">
        <v>132</v>
      </c>
      <c r="S46" s="9">
        <v>1</v>
      </c>
      <c r="T46" s="16">
        <v>0.1</v>
      </c>
      <c r="U46" s="9">
        <v>1</v>
      </c>
      <c r="V46" s="14">
        <v>0.1</v>
      </c>
      <c r="W46" s="32"/>
      <c r="X46" s="29"/>
    </row>
    <row r="47" spans="1:24">
      <c r="A47" s="37"/>
      <c r="B47" s="37"/>
      <c r="C47" s="42"/>
      <c r="D47" s="37"/>
      <c r="E47" s="10"/>
      <c r="F47" s="9"/>
      <c r="G47" s="10"/>
      <c r="H47" s="10"/>
      <c r="I47" s="10"/>
      <c r="J47" s="10"/>
      <c r="K47" s="13"/>
      <c r="L47" s="13"/>
      <c r="M47" s="13"/>
      <c r="N47" s="14"/>
      <c r="O47" s="14"/>
      <c r="P47" s="14"/>
      <c r="Q47" s="9" t="s">
        <v>149</v>
      </c>
      <c r="R47" s="9" t="s">
        <v>141</v>
      </c>
      <c r="S47" s="9">
        <v>1</v>
      </c>
      <c r="T47" s="16">
        <v>0.08</v>
      </c>
      <c r="U47" s="9">
        <v>1</v>
      </c>
      <c r="V47" s="14">
        <v>0.08</v>
      </c>
      <c r="W47" s="32"/>
      <c r="X47" s="29"/>
    </row>
    <row r="48" spans="1:24">
      <c r="A48" s="37"/>
      <c r="B48" s="37"/>
      <c r="C48" s="42"/>
      <c r="D48" s="37"/>
      <c r="E48" s="10"/>
      <c r="F48" s="9"/>
      <c r="G48" s="10"/>
      <c r="H48" s="10"/>
      <c r="I48" s="10"/>
      <c r="J48" s="10"/>
      <c r="K48" s="13"/>
      <c r="L48" s="13"/>
      <c r="M48" s="13"/>
      <c r="N48" s="14"/>
      <c r="O48" s="14"/>
      <c r="P48" s="14"/>
      <c r="Q48" s="9" t="s">
        <v>123</v>
      </c>
      <c r="R48" s="9" t="s">
        <v>134</v>
      </c>
      <c r="S48" s="9">
        <v>1</v>
      </c>
      <c r="T48" s="16">
        <v>0.06</v>
      </c>
      <c r="U48" s="9">
        <v>1</v>
      </c>
      <c r="V48" s="14">
        <v>0.06</v>
      </c>
      <c r="W48" s="32"/>
      <c r="X48" s="29"/>
    </row>
    <row r="49" spans="1:24">
      <c r="A49" s="37"/>
      <c r="B49" s="37"/>
      <c r="C49" s="42"/>
      <c r="D49" s="37"/>
      <c r="E49" s="10"/>
      <c r="F49" s="9"/>
      <c r="G49" s="10"/>
      <c r="H49" s="10"/>
      <c r="I49" s="10"/>
      <c r="J49" s="10"/>
      <c r="K49" s="13"/>
      <c r="L49" s="13"/>
      <c r="M49" s="13"/>
      <c r="N49" s="14"/>
      <c r="O49" s="14"/>
      <c r="P49" s="14"/>
      <c r="Q49" s="9" t="s">
        <v>123</v>
      </c>
      <c r="R49" s="9" t="s">
        <v>134</v>
      </c>
      <c r="S49" s="9">
        <v>1</v>
      </c>
      <c r="T49" s="16">
        <v>0.06</v>
      </c>
      <c r="U49" s="9">
        <v>1</v>
      </c>
      <c r="V49" s="14">
        <v>0.06</v>
      </c>
      <c r="W49" s="32"/>
      <c r="X49" s="29"/>
    </row>
    <row r="50" spans="1:24">
      <c r="A50" s="37"/>
      <c r="B50" s="37"/>
      <c r="C50" s="42"/>
      <c r="D50" s="37"/>
      <c r="E50" s="10"/>
      <c r="F50" s="9"/>
      <c r="G50" s="10"/>
      <c r="H50" s="10"/>
      <c r="I50" s="10"/>
      <c r="J50" s="10"/>
      <c r="K50" s="13"/>
      <c r="L50" s="13"/>
      <c r="M50" s="13"/>
      <c r="N50" s="14"/>
      <c r="O50" s="14"/>
      <c r="P50" s="14"/>
      <c r="Q50" s="9" t="s">
        <v>123</v>
      </c>
      <c r="R50" s="9" t="s">
        <v>134</v>
      </c>
      <c r="S50" s="9">
        <v>1</v>
      </c>
      <c r="T50" s="16">
        <v>0.06</v>
      </c>
      <c r="U50" s="9">
        <v>1</v>
      </c>
      <c r="V50" s="14">
        <f>T50/U50*S50</f>
        <v>0.06</v>
      </c>
      <c r="W50" s="32"/>
      <c r="X50" s="29"/>
    </row>
    <row r="51" spans="1:24">
      <c r="A51" s="37"/>
      <c r="B51" s="37"/>
      <c r="C51" s="42"/>
      <c r="D51" s="37"/>
      <c r="E51" s="10"/>
      <c r="F51" s="9"/>
      <c r="G51" s="10"/>
      <c r="H51" s="10"/>
      <c r="I51" s="10"/>
      <c r="J51" s="10"/>
      <c r="K51" s="13"/>
      <c r="L51" s="13"/>
      <c r="M51" s="13"/>
      <c r="N51" s="14"/>
      <c r="O51" s="14"/>
      <c r="P51" s="14"/>
      <c r="Q51" s="9" t="s">
        <v>151</v>
      </c>
      <c r="R51" s="9"/>
      <c r="S51" s="9">
        <v>3</v>
      </c>
      <c r="T51" s="16">
        <v>0.08</v>
      </c>
      <c r="U51" s="9">
        <v>1</v>
      </c>
      <c r="V51" s="14">
        <f>T51/U51*S51</f>
        <v>0.24</v>
      </c>
      <c r="W51" s="32"/>
      <c r="X51" s="29"/>
    </row>
    <row r="52" spans="1:24">
      <c r="A52" s="37"/>
      <c r="B52" s="37"/>
      <c r="C52" s="42"/>
      <c r="D52" s="37"/>
      <c r="E52" s="37" t="s">
        <v>124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14">
        <f>SUM(P41:P51)</f>
        <v>0.90819000000000005</v>
      </c>
      <c r="Q52" s="37" t="s">
        <v>125</v>
      </c>
      <c r="R52" s="37"/>
      <c r="S52" s="37"/>
      <c r="T52" s="37"/>
      <c r="U52" s="37"/>
      <c r="V52" s="14">
        <f>SUM(V41:V51)</f>
        <v>0.96</v>
      </c>
      <c r="W52" s="33"/>
      <c r="X52" s="30"/>
    </row>
    <row r="53" spans="1:24">
      <c r="A53" s="31">
        <v>9</v>
      </c>
      <c r="B53" s="31" t="s">
        <v>152</v>
      </c>
      <c r="C53" s="43" t="s">
        <v>153</v>
      </c>
      <c r="D53" s="31"/>
      <c r="E53" s="10" t="s">
        <v>147</v>
      </c>
      <c r="F53" s="9">
        <v>1</v>
      </c>
      <c r="G53" s="10" t="s">
        <v>148</v>
      </c>
      <c r="H53" s="10">
        <v>100</v>
      </c>
      <c r="I53" s="10">
        <v>77</v>
      </c>
      <c r="J53" s="10">
        <v>2</v>
      </c>
      <c r="K53" s="13">
        <v>0.121</v>
      </c>
      <c r="L53" s="13">
        <v>3.9E-2</v>
      </c>
      <c r="M53" s="13">
        <v>8.2000000000000003E-2</v>
      </c>
      <c r="N53" s="14">
        <v>5.83</v>
      </c>
      <c r="O53" s="14">
        <v>2.6</v>
      </c>
      <c r="P53" s="14">
        <f>(K53*N53-M53*O53)</f>
        <v>0.49222999999999995</v>
      </c>
      <c r="Q53" s="9" t="s">
        <v>116</v>
      </c>
      <c r="R53" s="9" t="s">
        <v>132</v>
      </c>
      <c r="S53" s="9">
        <v>1</v>
      </c>
      <c r="T53" s="16">
        <v>0.1</v>
      </c>
      <c r="U53" s="9">
        <v>1</v>
      </c>
      <c r="V53" s="14">
        <f>T53/U53*S53</f>
        <v>0.1</v>
      </c>
      <c r="W53" s="34">
        <v>1.1200000000000001</v>
      </c>
      <c r="X53" s="28">
        <f>W53*(P64+V64)</f>
        <v>1.9400976000000001</v>
      </c>
    </row>
    <row r="54" spans="1:24">
      <c r="A54" s="32"/>
      <c r="B54" s="32"/>
      <c r="C54" s="44"/>
      <c r="D54" s="32"/>
      <c r="E54" s="10"/>
      <c r="F54" s="9"/>
      <c r="G54" s="10"/>
      <c r="H54" s="10"/>
      <c r="I54" s="10"/>
      <c r="J54" s="10"/>
      <c r="K54" s="13"/>
      <c r="L54" s="13"/>
      <c r="M54" s="13"/>
      <c r="N54" s="14"/>
      <c r="O54" s="14"/>
      <c r="P54" s="14"/>
      <c r="Q54" s="9" t="s">
        <v>149</v>
      </c>
      <c r="R54" s="9" t="s">
        <v>141</v>
      </c>
      <c r="S54" s="9">
        <v>1</v>
      </c>
      <c r="T54" s="16">
        <v>0.08</v>
      </c>
      <c r="U54" s="9">
        <v>1</v>
      </c>
      <c r="V54" s="14">
        <v>0.08</v>
      </c>
      <c r="W54" s="35"/>
      <c r="X54" s="29"/>
    </row>
    <row r="55" spans="1:24">
      <c r="A55" s="32"/>
      <c r="B55" s="32"/>
      <c r="C55" s="44"/>
      <c r="D55" s="32"/>
      <c r="E55" s="10"/>
      <c r="F55" s="9"/>
      <c r="G55" s="10"/>
      <c r="H55" s="10"/>
      <c r="I55" s="10"/>
      <c r="J55" s="10"/>
      <c r="K55" s="13"/>
      <c r="L55" s="13"/>
      <c r="M55" s="13"/>
      <c r="N55" s="14"/>
      <c r="O55" s="14"/>
      <c r="P55" s="14"/>
      <c r="Q55" s="9" t="s">
        <v>123</v>
      </c>
      <c r="R55" s="9" t="s">
        <v>134</v>
      </c>
      <c r="S55" s="9">
        <v>1</v>
      </c>
      <c r="T55" s="16">
        <v>0.06</v>
      </c>
      <c r="U55" s="9">
        <v>1</v>
      </c>
      <c r="V55" s="14">
        <v>0.06</v>
      </c>
      <c r="W55" s="35"/>
      <c r="X55" s="29"/>
    </row>
    <row r="56" spans="1:24">
      <c r="A56" s="32"/>
      <c r="B56" s="32"/>
      <c r="C56" s="44"/>
      <c r="D56" s="32"/>
      <c r="E56" s="10"/>
      <c r="F56" s="9"/>
      <c r="G56" s="10"/>
      <c r="H56" s="10"/>
      <c r="I56" s="10"/>
      <c r="J56" s="10"/>
      <c r="K56" s="13"/>
      <c r="L56" s="13"/>
      <c r="M56" s="13"/>
      <c r="N56" s="14"/>
      <c r="O56" s="14"/>
      <c r="P56" s="14"/>
      <c r="Q56" s="9" t="s">
        <v>123</v>
      </c>
      <c r="R56" s="9" t="s">
        <v>134</v>
      </c>
      <c r="S56" s="9">
        <v>1</v>
      </c>
      <c r="T56" s="16">
        <v>0.06</v>
      </c>
      <c r="U56" s="9">
        <v>1</v>
      </c>
      <c r="V56" s="14">
        <v>0.06</v>
      </c>
      <c r="W56" s="35"/>
      <c r="X56" s="29"/>
    </row>
    <row r="57" spans="1:24">
      <c r="A57" s="32"/>
      <c r="B57" s="32"/>
      <c r="C57" s="44"/>
      <c r="D57" s="32"/>
      <c r="E57" s="10"/>
      <c r="F57" s="9"/>
      <c r="G57" s="10"/>
      <c r="H57" s="10"/>
      <c r="I57" s="10"/>
      <c r="J57" s="10"/>
      <c r="K57" s="13"/>
      <c r="L57" s="13"/>
      <c r="M57" s="13"/>
      <c r="N57" s="14"/>
      <c r="O57" s="14"/>
      <c r="P57" s="14"/>
      <c r="Q57" s="9" t="s">
        <v>123</v>
      </c>
      <c r="R57" s="9" t="s">
        <v>134</v>
      </c>
      <c r="S57" s="9">
        <v>1</v>
      </c>
      <c r="T57" s="16">
        <v>0.06</v>
      </c>
      <c r="U57" s="9">
        <v>1</v>
      </c>
      <c r="V57" s="14">
        <v>0.06</v>
      </c>
      <c r="W57" s="35"/>
      <c r="X57" s="29"/>
    </row>
    <row r="58" spans="1:24">
      <c r="A58" s="32"/>
      <c r="B58" s="32"/>
      <c r="C58" s="44"/>
      <c r="D58" s="32"/>
      <c r="E58" s="10" t="s">
        <v>150</v>
      </c>
      <c r="F58" s="9">
        <v>1</v>
      </c>
      <c r="G58" s="10" t="s">
        <v>148</v>
      </c>
      <c r="H58" s="10">
        <v>70</v>
      </c>
      <c r="I58" s="10">
        <v>46</v>
      </c>
      <c r="J58" s="10">
        <v>2</v>
      </c>
      <c r="K58" s="13">
        <v>0.06</v>
      </c>
      <c r="L58" s="13">
        <v>2.1999999999999999E-2</v>
      </c>
      <c r="M58" s="13">
        <v>2.81E-2</v>
      </c>
      <c r="N58" s="14">
        <v>5.83</v>
      </c>
      <c r="O58" s="14">
        <v>2.6</v>
      </c>
      <c r="P58" s="14">
        <v>0.28000000000000003</v>
      </c>
      <c r="Q58" s="9" t="s">
        <v>116</v>
      </c>
      <c r="R58" s="9" t="s">
        <v>132</v>
      </c>
      <c r="S58" s="9">
        <v>1</v>
      </c>
      <c r="T58" s="16">
        <v>0.1</v>
      </c>
      <c r="U58" s="9">
        <v>1</v>
      </c>
      <c r="V58" s="14">
        <v>0.1</v>
      </c>
      <c r="W58" s="35"/>
      <c r="X58" s="29"/>
    </row>
    <row r="59" spans="1:24">
      <c r="A59" s="32"/>
      <c r="B59" s="32"/>
      <c r="C59" s="44"/>
      <c r="D59" s="32"/>
      <c r="E59" s="10"/>
      <c r="F59" s="9"/>
      <c r="G59" s="10"/>
      <c r="H59" s="10"/>
      <c r="I59" s="10"/>
      <c r="J59" s="10"/>
      <c r="K59" s="13"/>
      <c r="L59" s="13"/>
      <c r="M59" s="13"/>
      <c r="N59" s="14"/>
      <c r="O59" s="14"/>
      <c r="P59" s="14"/>
      <c r="Q59" s="9" t="s">
        <v>149</v>
      </c>
      <c r="R59" s="9" t="s">
        <v>141</v>
      </c>
      <c r="S59" s="9">
        <v>1</v>
      </c>
      <c r="T59" s="16">
        <v>0.08</v>
      </c>
      <c r="U59" s="9">
        <v>1</v>
      </c>
      <c r="V59" s="14">
        <v>0.08</v>
      </c>
      <c r="W59" s="35"/>
      <c r="X59" s="29"/>
    </row>
    <row r="60" spans="1:24">
      <c r="A60" s="32"/>
      <c r="B60" s="32"/>
      <c r="C60" s="44"/>
      <c r="D60" s="32"/>
      <c r="E60" s="10"/>
      <c r="F60" s="9"/>
      <c r="G60" s="10"/>
      <c r="H60" s="10"/>
      <c r="I60" s="10"/>
      <c r="J60" s="10"/>
      <c r="K60" s="13"/>
      <c r="L60" s="13"/>
      <c r="M60" s="13"/>
      <c r="N60" s="14"/>
      <c r="O60" s="14"/>
      <c r="P60" s="14"/>
      <c r="Q60" s="9" t="s">
        <v>123</v>
      </c>
      <c r="R60" s="9" t="s">
        <v>134</v>
      </c>
      <c r="S60" s="9">
        <v>1</v>
      </c>
      <c r="T60" s="16">
        <v>0.06</v>
      </c>
      <c r="U60" s="9">
        <v>1</v>
      </c>
      <c r="V60" s="14">
        <f t="shared" ref="V60:V65" si="2">T60/U60*S60</f>
        <v>0.06</v>
      </c>
      <c r="W60" s="32"/>
      <c r="X60" s="29"/>
    </row>
    <row r="61" spans="1:24">
      <c r="A61" s="32"/>
      <c r="B61" s="32"/>
      <c r="C61" s="44"/>
      <c r="D61" s="32"/>
      <c r="E61" s="10"/>
      <c r="F61" s="9"/>
      <c r="G61" s="10"/>
      <c r="H61" s="10"/>
      <c r="I61" s="10"/>
      <c r="J61" s="10"/>
      <c r="K61" s="13"/>
      <c r="L61" s="13"/>
      <c r="M61" s="13"/>
      <c r="N61" s="14"/>
      <c r="O61" s="14"/>
      <c r="P61" s="14"/>
      <c r="Q61" s="9" t="s">
        <v>123</v>
      </c>
      <c r="R61" s="9" t="s">
        <v>134</v>
      </c>
      <c r="S61" s="9">
        <v>1</v>
      </c>
      <c r="T61" s="16">
        <v>0.06</v>
      </c>
      <c r="U61" s="9">
        <v>1</v>
      </c>
      <c r="V61" s="14">
        <f t="shared" si="2"/>
        <v>0.06</v>
      </c>
      <c r="W61" s="32"/>
      <c r="X61" s="29"/>
    </row>
    <row r="62" spans="1:24">
      <c r="A62" s="32"/>
      <c r="B62" s="32"/>
      <c r="C62" s="44"/>
      <c r="D62" s="32"/>
      <c r="E62" s="10"/>
      <c r="F62" s="9"/>
      <c r="G62" s="10"/>
      <c r="H62" s="10"/>
      <c r="I62" s="10"/>
      <c r="J62" s="10"/>
      <c r="K62" s="13"/>
      <c r="L62" s="13"/>
      <c r="M62" s="13"/>
      <c r="N62" s="14"/>
      <c r="O62" s="14"/>
      <c r="P62" s="14"/>
      <c r="Q62" s="9" t="s">
        <v>123</v>
      </c>
      <c r="R62" s="9" t="s">
        <v>134</v>
      </c>
      <c r="S62" s="9">
        <v>1</v>
      </c>
      <c r="T62" s="16">
        <v>0.06</v>
      </c>
      <c r="U62" s="9">
        <v>1</v>
      </c>
      <c r="V62" s="14">
        <f t="shared" si="2"/>
        <v>0.06</v>
      </c>
      <c r="W62" s="32"/>
      <c r="X62" s="29"/>
    </row>
    <row r="63" spans="1:24">
      <c r="A63" s="32"/>
      <c r="B63" s="32"/>
      <c r="C63" s="44"/>
      <c r="D63" s="32"/>
      <c r="E63" s="10"/>
      <c r="F63" s="9"/>
      <c r="G63" s="10"/>
      <c r="H63" s="10"/>
      <c r="I63" s="10"/>
      <c r="J63" s="10"/>
      <c r="K63" s="13"/>
      <c r="L63" s="13"/>
      <c r="M63" s="13"/>
      <c r="N63" s="14"/>
      <c r="O63" s="14"/>
      <c r="P63" s="14"/>
      <c r="Q63" s="9" t="s">
        <v>151</v>
      </c>
      <c r="R63" s="9"/>
      <c r="S63" s="9">
        <v>3</v>
      </c>
      <c r="T63" s="16">
        <v>0.08</v>
      </c>
      <c r="U63" s="9">
        <v>1</v>
      </c>
      <c r="V63" s="14">
        <f t="shared" si="2"/>
        <v>0.24</v>
      </c>
      <c r="W63" s="32"/>
      <c r="X63" s="29"/>
    </row>
    <row r="64" spans="1:24">
      <c r="A64" s="33"/>
      <c r="B64" s="33"/>
      <c r="C64" s="45"/>
      <c r="D64" s="33"/>
      <c r="E64" s="37" t="s">
        <v>124</v>
      </c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14">
        <f>SUM(P53:P63)</f>
        <v>0.77222999999999997</v>
      </c>
      <c r="Q64" s="37" t="s">
        <v>125</v>
      </c>
      <c r="R64" s="37"/>
      <c r="S64" s="37"/>
      <c r="T64" s="37"/>
      <c r="U64" s="37"/>
      <c r="V64" s="14">
        <f>SUM(V53:V63)</f>
        <v>0.96</v>
      </c>
      <c r="W64" s="33"/>
      <c r="X64" s="30"/>
    </row>
    <row r="65" spans="1:24">
      <c r="A65" s="37">
        <v>10</v>
      </c>
      <c r="B65" s="37" t="s">
        <v>154</v>
      </c>
      <c r="C65" s="42" t="s">
        <v>155</v>
      </c>
      <c r="D65" s="37"/>
      <c r="E65" s="10" t="s">
        <v>159</v>
      </c>
      <c r="F65" s="9">
        <v>1</v>
      </c>
      <c r="G65" s="10" t="s">
        <v>148</v>
      </c>
      <c r="H65" s="10">
        <v>85</v>
      </c>
      <c r="I65" s="10">
        <v>58</v>
      </c>
      <c r="J65" s="10">
        <v>2</v>
      </c>
      <c r="K65" s="13">
        <v>7.8E-2</v>
      </c>
      <c r="L65" s="13">
        <v>3.6499999999999998E-2</v>
      </c>
      <c r="M65" s="13">
        <v>4.2999999999999997E-2</v>
      </c>
      <c r="N65" s="14">
        <v>5.83</v>
      </c>
      <c r="O65" s="14">
        <v>2.6</v>
      </c>
      <c r="P65" s="14">
        <v>0.34499999999999997</v>
      </c>
      <c r="Q65" s="9" t="s">
        <v>116</v>
      </c>
      <c r="R65" s="9" t="s">
        <v>132</v>
      </c>
      <c r="S65" s="9">
        <v>1</v>
      </c>
      <c r="T65" s="16">
        <v>0.1</v>
      </c>
      <c r="U65" s="9">
        <v>1</v>
      </c>
      <c r="V65" s="14">
        <f t="shared" si="2"/>
        <v>0.1</v>
      </c>
      <c r="W65" s="36">
        <v>1.1200000000000001</v>
      </c>
      <c r="X65" s="27">
        <f>W65*(P76+V76)</f>
        <v>1.9174400000000003</v>
      </c>
    </row>
    <row r="66" spans="1:24">
      <c r="A66" s="37"/>
      <c r="B66" s="37"/>
      <c r="C66" s="42"/>
      <c r="D66" s="37"/>
      <c r="E66" s="10"/>
      <c r="F66" s="9"/>
      <c r="G66" s="10"/>
      <c r="H66" s="10"/>
      <c r="I66" s="10"/>
      <c r="J66" s="10"/>
      <c r="K66" s="13"/>
      <c r="L66" s="13"/>
      <c r="M66" s="13"/>
      <c r="N66" s="14"/>
      <c r="O66" s="14"/>
      <c r="P66" s="14"/>
      <c r="Q66" s="9" t="s">
        <v>149</v>
      </c>
      <c r="R66" s="9" t="s">
        <v>141</v>
      </c>
      <c r="S66" s="9">
        <v>1</v>
      </c>
      <c r="T66" s="16">
        <v>0.08</v>
      </c>
      <c r="U66" s="9">
        <v>1</v>
      </c>
      <c r="V66" s="14">
        <v>0.08</v>
      </c>
      <c r="W66" s="37"/>
      <c r="X66" s="27"/>
    </row>
    <row r="67" spans="1:24">
      <c r="A67" s="37"/>
      <c r="B67" s="37"/>
      <c r="C67" s="42"/>
      <c r="D67" s="37"/>
      <c r="E67" s="10"/>
      <c r="F67" s="9"/>
      <c r="G67" s="10"/>
      <c r="H67" s="10"/>
      <c r="I67" s="10"/>
      <c r="J67" s="10"/>
      <c r="K67" s="13"/>
      <c r="L67" s="13"/>
      <c r="M67" s="13"/>
      <c r="N67" s="14"/>
      <c r="O67" s="14"/>
      <c r="P67" s="14"/>
      <c r="Q67" s="9" t="s">
        <v>123</v>
      </c>
      <c r="R67" s="9" t="s">
        <v>134</v>
      </c>
      <c r="S67" s="9">
        <v>1</v>
      </c>
      <c r="T67" s="16">
        <v>0.06</v>
      </c>
      <c r="U67" s="9">
        <v>1</v>
      </c>
      <c r="V67" s="14">
        <v>0.06</v>
      </c>
      <c r="W67" s="37"/>
      <c r="X67" s="27"/>
    </row>
    <row r="68" spans="1:24">
      <c r="A68" s="37"/>
      <c r="B68" s="37"/>
      <c r="C68" s="42"/>
      <c r="D68" s="37"/>
      <c r="E68" s="10"/>
      <c r="F68" s="9"/>
      <c r="G68" s="10"/>
      <c r="H68" s="10"/>
      <c r="I68" s="10"/>
      <c r="J68" s="10"/>
      <c r="K68" s="13"/>
      <c r="L68" s="13"/>
      <c r="M68" s="13"/>
      <c r="N68" s="14"/>
      <c r="O68" s="14"/>
      <c r="P68" s="14"/>
      <c r="Q68" s="9" t="s">
        <v>123</v>
      </c>
      <c r="R68" s="9" t="s">
        <v>134</v>
      </c>
      <c r="S68" s="9">
        <v>1</v>
      </c>
      <c r="T68" s="16">
        <v>0.06</v>
      </c>
      <c r="U68" s="9">
        <v>1</v>
      </c>
      <c r="V68" s="14">
        <v>0.06</v>
      </c>
      <c r="W68" s="37"/>
      <c r="X68" s="27"/>
    </row>
    <row r="69" spans="1:24">
      <c r="A69" s="37"/>
      <c r="B69" s="37"/>
      <c r="C69" s="42"/>
      <c r="D69" s="37"/>
      <c r="E69" s="10"/>
      <c r="F69" s="9"/>
      <c r="G69" s="10"/>
      <c r="H69" s="10"/>
      <c r="I69" s="10"/>
      <c r="J69" s="10"/>
      <c r="K69" s="13"/>
      <c r="L69" s="13"/>
      <c r="M69" s="13"/>
      <c r="N69" s="14"/>
      <c r="O69" s="14"/>
      <c r="P69" s="14"/>
      <c r="Q69" s="9" t="s">
        <v>123</v>
      </c>
      <c r="R69" s="9" t="s">
        <v>134</v>
      </c>
      <c r="S69" s="9">
        <v>1</v>
      </c>
      <c r="T69" s="16">
        <v>0.06</v>
      </c>
      <c r="U69" s="9">
        <v>1</v>
      </c>
      <c r="V69" s="14">
        <v>0.06</v>
      </c>
      <c r="W69" s="37"/>
      <c r="X69" s="27"/>
    </row>
    <row r="70" spans="1:24">
      <c r="A70" s="37"/>
      <c r="B70" s="37"/>
      <c r="C70" s="42"/>
      <c r="D70" s="37"/>
      <c r="E70" s="10" t="s">
        <v>160</v>
      </c>
      <c r="F70" s="9"/>
      <c r="G70" s="10" t="s">
        <v>148</v>
      </c>
      <c r="H70" s="10">
        <v>91</v>
      </c>
      <c r="I70" s="10">
        <v>70</v>
      </c>
      <c r="J70" s="10">
        <v>2</v>
      </c>
      <c r="K70" s="13">
        <v>0.1</v>
      </c>
      <c r="L70" s="13">
        <v>3.2000000000000001E-2</v>
      </c>
      <c r="M70" s="13">
        <v>6.8000000000000005E-2</v>
      </c>
      <c r="N70" s="14">
        <v>5.83</v>
      </c>
      <c r="O70" s="14">
        <v>2.6</v>
      </c>
      <c r="P70" s="14">
        <v>0.40699999999999997</v>
      </c>
      <c r="Q70" s="9" t="s">
        <v>116</v>
      </c>
      <c r="R70" s="9" t="s">
        <v>132</v>
      </c>
      <c r="S70" s="9">
        <v>1</v>
      </c>
      <c r="T70" s="16">
        <v>0.1</v>
      </c>
      <c r="U70" s="9">
        <v>1</v>
      </c>
      <c r="V70" s="14">
        <v>0.1</v>
      </c>
      <c r="W70" s="37"/>
      <c r="X70" s="27"/>
    </row>
    <row r="71" spans="1:24">
      <c r="A71" s="37"/>
      <c r="B71" s="37"/>
      <c r="C71" s="42"/>
      <c r="D71" s="37"/>
      <c r="E71" s="10"/>
      <c r="F71" s="9"/>
      <c r="G71" s="10"/>
      <c r="H71" s="10"/>
      <c r="I71" s="10"/>
      <c r="J71" s="10"/>
      <c r="K71" s="13"/>
      <c r="L71" s="13"/>
      <c r="M71" s="13"/>
      <c r="N71" s="14"/>
      <c r="O71" s="14"/>
      <c r="P71" s="14"/>
      <c r="Q71" s="9" t="s">
        <v>149</v>
      </c>
      <c r="R71" s="9" t="s">
        <v>141</v>
      </c>
      <c r="S71" s="9">
        <v>1</v>
      </c>
      <c r="T71" s="16">
        <v>0.08</v>
      </c>
      <c r="U71" s="9">
        <v>1</v>
      </c>
      <c r="V71" s="14">
        <v>0.08</v>
      </c>
      <c r="W71" s="37"/>
      <c r="X71" s="27"/>
    </row>
    <row r="72" spans="1:24">
      <c r="A72" s="37"/>
      <c r="B72" s="37"/>
      <c r="C72" s="42"/>
      <c r="D72" s="37"/>
      <c r="E72" s="10"/>
      <c r="F72" s="9"/>
      <c r="G72" s="10"/>
      <c r="H72" s="10"/>
      <c r="I72" s="10"/>
      <c r="J72" s="10"/>
      <c r="K72" s="13"/>
      <c r="L72" s="13"/>
      <c r="M72" s="13"/>
      <c r="N72" s="14"/>
      <c r="O72" s="14"/>
      <c r="P72" s="14"/>
      <c r="Q72" s="9" t="s">
        <v>123</v>
      </c>
      <c r="R72" s="9" t="s">
        <v>134</v>
      </c>
      <c r="S72" s="9">
        <v>1</v>
      </c>
      <c r="T72" s="16">
        <v>0.06</v>
      </c>
      <c r="U72" s="9">
        <v>1</v>
      </c>
      <c r="V72" s="14">
        <f t="shared" ref="V72:V75" si="3">T72/U72*S72</f>
        <v>0.06</v>
      </c>
      <c r="W72" s="37"/>
      <c r="X72" s="27"/>
    </row>
    <row r="73" spans="1:24">
      <c r="A73" s="37"/>
      <c r="B73" s="37"/>
      <c r="C73" s="42"/>
      <c r="D73" s="37"/>
      <c r="E73" s="10"/>
      <c r="F73" s="9"/>
      <c r="G73" s="10"/>
      <c r="H73" s="10"/>
      <c r="I73" s="10"/>
      <c r="J73" s="10"/>
      <c r="K73" s="13"/>
      <c r="L73" s="13"/>
      <c r="M73" s="13"/>
      <c r="N73" s="14"/>
      <c r="O73" s="14"/>
      <c r="P73" s="14"/>
      <c r="Q73" s="9" t="s">
        <v>123</v>
      </c>
      <c r="R73" s="9" t="s">
        <v>134</v>
      </c>
      <c r="S73" s="9">
        <v>1</v>
      </c>
      <c r="T73" s="16">
        <v>0.06</v>
      </c>
      <c r="U73" s="9">
        <v>1</v>
      </c>
      <c r="V73" s="14">
        <f t="shared" si="3"/>
        <v>0.06</v>
      </c>
      <c r="W73" s="37"/>
      <c r="X73" s="27"/>
    </row>
    <row r="74" spans="1:24">
      <c r="A74" s="37"/>
      <c r="B74" s="37"/>
      <c r="C74" s="42"/>
      <c r="D74" s="37"/>
      <c r="E74" s="10"/>
      <c r="F74" s="9"/>
      <c r="G74" s="10"/>
      <c r="H74" s="10"/>
      <c r="I74" s="10"/>
      <c r="J74" s="10"/>
      <c r="K74" s="13"/>
      <c r="L74" s="13"/>
      <c r="M74" s="13"/>
      <c r="N74" s="14"/>
      <c r="O74" s="14"/>
      <c r="P74" s="14"/>
      <c r="Q74" s="9" t="s">
        <v>123</v>
      </c>
      <c r="R74" s="9" t="s">
        <v>134</v>
      </c>
      <c r="S74" s="9">
        <v>1</v>
      </c>
      <c r="T74" s="16">
        <v>0.06</v>
      </c>
      <c r="U74" s="9">
        <v>1</v>
      </c>
      <c r="V74" s="14">
        <f t="shared" si="3"/>
        <v>0.06</v>
      </c>
      <c r="W74" s="37"/>
      <c r="X74" s="27"/>
    </row>
    <row r="75" spans="1:24">
      <c r="A75" s="37"/>
      <c r="B75" s="37"/>
      <c r="C75" s="42"/>
      <c r="D75" s="37"/>
      <c r="E75" s="10"/>
      <c r="F75" s="9"/>
      <c r="G75" s="10"/>
      <c r="H75" s="10"/>
      <c r="I75" s="10"/>
      <c r="J75" s="10"/>
      <c r="K75" s="13"/>
      <c r="L75" s="13"/>
      <c r="M75" s="13"/>
      <c r="N75" s="14"/>
      <c r="O75" s="14"/>
      <c r="P75" s="14"/>
      <c r="Q75" s="9" t="s">
        <v>151</v>
      </c>
      <c r="R75" s="9"/>
      <c r="S75" s="9">
        <v>3</v>
      </c>
      <c r="T75" s="16">
        <v>0.08</v>
      </c>
      <c r="U75" s="9">
        <v>1</v>
      </c>
      <c r="V75" s="14">
        <f t="shared" si="3"/>
        <v>0.24</v>
      </c>
      <c r="W75" s="37"/>
      <c r="X75" s="27"/>
    </row>
    <row r="76" spans="1:24">
      <c r="A76" s="37"/>
      <c r="B76" s="37"/>
      <c r="C76" s="42"/>
      <c r="D76" s="37"/>
      <c r="E76" s="37" t="s">
        <v>124</v>
      </c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14">
        <f>SUM(P65:P75)</f>
        <v>0.752</v>
      </c>
      <c r="Q76" s="37" t="s">
        <v>125</v>
      </c>
      <c r="R76" s="37"/>
      <c r="S76" s="37"/>
      <c r="T76" s="37"/>
      <c r="U76" s="37"/>
      <c r="V76" s="14">
        <f>SUM(V65:V75)</f>
        <v>0.96</v>
      </c>
      <c r="W76" s="37"/>
      <c r="X76" s="27"/>
    </row>
    <row r="77" spans="1:24">
      <c r="A77" s="37">
        <v>11</v>
      </c>
      <c r="B77" s="37" t="s">
        <v>156</v>
      </c>
      <c r="C77" s="42" t="s">
        <v>157</v>
      </c>
      <c r="D77" s="37"/>
      <c r="E77" s="10" t="s">
        <v>161</v>
      </c>
      <c r="F77" s="9">
        <v>1</v>
      </c>
      <c r="G77" s="10" t="s">
        <v>148</v>
      </c>
      <c r="H77" s="10">
        <v>70</v>
      </c>
      <c r="I77" s="10">
        <v>53</v>
      </c>
      <c r="J77" s="10">
        <v>2</v>
      </c>
      <c r="K77" s="13">
        <v>5.8999999999999997E-2</v>
      </c>
      <c r="L77" s="13">
        <v>2.4E-2</v>
      </c>
      <c r="M77" s="13">
        <v>3.5000000000000003E-2</v>
      </c>
      <c r="N77" s="14">
        <v>5.83</v>
      </c>
      <c r="O77" s="14">
        <v>2.6</v>
      </c>
      <c r="P77" s="14">
        <v>0.26</v>
      </c>
      <c r="Q77" s="9" t="s">
        <v>116</v>
      </c>
      <c r="R77" s="9" t="s">
        <v>132</v>
      </c>
      <c r="S77" s="9">
        <v>1</v>
      </c>
      <c r="T77" s="16">
        <v>0.1</v>
      </c>
      <c r="U77" s="9">
        <v>1</v>
      </c>
      <c r="V77" s="14">
        <f>T77/U77*S77</f>
        <v>0.1</v>
      </c>
      <c r="W77" s="36">
        <v>1.1200000000000001</v>
      </c>
      <c r="X77" s="27">
        <v>1.9152</v>
      </c>
    </row>
    <row r="78" spans="1:24">
      <c r="A78" s="37"/>
      <c r="B78" s="37"/>
      <c r="C78" s="42"/>
      <c r="D78" s="37"/>
      <c r="E78" s="10"/>
      <c r="F78" s="9"/>
      <c r="G78" s="10"/>
      <c r="H78" s="10"/>
      <c r="I78" s="10"/>
      <c r="J78" s="10"/>
      <c r="K78" s="13"/>
      <c r="L78" s="13"/>
      <c r="M78" s="13"/>
      <c r="N78" s="14"/>
      <c r="O78" s="14"/>
      <c r="P78" s="14"/>
      <c r="Q78" s="9" t="s">
        <v>149</v>
      </c>
      <c r="R78" s="9" t="s">
        <v>141</v>
      </c>
      <c r="S78" s="9">
        <v>1</v>
      </c>
      <c r="T78" s="16">
        <v>0.08</v>
      </c>
      <c r="U78" s="9">
        <v>1</v>
      </c>
      <c r="V78" s="14">
        <v>0.08</v>
      </c>
      <c r="W78" s="37"/>
      <c r="X78" s="27"/>
    </row>
    <row r="79" spans="1:24">
      <c r="A79" s="37"/>
      <c r="B79" s="37"/>
      <c r="C79" s="42"/>
      <c r="D79" s="37"/>
      <c r="E79" s="10"/>
      <c r="F79" s="9"/>
      <c r="G79" s="10"/>
      <c r="H79" s="10"/>
      <c r="I79" s="10"/>
      <c r="J79" s="10"/>
      <c r="K79" s="13"/>
      <c r="L79" s="13"/>
      <c r="M79" s="13"/>
      <c r="N79" s="14"/>
      <c r="O79" s="14"/>
      <c r="P79" s="14"/>
      <c r="Q79" s="9" t="s">
        <v>123</v>
      </c>
      <c r="R79" s="9" t="s">
        <v>134</v>
      </c>
      <c r="S79" s="9">
        <v>1</v>
      </c>
      <c r="T79" s="16">
        <v>0.06</v>
      </c>
      <c r="U79" s="9">
        <v>1</v>
      </c>
      <c r="V79" s="14">
        <v>0.06</v>
      </c>
      <c r="W79" s="37"/>
      <c r="X79" s="27"/>
    </row>
    <row r="80" spans="1:24">
      <c r="A80" s="37"/>
      <c r="B80" s="37"/>
      <c r="C80" s="42"/>
      <c r="D80" s="37"/>
      <c r="E80" s="10"/>
      <c r="F80" s="9"/>
      <c r="G80" s="10"/>
      <c r="H80" s="10"/>
      <c r="I80" s="10"/>
      <c r="J80" s="10"/>
      <c r="K80" s="13"/>
      <c r="L80" s="13"/>
      <c r="M80" s="13"/>
      <c r="N80" s="14"/>
      <c r="O80" s="14"/>
      <c r="P80" s="14"/>
      <c r="Q80" s="9" t="s">
        <v>123</v>
      </c>
      <c r="R80" s="9" t="s">
        <v>134</v>
      </c>
      <c r="S80" s="9">
        <v>1</v>
      </c>
      <c r="T80" s="16">
        <v>0.06</v>
      </c>
      <c r="U80" s="9">
        <v>1</v>
      </c>
      <c r="V80" s="14">
        <v>0.06</v>
      </c>
      <c r="W80" s="37"/>
      <c r="X80" s="27"/>
    </row>
    <row r="81" spans="1:25">
      <c r="A81" s="37"/>
      <c r="B81" s="37"/>
      <c r="C81" s="42"/>
      <c r="D81" s="37"/>
      <c r="E81" s="10"/>
      <c r="F81" s="9"/>
      <c r="G81" s="10"/>
      <c r="H81" s="10"/>
      <c r="I81" s="10"/>
      <c r="J81" s="10"/>
      <c r="K81" s="13"/>
      <c r="L81" s="13"/>
      <c r="M81" s="13"/>
      <c r="N81" s="14"/>
      <c r="O81" s="14"/>
      <c r="P81" s="14"/>
      <c r="Q81" s="9" t="s">
        <v>123</v>
      </c>
      <c r="R81" s="9" t="s">
        <v>134</v>
      </c>
      <c r="S81" s="9">
        <v>1</v>
      </c>
      <c r="T81" s="16">
        <v>0.06</v>
      </c>
      <c r="U81" s="9">
        <v>1</v>
      </c>
      <c r="V81" s="14">
        <v>0.06</v>
      </c>
      <c r="W81" s="37"/>
      <c r="X81" s="27"/>
    </row>
    <row r="82" spans="1:25">
      <c r="A82" s="37"/>
      <c r="B82" s="37"/>
      <c r="C82" s="42"/>
      <c r="D82" s="37"/>
      <c r="E82" s="10" t="s">
        <v>162</v>
      </c>
      <c r="F82" s="9">
        <v>1</v>
      </c>
      <c r="G82" s="10" t="s">
        <v>148</v>
      </c>
      <c r="H82" s="10">
        <v>89</v>
      </c>
      <c r="I82" s="10">
        <v>82</v>
      </c>
      <c r="J82" s="10">
        <v>2</v>
      </c>
      <c r="K82" s="13">
        <v>0.115</v>
      </c>
      <c r="L82" s="13">
        <v>4.2999999999999997E-2</v>
      </c>
      <c r="M82" s="13">
        <v>7.1999999999999995E-2</v>
      </c>
      <c r="N82" s="14">
        <v>5.83</v>
      </c>
      <c r="O82" s="14">
        <v>2.6</v>
      </c>
      <c r="P82" s="14">
        <v>0.49299999999999999</v>
      </c>
      <c r="Q82" s="9" t="s">
        <v>116</v>
      </c>
      <c r="R82" s="9" t="s">
        <v>132</v>
      </c>
      <c r="S82" s="9">
        <v>1</v>
      </c>
      <c r="T82" s="16">
        <v>0.1</v>
      </c>
      <c r="U82" s="9">
        <v>1</v>
      </c>
      <c r="V82" s="14">
        <v>0.1</v>
      </c>
      <c r="W82" s="37"/>
      <c r="X82" s="27"/>
    </row>
    <row r="83" spans="1:25">
      <c r="A83" s="37"/>
      <c r="B83" s="37"/>
      <c r="C83" s="42"/>
      <c r="D83" s="37"/>
      <c r="E83" s="10"/>
      <c r="F83" s="9"/>
      <c r="G83" s="10"/>
      <c r="H83" s="10"/>
      <c r="I83" s="10"/>
      <c r="J83" s="10"/>
      <c r="K83" s="13"/>
      <c r="L83" s="13"/>
      <c r="M83" s="13"/>
      <c r="N83" s="14"/>
      <c r="O83" s="14"/>
      <c r="P83" s="14"/>
      <c r="Q83" s="9" t="s">
        <v>149</v>
      </c>
      <c r="R83" s="9" t="s">
        <v>141</v>
      </c>
      <c r="S83" s="9">
        <v>1</v>
      </c>
      <c r="T83" s="16">
        <v>0.08</v>
      </c>
      <c r="U83" s="9">
        <v>1</v>
      </c>
      <c r="V83" s="14">
        <v>0.08</v>
      </c>
      <c r="W83" s="37"/>
      <c r="X83" s="27"/>
    </row>
    <row r="84" spans="1:25">
      <c r="A84" s="37"/>
      <c r="B84" s="37"/>
      <c r="C84" s="42"/>
      <c r="D84" s="37"/>
      <c r="E84" s="10"/>
      <c r="F84" s="9"/>
      <c r="G84" s="10"/>
      <c r="H84" s="10"/>
      <c r="I84" s="10"/>
      <c r="J84" s="10"/>
      <c r="K84" s="13"/>
      <c r="L84" s="13"/>
      <c r="M84" s="13"/>
      <c r="N84" s="14"/>
      <c r="O84" s="14"/>
      <c r="P84" s="14"/>
      <c r="Q84" s="9" t="s">
        <v>123</v>
      </c>
      <c r="R84" s="9" t="s">
        <v>134</v>
      </c>
      <c r="S84" s="9">
        <v>1</v>
      </c>
      <c r="T84" s="16">
        <v>0.06</v>
      </c>
      <c r="U84" s="9">
        <v>1</v>
      </c>
      <c r="V84" s="14">
        <f t="shared" ref="V84:V87" si="4">T84/U84*S84</f>
        <v>0.06</v>
      </c>
      <c r="W84" s="37"/>
      <c r="X84" s="27"/>
    </row>
    <row r="85" spans="1:25">
      <c r="A85" s="37"/>
      <c r="B85" s="37"/>
      <c r="C85" s="42"/>
      <c r="D85" s="37"/>
      <c r="E85" s="10"/>
      <c r="F85" s="9"/>
      <c r="G85" s="10"/>
      <c r="H85" s="10"/>
      <c r="I85" s="10"/>
      <c r="J85" s="10"/>
      <c r="K85" s="13"/>
      <c r="L85" s="13"/>
      <c r="M85" s="13"/>
      <c r="N85" s="14"/>
      <c r="O85" s="14"/>
      <c r="P85" s="14"/>
      <c r="Q85" s="9" t="s">
        <v>123</v>
      </c>
      <c r="R85" s="9" t="s">
        <v>134</v>
      </c>
      <c r="S85" s="9">
        <v>1</v>
      </c>
      <c r="T85" s="16">
        <v>0.06</v>
      </c>
      <c r="U85" s="9">
        <v>1</v>
      </c>
      <c r="V85" s="14">
        <f t="shared" si="4"/>
        <v>0.06</v>
      </c>
      <c r="W85" s="37"/>
      <c r="X85" s="27"/>
    </row>
    <row r="86" spans="1:25">
      <c r="A86" s="37"/>
      <c r="B86" s="37"/>
      <c r="C86" s="42"/>
      <c r="D86" s="37"/>
      <c r="E86" s="10"/>
      <c r="F86" s="9"/>
      <c r="G86" s="10"/>
      <c r="H86" s="10"/>
      <c r="I86" s="10"/>
      <c r="J86" s="10"/>
      <c r="K86" s="13"/>
      <c r="L86" s="13"/>
      <c r="M86" s="13"/>
      <c r="N86" s="14"/>
      <c r="O86" s="14"/>
      <c r="P86" s="14"/>
      <c r="Q86" s="9" t="s">
        <v>123</v>
      </c>
      <c r="R86" s="9" t="s">
        <v>134</v>
      </c>
      <c r="S86" s="9">
        <v>1</v>
      </c>
      <c r="T86" s="16">
        <v>0.06</v>
      </c>
      <c r="U86" s="9">
        <v>1</v>
      </c>
      <c r="V86" s="14">
        <f t="shared" si="4"/>
        <v>0.06</v>
      </c>
      <c r="W86" s="37"/>
      <c r="X86" s="27"/>
    </row>
    <row r="87" spans="1:25">
      <c r="A87" s="37"/>
      <c r="B87" s="37"/>
      <c r="C87" s="42"/>
      <c r="D87" s="37"/>
      <c r="E87" s="10"/>
      <c r="F87" s="9"/>
      <c r="G87" s="10"/>
      <c r="H87" s="10"/>
      <c r="I87" s="10"/>
      <c r="J87" s="10"/>
      <c r="K87" s="13"/>
      <c r="L87" s="13"/>
      <c r="M87" s="13"/>
      <c r="N87" s="14"/>
      <c r="O87" s="14"/>
      <c r="P87" s="14"/>
      <c r="Q87" s="9" t="s">
        <v>151</v>
      </c>
      <c r="R87" s="9"/>
      <c r="S87" s="9">
        <v>3</v>
      </c>
      <c r="T87" s="16">
        <v>0.08</v>
      </c>
      <c r="U87" s="9">
        <v>1</v>
      </c>
      <c r="V87" s="14">
        <f t="shared" si="4"/>
        <v>0.24</v>
      </c>
      <c r="W87" s="37"/>
      <c r="X87" s="27"/>
    </row>
    <row r="88" spans="1:25">
      <c r="A88" s="37"/>
      <c r="B88" s="37"/>
      <c r="C88" s="42"/>
      <c r="D88" s="37"/>
      <c r="E88" s="37" t="s">
        <v>124</v>
      </c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14">
        <f>SUM(P77:P87)</f>
        <v>0.753</v>
      </c>
      <c r="Q88" s="37" t="s">
        <v>125</v>
      </c>
      <c r="R88" s="37"/>
      <c r="S88" s="37"/>
      <c r="T88" s="37"/>
      <c r="U88" s="37"/>
      <c r="V88" s="14">
        <f>SUM(V77:V87)</f>
        <v>0.96</v>
      </c>
      <c r="W88" s="37"/>
      <c r="X88" s="27"/>
    </row>
    <row r="89" spans="1:25">
      <c r="A89" s="37">
        <v>10</v>
      </c>
      <c r="B89" s="37" t="s">
        <v>164</v>
      </c>
      <c r="C89" s="46" t="s">
        <v>163</v>
      </c>
      <c r="D89" s="37"/>
      <c r="E89" s="10" t="s">
        <v>168</v>
      </c>
      <c r="F89" s="9">
        <v>1</v>
      </c>
      <c r="G89" s="10" t="s">
        <v>148</v>
      </c>
      <c r="H89" s="10">
        <v>85</v>
      </c>
      <c r="I89" s="10">
        <v>58</v>
      </c>
      <c r="J89" s="10">
        <v>2</v>
      </c>
      <c r="K89" s="13">
        <v>7.8E-2</v>
      </c>
      <c r="L89" s="13">
        <v>3.6499999999999998E-2</v>
      </c>
      <c r="M89" s="13">
        <v>4.2999999999999997E-2</v>
      </c>
      <c r="N89" s="14">
        <v>5.83</v>
      </c>
      <c r="O89" s="14">
        <v>2.6</v>
      </c>
      <c r="P89" s="14">
        <v>0.34499999999999997</v>
      </c>
      <c r="Q89" s="9" t="s">
        <v>116</v>
      </c>
      <c r="R89" s="9" t="s">
        <v>132</v>
      </c>
      <c r="S89" s="9">
        <v>1</v>
      </c>
      <c r="T89" s="16">
        <v>0.1</v>
      </c>
      <c r="U89" s="9">
        <v>1</v>
      </c>
      <c r="V89" s="14">
        <f>T89/U89*S89</f>
        <v>0.1</v>
      </c>
      <c r="W89" s="36">
        <v>1.1200000000000001</v>
      </c>
      <c r="X89" s="27">
        <f>W89*(P100+V100)</f>
        <v>1.9174400000000003</v>
      </c>
      <c r="Y89" s="17"/>
    </row>
    <row r="90" spans="1:25">
      <c r="A90" s="37"/>
      <c r="B90" s="37"/>
      <c r="C90" s="46"/>
      <c r="D90" s="37"/>
      <c r="E90" s="10"/>
      <c r="F90" s="9"/>
      <c r="G90" s="10"/>
      <c r="H90" s="10"/>
      <c r="I90" s="10"/>
      <c r="J90" s="10"/>
      <c r="K90" s="13"/>
      <c r="L90" s="13"/>
      <c r="M90" s="13"/>
      <c r="N90" s="14"/>
      <c r="O90" s="14"/>
      <c r="P90" s="14"/>
      <c r="Q90" s="9" t="s">
        <v>149</v>
      </c>
      <c r="R90" s="9" t="s">
        <v>141</v>
      </c>
      <c r="S90" s="9">
        <v>1</v>
      </c>
      <c r="T90" s="16">
        <v>0.08</v>
      </c>
      <c r="U90" s="9">
        <v>1</v>
      </c>
      <c r="V90" s="14">
        <v>0.08</v>
      </c>
      <c r="W90" s="37"/>
      <c r="X90" s="27"/>
      <c r="Y90" s="17"/>
    </row>
    <row r="91" spans="1:25">
      <c r="A91" s="37"/>
      <c r="B91" s="37"/>
      <c r="C91" s="46"/>
      <c r="D91" s="37"/>
      <c r="E91" s="10"/>
      <c r="F91" s="9"/>
      <c r="G91" s="10"/>
      <c r="H91" s="10"/>
      <c r="I91" s="10"/>
      <c r="J91" s="10"/>
      <c r="K91" s="13"/>
      <c r="L91" s="13"/>
      <c r="M91" s="13"/>
      <c r="N91" s="14"/>
      <c r="O91" s="14"/>
      <c r="P91" s="14"/>
      <c r="Q91" s="9" t="s">
        <v>123</v>
      </c>
      <c r="R91" s="9" t="s">
        <v>134</v>
      </c>
      <c r="S91" s="9">
        <v>1</v>
      </c>
      <c r="T91" s="16">
        <v>0.06</v>
      </c>
      <c r="U91" s="9">
        <v>1</v>
      </c>
      <c r="V91" s="14">
        <v>0.06</v>
      </c>
      <c r="W91" s="37"/>
      <c r="X91" s="27"/>
      <c r="Y91" s="17"/>
    </row>
    <row r="92" spans="1:25">
      <c r="A92" s="37"/>
      <c r="B92" s="37"/>
      <c r="C92" s="46"/>
      <c r="D92" s="37"/>
      <c r="E92" s="10"/>
      <c r="F92" s="9"/>
      <c r="G92" s="10"/>
      <c r="H92" s="10"/>
      <c r="I92" s="10"/>
      <c r="J92" s="10"/>
      <c r="K92" s="13"/>
      <c r="L92" s="13"/>
      <c r="M92" s="13"/>
      <c r="N92" s="14"/>
      <c r="O92" s="14"/>
      <c r="P92" s="14"/>
      <c r="Q92" s="9" t="s">
        <v>123</v>
      </c>
      <c r="R92" s="9" t="s">
        <v>134</v>
      </c>
      <c r="S92" s="9">
        <v>1</v>
      </c>
      <c r="T92" s="16">
        <v>0.06</v>
      </c>
      <c r="U92" s="9">
        <v>1</v>
      </c>
      <c r="V92" s="14">
        <v>0.06</v>
      </c>
      <c r="W92" s="37"/>
      <c r="X92" s="27"/>
      <c r="Y92" s="17"/>
    </row>
    <row r="93" spans="1:25">
      <c r="A93" s="37"/>
      <c r="B93" s="37"/>
      <c r="C93" s="46"/>
      <c r="D93" s="37"/>
      <c r="E93" s="10"/>
      <c r="F93" s="9"/>
      <c r="G93" s="10"/>
      <c r="H93" s="10"/>
      <c r="I93" s="10"/>
      <c r="J93" s="10"/>
      <c r="K93" s="13"/>
      <c r="L93" s="13"/>
      <c r="M93" s="13"/>
      <c r="N93" s="14"/>
      <c r="O93" s="14"/>
      <c r="P93" s="14"/>
      <c r="Q93" s="9" t="s">
        <v>123</v>
      </c>
      <c r="R93" s="9" t="s">
        <v>134</v>
      </c>
      <c r="S93" s="9">
        <v>1</v>
      </c>
      <c r="T93" s="16">
        <v>0.06</v>
      </c>
      <c r="U93" s="9">
        <v>1</v>
      </c>
      <c r="V93" s="14">
        <v>0.06</v>
      </c>
      <c r="W93" s="37"/>
      <c r="X93" s="27"/>
      <c r="Y93" s="17"/>
    </row>
    <row r="94" spans="1:25">
      <c r="A94" s="37"/>
      <c r="B94" s="37"/>
      <c r="C94" s="46"/>
      <c r="D94" s="37"/>
      <c r="E94" s="10" t="s">
        <v>169</v>
      </c>
      <c r="F94" s="9"/>
      <c r="G94" s="10" t="s">
        <v>148</v>
      </c>
      <c r="H94" s="10">
        <v>91</v>
      </c>
      <c r="I94" s="10">
        <v>70</v>
      </c>
      <c r="J94" s="10">
        <v>2</v>
      </c>
      <c r="K94" s="13">
        <v>0.1</v>
      </c>
      <c r="L94" s="13">
        <v>3.2000000000000001E-2</v>
      </c>
      <c r="M94" s="13">
        <v>6.8000000000000005E-2</v>
      </c>
      <c r="N94" s="14">
        <v>5.83</v>
      </c>
      <c r="O94" s="14">
        <v>2.6</v>
      </c>
      <c r="P94" s="14">
        <v>0.40699999999999997</v>
      </c>
      <c r="Q94" s="9" t="s">
        <v>116</v>
      </c>
      <c r="R94" s="9" t="s">
        <v>132</v>
      </c>
      <c r="S94" s="9">
        <v>1</v>
      </c>
      <c r="T94" s="16">
        <v>0.1</v>
      </c>
      <c r="U94" s="9">
        <v>1</v>
      </c>
      <c r="V94" s="14">
        <v>0.1</v>
      </c>
      <c r="W94" s="37"/>
      <c r="X94" s="27"/>
      <c r="Y94" s="17"/>
    </row>
    <row r="95" spans="1:25">
      <c r="A95" s="37"/>
      <c r="B95" s="37"/>
      <c r="C95" s="46"/>
      <c r="D95" s="37"/>
      <c r="E95" s="10"/>
      <c r="F95" s="9"/>
      <c r="G95" s="10"/>
      <c r="H95" s="10"/>
      <c r="I95" s="10"/>
      <c r="J95" s="10"/>
      <c r="K95" s="13"/>
      <c r="L95" s="13"/>
      <c r="M95" s="13"/>
      <c r="N95" s="14"/>
      <c r="O95" s="14"/>
      <c r="P95" s="14"/>
      <c r="Q95" s="9" t="s">
        <v>149</v>
      </c>
      <c r="R95" s="9" t="s">
        <v>141</v>
      </c>
      <c r="S95" s="9">
        <v>1</v>
      </c>
      <c r="T95" s="16">
        <v>0.08</v>
      </c>
      <c r="U95" s="9">
        <v>1</v>
      </c>
      <c r="V95" s="14">
        <v>0.08</v>
      </c>
      <c r="W95" s="37"/>
      <c r="X95" s="27"/>
      <c r="Y95" s="17"/>
    </row>
    <row r="96" spans="1:25">
      <c r="A96" s="37"/>
      <c r="B96" s="37"/>
      <c r="C96" s="46"/>
      <c r="D96" s="37"/>
      <c r="E96" s="10"/>
      <c r="F96" s="9"/>
      <c r="G96" s="10"/>
      <c r="H96" s="10"/>
      <c r="I96" s="10"/>
      <c r="J96" s="10"/>
      <c r="K96" s="13"/>
      <c r="L96" s="13"/>
      <c r="M96" s="13"/>
      <c r="N96" s="14"/>
      <c r="O96" s="14"/>
      <c r="P96" s="14"/>
      <c r="Q96" s="9" t="s">
        <v>123</v>
      </c>
      <c r="R96" s="9" t="s">
        <v>134</v>
      </c>
      <c r="S96" s="9">
        <v>1</v>
      </c>
      <c r="T96" s="16">
        <v>0.06</v>
      </c>
      <c r="U96" s="9">
        <v>1</v>
      </c>
      <c r="V96" s="14">
        <f t="shared" ref="V96:V99" si="5">T96/U96*S96</f>
        <v>0.06</v>
      </c>
      <c r="W96" s="37"/>
      <c r="X96" s="27"/>
      <c r="Y96" s="17"/>
    </row>
    <row r="97" spans="1:25">
      <c r="A97" s="37"/>
      <c r="B97" s="37"/>
      <c r="C97" s="46"/>
      <c r="D97" s="37"/>
      <c r="E97" s="10"/>
      <c r="F97" s="9"/>
      <c r="G97" s="10"/>
      <c r="H97" s="10"/>
      <c r="I97" s="10"/>
      <c r="J97" s="10"/>
      <c r="K97" s="13"/>
      <c r="L97" s="13"/>
      <c r="M97" s="13"/>
      <c r="N97" s="14"/>
      <c r="O97" s="14"/>
      <c r="P97" s="14"/>
      <c r="Q97" s="9" t="s">
        <v>123</v>
      </c>
      <c r="R97" s="9" t="s">
        <v>134</v>
      </c>
      <c r="S97" s="9">
        <v>1</v>
      </c>
      <c r="T97" s="16">
        <v>0.06</v>
      </c>
      <c r="U97" s="9">
        <v>1</v>
      </c>
      <c r="V97" s="14">
        <f t="shared" si="5"/>
        <v>0.06</v>
      </c>
      <c r="W97" s="37"/>
      <c r="X97" s="27"/>
      <c r="Y97" s="17"/>
    </row>
    <row r="98" spans="1:25">
      <c r="A98" s="37"/>
      <c r="B98" s="37"/>
      <c r="C98" s="46"/>
      <c r="D98" s="37"/>
      <c r="E98" s="10"/>
      <c r="F98" s="9"/>
      <c r="G98" s="10"/>
      <c r="H98" s="10"/>
      <c r="I98" s="10"/>
      <c r="J98" s="10"/>
      <c r="K98" s="13"/>
      <c r="L98" s="13"/>
      <c r="M98" s="13"/>
      <c r="N98" s="14"/>
      <c r="O98" s="14"/>
      <c r="P98" s="14"/>
      <c r="Q98" s="9" t="s">
        <v>123</v>
      </c>
      <c r="R98" s="9" t="s">
        <v>134</v>
      </c>
      <c r="S98" s="9">
        <v>1</v>
      </c>
      <c r="T98" s="16">
        <v>0.06</v>
      </c>
      <c r="U98" s="9">
        <v>1</v>
      </c>
      <c r="V98" s="14">
        <f t="shared" si="5"/>
        <v>0.06</v>
      </c>
      <c r="W98" s="37"/>
      <c r="X98" s="27"/>
      <c r="Y98" s="17"/>
    </row>
    <row r="99" spans="1:25">
      <c r="A99" s="37"/>
      <c r="B99" s="37"/>
      <c r="C99" s="46"/>
      <c r="D99" s="37"/>
      <c r="E99" s="10"/>
      <c r="F99" s="9"/>
      <c r="G99" s="10"/>
      <c r="H99" s="10"/>
      <c r="I99" s="10"/>
      <c r="J99" s="10"/>
      <c r="K99" s="13"/>
      <c r="L99" s="13"/>
      <c r="M99" s="13"/>
      <c r="N99" s="14"/>
      <c r="O99" s="14"/>
      <c r="P99" s="14"/>
      <c r="Q99" s="9" t="s">
        <v>151</v>
      </c>
      <c r="R99" s="9"/>
      <c r="S99" s="9">
        <v>3</v>
      </c>
      <c r="T99" s="16">
        <v>0.08</v>
      </c>
      <c r="U99" s="9">
        <v>1</v>
      </c>
      <c r="V99" s="14">
        <f t="shared" si="5"/>
        <v>0.24</v>
      </c>
      <c r="W99" s="37"/>
      <c r="X99" s="27"/>
      <c r="Y99" s="17"/>
    </row>
    <row r="100" spans="1:25">
      <c r="A100" s="37"/>
      <c r="B100" s="37"/>
      <c r="C100" s="46"/>
      <c r="D100" s="37"/>
      <c r="E100" s="37" t="s">
        <v>124</v>
      </c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14">
        <f>SUM(P89:P99)</f>
        <v>0.752</v>
      </c>
      <c r="Q100" s="37" t="s">
        <v>125</v>
      </c>
      <c r="R100" s="37"/>
      <c r="S100" s="37"/>
      <c r="T100" s="37"/>
      <c r="U100" s="37"/>
      <c r="V100" s="14">
        <f>SUM(V89:V99)</f>
        <v>0.96</v>
      </c>
      <c r="W100" s="37"/>
      <c r="X100" s="27"/>
      <c r="Y100" s="17"/>
    </row>
    <row r="101" spans="1:25" ht="14.4" customHeight="1">
      <c r="A101" s="37">
        <v>11</v>
      </c>
      <c r="B101" s="37" t="s">
        <v>165</v>
      </c>
      <c r="C101" s="46" t="s">
        <v>166</v>
      </c>
      <c r="D101" s="37"/>
      <c r="E101" s="10" t="s">
        <v>167</v>
      </c>
      <c r="F101" s="9">
        <v>1</v>
      </c>
      <c r="G101" s="10" t="s">
        <v>148</v>
      </c>
      <c r="H101" s="10">
        <v>70</v>
      </c>
      <c r="I101" s="10">
        <v>53</v>
      </c>
      <c r="J101" s="10">
        <v>2</v>
      </c>
      <c r="K101" s="13">
        <v>5.8999999999999997E-2</v>
      </c>
      <c r="L101" s="13">
        <v>2.4E-2</v>
      </c>
      <c r="M101" s="13">
        <v>3.5000000000000003E-2</v>
      </c>
      <c r="N101" s="14">
        <v>5.83</v>
      </c>
      <c r="O101" s="14">
        <v>2.6</v>
      </c>
      <c r="P101" s="14">
        <v>0.26</v>
      </c>
      <c r="Q101" s="9" t="s">
        <v>116</v>
      </c>
      <c r="R101" s="9" t="s">
        <v>132</v>
      </c>
      <c r="S101" s="9">
        <v>1</v>
      </c>
      <c r="T101" s="16">
        <v>0.1</v>
      </c>
      <c r="U101" s="9">
        <v>1</v>
      </c>
      <c r="V101" s="14">
        <f>T101/U101*S101</f>
        <v>0.1</v>
      </c>
      <c r="W101" s="36">
        <v>1.1200000000000001</v>
      </c>
      <c r="X101" s="27">
        <v>1.9152</v>
      </c>
    </row>
    <row r="102" spans="1:25">
      <c r="A102" s="37"/>
      <c r="B102" s="37"/>
      <c r="C102" s="46"/>
      <c r="D102" s="37"/>
      <c r="E102" s="10"/>
      <c r="F102" s="9"/>
      <c r="G102" s="10"/>
      <c r="H102" s="10"/>
      <c r="I102" s="10"/>
      <c r="J102" s="10"/>
      <c r="K102" s="13"/>
      <c r="L102" s="13"/>
      <c r="M102" s="13"/>
      <c r="N102" s="14"/>
      <c r="O102" s="14"/>
      <c r="P102" s="14"/>
      <c r="Q102" s="9" t="s">
        <v>149</v>
      </c>
      <c r="R102" s="9" t="s">
        <v>141</v>
      </c>
      <c r="S102" s="9">
        <v>1</v>
      </c>
      <c r="T102" s="16">
        <v>0.08</v>
      </c>
      <c r="U102" s="9">
        <v>1</v>
      </c>
      <c r="V102" s="14">
        <v>0.08</v>
      </c>
      <c r="W102" s="37"/>
      <c r="X102" s="27"/>
    </row>
    <row r="103" spans="1:25">
      <c r="A103" s="37"/>
      <c r="B103" s="37"/>
      <c r="C103" s="46"/>
      <c r="D103" s="37"/>
      <c r="E103" s="10"/>
      <c r="F103" s="9"/>
      <c r="G103" s="10"/>
      <c r="H103" s="10"/>
      <c r="I103" s="10"/>
      <c r="J103" s="10"/>
      <c r="K103" s="13"/>
      <c r="L103" s="13"/>
      <c r="M103" s="13"/>
      <c r="N103" s="14"/>
      <c r="O103" s="14"/>
      <c r="P103" s="14"/>
      <c r="Q103" s="9" t="s">
        <v>123</v>
      </c>
      <c r="R103" s="9" t="s">
        <v>134</v>
      </c>
      <c r="S103" s="9">
        <v>1</v>
      </c>
      <c r="T103" s="16">
        <v>0.06</v>
      </c>
      <c r="U103" s="9">
        <v>1</v>
      </c>
      <c r="V103" s="14">
        <v>0.06</v>
      </c>
      <c r="W103" s="37"/>
      <c r="X103" s="27"/>
    </row>
    <row r="104" spans="1:25">
      <c r="A104" s="37"/>
      <c r="B104" s="37"/>
      <c r="C104" s="46"/>
      <c r="D104" s="37"/>
      <c r="E104" s="10"/>
      <c r="F104" s="9"/>
      <c r="G104" s="10"/>
      <c r="H104" s="10"/>
      <c r="I104" s="10"/>
      <c r="J104" s="10"/>
      <c r="K104" s="13"/>
      <c r="L104" s="13"/>
      <c r="M104" s="13"/>
      <c r="N104" s="14"/>
      <c r="O104" s="14"/>
      <c r="P104" s="14"/>
      <c r="Q104" s="9" t="s">
        <v>123</v>
      </c>
      <c r="R104" s="9" t="s">
        <v>134</v>
      </c>
      <c r="S104" s="9">
        <v>1</v>
      </c>
      <c r="T104" s="16">
        <v>0.06</v>
      </c>
      <c r="U104" s="9">
        <v>1</v>
      </c>
      <c r="V104" s="14">
        <v>0.06</v>
      </c>
      <c r="W104" s="37"/>
      <c r="X104" s="27"/>
    </row>
    <row r="105" spans="1:25">
      <c r="A105" s="37"/>
      <c r="B105" s="37"/>
      <c r="C105" s="46"/>
      <c r="D105" s="37"/>
      <c r="E105" s="10"/>
      <c r="F105" s="9"/>
      <c r="G105" s="10"/>
      <c r="H105" s="10"/>
      <c r="I105" s="10"/>
      <c r="J105" s="10"/>
      <c r="K105" s="13"/>
      <c r="L105" s="13"/>
      <c r="M105" s="13"/>
      <c r="N105" s="14"/>
      <c r="O105" s="14"/>
      <c r="P105" s="14"/>
      <c r="Q105" s="9" t="s">
        <v>123</v>
      </c>
      <c r="R105" s="9" t="s">
        <v>134</v>
      </c>
      <c r="S105" s="9">
        <v>1</v>
      </c>
      <c r="T105" s="16">
        <v>0.06</v>
      </c>
      <c r="U105" s="9">
        <v>1</v>
      </c>
      <c r="V105" s="14">
        <v>0.06</v>
      </c>
      <c r="W105" s="37"/>
      <c r="X105" s="27"/>
    </row>
    <row r="106" spans="1:25">
      <c r="A106" s="37"/>
      <c r="B106" s="37"/>
      <c r="C106" s="46"/>
      <c r="D106" s="37"/>
      <c r="E106" s="10" t="s">
        <v>170</v>
      </c>
      <c r="F106" s="9">
        <v>1</v>
      </c>
      <c r="G106" s="10" t="s">
        <v>148</v>
      </c>
      <c r="H106" s="10">
        <v>89</v>
      </c>
      <c r="I106" s="10">
        <v>82</v>
      </c>
      <c r="J106" s="10">
        <v>2</v>
      </c>
      <c r="K106" s="13">
        <v>0.115</v>
      </c>
      <c r="L106" s="13">
        <v>4.2999999999999997E-2</v>
      </c>
      <c r="M106" s="13">
        <v>7.1999999999999995E-2</v>
      </c>
      <c r="N106" s="14">
        <v>5.83</v>
      </c>
      <c r="O106" s="14">
        <v>2.6</v>
      </c>
      <c r="P106" s="14">
        <v>0.49299999999999999</v>
      </c>
      <c r="Q106" s="9" t="s">
        <v>116</v>
      </c>
      <c r="R106" s="9" t="s">
        <v>132</v>
      </c>
      <c r="S106" s="9">
        <v>1</v>
      </c>
      <c r="T106" s="16">
        <v>0.1</v>
      </c>
      <c r="U106" s="9">
        <v>1</v>
      </c>
      <c r="V106" s="14">
        <v>0.1</v>
      </c>
      <c r="W106" s="37"/>
      <c r="X106" s="27"/>
    </row>
    <row r="107" spans="1:25">
      <c r="A107" s="37"/>
      <c r="B107" s="37"/>
      <c r="C107" s="46"/>
      <c r="D107" s="37"/>
      <c r="E107" s="10"/>
      <c r="F107" s="9"/>
      <c r="G107" s="10"/>
      <c r="H107" s="10"/>
      <c r="I107" s="10"/>
      <c r="J107" s="10"/>
      <c r="K107" s="13"/>
      <c r="L107" s="13"/>
      <c r="M107" s="13"/>
      <c r="N107" s="14"/>
      <c r="O107" s="14"/>
      <c r="P107" s="14"/>
      <c r="Q107" s="9" t="s">
        <v>149</v>
      </c>
      <c r="R107" s="9" t="s">
        <v>141</v>
      </c>
      <c r="S107" s="9">
        <v>1</v>
      </c>
      <c r="T107" s="16">
        <v>0.08</v>
      </c>
      <c r="U107" s="9">
        <v>1</v>
      </c>
      <c r="V107" s="14">
        <v>0.08</v>
      </c>
      <c r="W107" s="37"/>
      <c r="X107" s="27"/>
    </row>
    <row r="108" spans="1:25">
      <c r="A108" s="37"/>
      <c r="B108" s="37"/>
      <c r="C108" s="46"/>
      <c r="D108" s="37"/>
      <c r="E108" s="10"/>
      <c r="F108" s="9"/>
      <c r="G108" s="10"/>
      <c r="H108" s="10"/>
      <c r="I108" s="10"/>
      <c r="J108" s="10"/>
      <c r="K108" s="13"/>
      <c r="L108" s="13"/>
      <c r="M108" s="13"/>
      <c r="N108" s="14"/>
      <c r="O108" s="14"/>
      <c r="P108" s="14"/>
      <c r="Q108" s="9" t="s">
        <v>123</v>
      </c>
      <c r="R108" s="9" t="s">
        <v>134</v>
      </c>
      <c r="S108" s="9">
        <v>1</v>
      </c>
      <c r="T108" s="16">
        <v>0.06</v>
      </c>
      <c r="U108" s="9">
        <v>1</v>
      </c>
      <c r="V108" s="14">
        <f t="shared" ref="V108:V111" si="6">T108/U108*S108</f>
        <v>0.06</v>
      </c>
      <c r="W108" s="37"/>
      <c r="X108" s="27"/>
    </row>
    <row r="109" spans="1:25">
      <c r="A109" s="37"/>
      <c r="B109" s="37"/>
      <c r="C109" s="46"/>
      <c r="D109" s="37"/>
      <c r="E109" s="10"/>
      <c r="F109" s="9"/>
      <c r="G109" s="10"/>
      <c r="H109" s="10"/>
      <c r="I109" s="10"/>
      <c r="J109" s="10"/>
      <c r="K109" s="13"/>
      <c r="L109" s="13"/>
      <c r="M109" s="13"/>
      <c r="N109" s="14"/>
      <c r="O109" s="14"/>
      <c r="P109" s="14"/>
      <c r="Q109" s="9" t="s">
        <v>123</v>
      </c>
      <c r="R109" s="9" t="s">
        <v>134</v>
      </c>
      <c r="S109" s="9">
        <v>1</v>
      </c>
      <c r="T109" s="16">
        <v>0.06</v>
      </c>
      <c r="U109" s="9">
        <v>1</v>
      </c>
      <c r="V109" s="14">
        <f t="shared" si="6"/>
        <v>0.06</v>
      </c>
      <c r="W109" s="37"/>
      <c r="X109" s="27"/>
    </row>
    <row r="110" spans="1:25">
      <c r="A110" s="37"/>
      <c r="B110" s="37"/>
      <c r="C110" s="46"/>
      <c r="D110" s="37"/>
      <c r="E110" s="10"/>
      <c r="F110" s="9"/>
      <c r="G110" s="10"/>
      <c r="H110" s="10"/>
      <c r="I110" s="10"/>
      <c r="J110" s="10"/>
      <c r="K110" s="13"/>
      <c r="L110" s="13"/>
      <c r="M110" s="13"/>
      <c r="N110" s="14"/>
      <c r="O110" s="14"/>
      <c r="P110" s="14"/>
      <c r="Q110" s="9" t="s">
        <v>123</v>
      </c>
      <c r="R110" s="9" t="s">
        <v>134</v>
      </c>
      <c r="S110" s="9">
        <v>1</v>
      </c>
      <c r="T110" s="16">
        <v>0.06</v>
      </c>
      <c r="U110" s="9">
        <v>1</v>
      </c>
      <c r="V110" s="14">
        <f t="shared" si="6"/>
        <v>0.06</v>
      </c>
      <c r="W110" s="37"/>
      <c r="X110" s="27"/>
    </row>
    <row r="111" spans="1:25">
      <c r="A111" s="37"/>
      <c r="B111" s="37"/>
      <c r="C111" s="46"/>
      <c r="D111" s="37"/>
      <c r="E111" s="10"/>
      <c r="F111" s="9"/>
      <c r="G111" s="10"/>
      <c r="H111" s="10"/>
      <c r="I111" s="10"/>
      <c r="J111" s="10"/>
      <c r="K111" s="13"/>
      <c r="L111" s="13"/>
      <c r="M111" s="13"/>
      <c r="N111" s="14"/>
      <c r="O111" s="14"/>
      <c r="P111" s="14"/>
      <c r="Q111" s="9" t="s">
        <v>151</v>
      </c>
      <c r="R111" s="9"/>
      <c r="S111" s="9">
        <v>3</v>
      </c>
      <c r="T111" s="16">
        <v>0.08</v>
      </c>
      <c r="U111" s="9">
        <v>1</v>
      </c>
      <c r="V111" s="14">
        <f t="shared" si="6"/>
        <v>0.24</v>
      </c>
      <c r="W111" s="37"/>
      <c r="X111" s="27"/>
    </row>
    <row r="112" spans="1:25">
      <c r="A112" s="37"/>
      <c r="B112" s="37"/>
      <c r="C112" s="46"/>
      <c r="D112" s="37"/>
      <c r="E112" s="37" t="s">
        <v>124</v>
      </c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14">
        <f>SUM(P101:P111)</f>
        <v>0.753</v>
      </c>
      <c r="Q112" s="37" t="s">
        <v>125</v>
      </c>
      <c r="R112" s="37"/>
      <c r="S112" s="37"/>
      <c r="T112" s="37"/>
      <c r="U112" s="37"/>
      <c r="V112" s="14">
        <f>SUM(V101:V111)</f>
        <v>0.96</v>
      </c>
      <c r="W112" s="37"/>
      <c r="X112" s="27"/>
    </row>
  </sheetData>
  <mergeCells count="109">
    <mergeCell ref="A1:X1"/>
    <mergeCell ref="H2:J2"/>
    <mergeCell ref="K2:M2"/>
    <mergeCell ref="N2:O2"/>
    <mergeCell ref="Q2:V2"/>
    <mergeCell ref="E13:O13"/>
    <mergeCell ref="Q13:U13"/>
    <mergeCell ref="Q23:U23"/>
    <mergeCell ref="E28:O28"/>
    <mergeCell ref="Q28:U28"/>
    <mergeCell ref="B2:B3"/>
    <mergeCell ref="D2:D3"/>
    <mergeCell ref="D4:D13"/>
    <mergeCell ref="D14:D23"/>
    <mergeCell ref="D24:D28"/>
    <mergeCell ref="E2:E3"/>
    <mergeCell ref="F2:F3"/>
    <mergeCell ref="G2:G3"/>
    <mergeCell ref="P2:P3"/>
    <mergeCell ref="W2:W3"/>
    <mergeCell ref="W4:W13"/>
    <mergeCell ref="W14:W23"/>
    <mergeCell ref="W24:W28"/>
    <mergeCell ref="X2:X3"/>
    <mergeCell ref="E33:O33"/>
    <mergeCell ref="Q33:U33"/>
    <mergeCell ref="E37:O37"/>
    <mergeCell ref="Q37:U37"/>
    <mergeCell ref="E40:O40"/>
    <mergeCell ref="Q40:U40"/>
    <mergeCell ref="E52:O52"/>
    <mergeCell ref="Q52:U52"/>
    <mergeCell ref="E64:O64"/>
    <mergeCell ref="Q64:U64"/>
    <mergeCell ref="E76:O76"/>
    <mergeCell ref="Q76:U76"/>
    <mergeCell ref="E88:O88"/>
    <mergeCell ref="Q88:U88"/>
    <mergeCell ref="E100:O100"/>
    <mergeCell ref="Q100:U100"/>
    <mergeCell ref="E112:O112"/>
    <mergeCell ref="Q112:U112"/>
    <mergeCell ref="A4:A13"/>
    <mergeCell ref="A14:A23"/>
    <mergeCell ref="A24:A28"/>
    <mergeCell ref="A29:A33"/>
    <mergeCell ref="A34:A37"/>
    <mergeCell ref="A38:A40"/>
    <mergeCell ref="A41:A52"/>
    <mergeCell ref="A53:A64"/>
    <mergeCell ref="A65:A76"/>
    <mergeCell ref="A77:A88"/>
    <mergeCell ref="A89:A100"/>
    <mergeCell ref="A101:A112"/>
    <mergeCell ref="B4:B13"/>
    <mergeCell ref="B14:B23"/>
    <mergeCell ref="B24:B28"/>
    <mergeCell ref="B29:B33"/>
    <mergeCell ref="B34:B37"/>
    <mergeCell ref="B38:B40"/>
    <mergeCell ref="B41:B52"/>
    <mergeCell ref="B53:B64"/>
    <mergeCell ref="B65:B76"/>
    <mergeCell ref="B77:B88"/>
    <mergeCell ref="B89:B100"/>
    <mergeCell ref="B101:B112"/>
    <mergeCell ref="C2:C3"/>
    <mergeCell ref="C4:C13"/>
    <mergeCell ref="C14:C23"/>
    <mergeCell ref="C24:C28"/>
    <mergeCell ref="C29:C33"/>
    <mergeCell ref="C34:C37"/>
    <mergeCell ref="C38:C40"/>
    <mergeCell ref="C41:C52"/>
    <mergeCell ref="C53:C64"/>
    <mergeCell ref="C65:C76"/>
    <mergeCell ref="C77:C88"/>
    <mergeCell ref="C89:C100"/>
    <mergeCell ref="C101:C112"/>
    <mergeCell ref="D29:D33"/>
    <mergeCell ref="D34:D37"/>
    <mergeCell ref="D38:D40"/>
    <mergeCell ref="D41:D52"/>
    <mergeCell ref="D53:D64"/>
    <mergeCell ref="D65:D76"/>
    <mergeCell ref="D77:D88"/>
    <mergeCell ref="D89:D100"/>
    <mergeCell ref="D101:D112"/>
    <mergeCell ref="W29:W33"/>
    <mergeCell ref="W34:W37"/>
    <mergeCell ref="W38:W40"/>
    <mergeCell ref="W41:W52"/>
    <mergeCell ref="W53:W64"/>
    <mergeCell ref="W65:W76"/>
    <mergeCell ref="W77:W88"/>
    <mergeCell ref="W89:W100"/>
    <mergeCell ref="W101:W112"/>
    <mergeCell ref="X77:X88"/>
    <mergeCell ref="X89:X100"/>
    <mergeCell ref="X101:X112"/>
    <mergeCell ref="X4:X13"/>
    <mergeCell ref="X14:X23"/>
    <mergeCell ref="X24:X28"/>
    <mergeCell ref="X29:X33"/>
    <mergeCell ref="X34:X37"/>
    <mergeCell ref="X38:X40"/>
    <mergeCell ref="X41:X52"/>
    <mergeCell ref="X53:X64"/>
    <mergeCell ref="X65:X76"/>
  </mergeCells>
  <phoneticPr fontId="8" type="noConversion"/>
  <pageMargins left="0.47222222222222199" right="0.39305555555555599" top="0.75" bottom="0.75" header="0.3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dcterms:created xsi:type="dcterms:W3CDTF">2022-10-25T12:14:00Z</dcterms:created>
  <dcterms:modified xsi:type="dcterms:W3CDTF">2023-02-21T06:21:43Z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52501997C01E4D429DD2E9603CAF959D</vt:lpwstr>
  </property>
  <property fmtid="{D5CDD505-2E9C-101B-9397-08002B2CF9AE}" pid="3" name="KSOProductBuildVer">
    <vt:lpwstr>2052-11.1.0.13703</vt:lpwstr>
  </property>
</Properties>
</file>