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11C84FFA-AFEB-4128-9E06-0EBE149C3E8D}" xr6:coauthVersionLast="45" xr6:coauthVersionMax="45" xr10:uidLastSave="{00000000-0000-0000-0000-000000000000}"/>
  <bookViews>
    <workbookView xWindow="-60" yWindow="-60" windowWidth="24120" windowHeight="12960" activeTab="1" xr2:uid="{5A13911B-2254-49E8-AE25-99B6131FBC12}"/>
  </bookViews>
  <sheets>
    <sheet name="激光切割" sheetId="1" r:id="rId1"/>
    <sheet name="冷冲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" i="2" l="1"/>
  <c r="S4" i="2"/>
  <c r="S6" i="2" s="1"/>
  <c r="J4" i="2"/>
  <c r="L4" i="2" l="1"/>
  <c r="M4" i="2" s="1"/>
  <c r="M6" i="2" s="1"/>
  <c r="T4" i="2" s="1"/>
  <c r="N4" i="1"/>
  <c r="L4" i="1" l="1"/>
  <c r="K4" i="1"/>
</calcChain>
</file>

<file path=xl/sharedStrings.xml><?xml version="1.0" encoding="utf-8"?>
<sst xmlns="http://schemas.openxmlformats.org/spreadsheetml/2006/main" count="56" uniqueCount="41">
  <si>
    <t>序号</t>
    <phoneticPr fontId="1" type="noConversion"/>
  </si>
  <si>
    <t>物料代码</t>
    <phoneticPr fontId="1" type="noConversion"/>
  </si>
  <si>
    <t>零件名称</t>
    <phoneticPr fontId="1" type="noConversion"/>
  </si>
  <si>
    <t>长</t>
    <phoneticPr fontId="1" type="noConversion"/>
  </si>
  <si>
    <t>宽</t>
    <phoneticPr fontId="1" type="noConversion"/>
  </si>
  <si>
    <t>厚</t>
    <phoneticPr fontId="1" type="noConversion"/>
  </si>
  <si>
    <t>下料尺寸/mm</t>
    <phoneticPr fontId="1" type="noConversion"/>
  </si>
  <si>
    <t>长度/m</t>
    <phoneticPr fontId="1" type="noConversion"/>
  </si>
  <si>
    <t>厚度/mm</t>
    <phoneticPr fontId="1" type="noConversion"/>
  </si>
  <si>
    <t>割孔</t>
    <phoneticPr fontId="1" type="noConversion"/>
  </si>
  <si>
    <t>未税加工单价</t>
    <phoneticPr fontId="1" type="noConversion"/>
  </si>
  <si>
    <t>加工数量</t>
    <phoneticPr fontId="1" type="noConversion"/>
  </si>
  <si>
    <t>未税目标</t>
    <phoneticPr fontId="1" type="noConversion"/>
  </si>
  <si>
    <t>价格/元</t>
    <phoneticPr fontId="1" type="noConversion"/>
  </si>
  <si>
    <t>激光切割料片未税价格核算明细表</t>
    <phoneticPr fontId="1" type="noConversion"/>
  </si>
  <si>
    <t>材质</t>
    <phoneticPr fontId="1" type="noConversion"/>
  </si>
  <si>
    <t>SLT0011644</t>
    <phoneticPr fontId="1" type="noConversion"/>
  </si>
  <si>
    <t>调角器侧板连接钣金</t>
    <phoneticPr fontId="1" type="noConversion"/>
  </si>
  <si>
    <t>未税单价</t>
    <phoneticPr fontId="3" type="noConversion"/>
  </si>
  <si>
    <t>重量</t>
  </si>
  <si>
    <t>材料费</t>
  </si>
  <si>
    <t>加工成本</t>
  </si>
  <si>
    <t>未税</t>
    <phoneticPr fontId="3" type="noConversion"/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</si>
  <si>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</si>
  <si>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</si>
  <si>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</si>
  <si>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</si>
  <si>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</si>
  <si>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</si>
  <si>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</si>
  <si>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</si>
  <si>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</si>
  <si>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</si>
  <si>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</si>
  <si>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冲孔</t>
    <phoneticPr fontId="1" type="noConversion"/>
  </si>
  <si>
    <t>40T</t>
    <phoneticPr fontId="1" type="noConversion"/>
  </si>
  <si>
    <t>材料费合计：</t>
    <phoneticPr fontId="1" type="noConversion"/>
  </si>
  <si>
    <t>加工费合计</t>
    <phoneticPr fontId="1" type="noConversion"/>
  </si>
  <si>
    <t>调角器侧板连接钣金目标价格核算明细表</t>
    <phoneticPr fontId="1" type="noConversion"/>
  </si>
  <si>
    <t>截断</t>
    <phoneticPr fontId="1" type="noConversion"/>
  </si>
  <si>
    <t>Q235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</si>
</sst>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_);[Red]\(0.000\)"/>
    <numFmt numFmtId="178" formatCode="0.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D96E-7E14-4B88-B36A-9B10735237A0}">
  <dimension ref="A1:N4"/>
  <sheetViews>
    <sheetView workbookViewId="0">
      <selection activeCell="D17" sqref="D17"/>
    </sheetView>
  </sheetViews>
  <sheetFormatPr defaultRowHeight="14.25" x14ac:dyDescent="0.2"/>
  <cols>
    <col min="1" max="1" width="5.25" bestFit="1" customWidth="1"/>
    <col min="2" max="2" width="11.5" bestFit="1" customWidth="1"/>
    <col min="3" max="3" width="19.25" bestFit="1" customWidth="1"/>
    <col min="4" max="4" width="5.25" bestFit="1" customWidth="1"/>
  </cols>
  <sheetData>
    <row r="1" spans="1:14" ht="27" customHeight="1" x14ac:dyDescent="0.2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x14ac:dyDescent="0.2">
      <c r="A2" s="16" t="s">
        <v>0</v>
      </c>
      <c r="B2" s="16" t="s">
        <v>1</v>
      </c>
      <c r="C2" s="16" t="s">
        <v>2</v>
      </c>
      <c r="D2" s="20" t="s">
        <v>15</v>
      </c>
      <c r="E2" s="16" t="s">
        <v>6</v>
      </c>
      <c r="F2" s="16"/>
      <c r="G2" s="16"/>
      <c r="H2" s="16" t="s">
        <v>10</v>
      </c>
      <c r="I2" s="16"/>
      <c r="J2" s="16"/>
      <c r="K2" s="16" t="s">
        <v>11</v>
      </c>
      <c r="L2" s="16"/>
      <c r="M2" s="17"/>
      <c r="N2" s="5" t="s">
        <v>12</v>
      </c>
    </row>
    <row r="3" spans="1:14" x14ac:dyDescent="0.2">
      <c r="A3" s="16"/>
      <c r="B3" s="16"/>
      <c r="C3" s="16"/>
      <c r="D3" s="21"/>
      <c r="E3" s="2" t="s">
        <v>3</v>
      </c>
      <c r="F3" s="2" t="s">
        <v>4</v>
      </c>
      <c r="G3" s="2" t="s">
        <v>5</v>
      </c>
      <c r="H3" s="2" t="s">
        <v>7</v>
      </c>
      <c r="I3" s="2" t="s">
        <v>8</v>
      </c>
      <c r="J3" s="2" t="s">
        <v>9</v>
      </c>
      <c r="K3" s="2" t="s">
        <v>7</v>
      </c>
      <c r="L3" s="2" t="s">
        <v>8</v>
      </c>
      <c r="M3" s="3" t="s">
        <v>9</v>
      </c>
      <c r="N3" s="6" t="s">
        <v>13</v>
      </c>
    </row>
    <row r="4" spans="1:14" ht="32.25" customHeight="1" x14ac:dyDescent="0.2">
      <c r="A4" s="2">
        <v>1</v>
      </c>
      <c r="B4" s="1" t="s">
        <v>16</v>
      </c>
      <c r="C4" s="1" t="s">
        <v>17</v>
      </c>
      <c r="D4" s="1">
        <v>440</v>
      </c>
      <c r="E4" s="1">
        <v>465</v>
      </c>
      <c r="F4" s="1">
        <v>15</v>
      </c>
      <c r="G4" s="1">
        <v>5</v>
      </c>
      <c r="H4" s="1">
        <v>1</v>
      </c>
      <c r="I4" s="1">
        <v>0.28000000000000003</v>
      </c>
      <c r="J4" s="1">
        <v>0.1</v>
      </c>
      <c r="K4" s="1">
        <f>(E4+F4)*2/1000</f>
        <v>0.96</v>
      </c>
      <c r="L4" s="1">
        <f>G4</f>
        <v>5</v>
      </c>
      <c r="M4" s="1">
        <v>1</v>
      </c>
      <c r="N4" s="4">
        <f>H4*K4+I4*L4+J4*M4</f>
        <v>2.4600000000000004</v>
      </c>
    </row>
  </sheetData>
  <mergeCells count="8">
    <mergeCell ref="K2:M2"/>
    <mergeCell ref="A1:N1"/>
    <mergeCell ref="D2:D3"/>
    <mergeCell ref="E2:G2"/>
    <mergeCell ref="A2:A3"/>
    <mergeCell ref="B2:B3"/>
    <mergeCell ref="C2:C3"/>
    <mergeCell ref="H2:J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50D4-AE51-449C-B3FF-2C109EAB4126}">
  <dimension ref="A1:T6"/>
  <sheetViews>
    <sheetView tabSelected="1" workbookViewId="0">
      <selection activeCell="L14" sqref="L14"/>
    </sheetView>
  </sheetViews>
  <sheetFormatPr defaultRowHeight="14.25" x14ac:dyDescent="0.2"/>
  <cols>
    <col min="1" max="1" width="5.25" bestFit="1" customWidth="1"/>
    <col min="2" max="2" width="11.5" bestFit="1" customWidth="1"/>
    <col min="3" max="3" width="19.25" bestFit="1" customWidth="1"/>
    <col min="4" max="4" width="5.25" bestFit="1" customWidth="1"/>
    <col min="5" max="5" width="4.5" bestFit="1" customWidth="1"/>
    <col min="6" max="6" width="5.5" bestFit="1" customWidth="1"/>
    <col min="7" max="7" width="3.375" bestFit="1" customWidth="1"/>
    <col min="8" max="9" width="4.75" bestFit="1" customWidth="1"/>
    <col min="10" max="12" width="6.375" style="15" bestFit="1" customWidth="1"/>
    <col min="13" max="13" width="6.375" bestFit="1" customWidth="1"/>
    <col min="14" max="14" width="4.75" bestFit="1" customWidth="1"/>
    <col min="15" max="18" width="6.375" bestFit="1" customWidth="1"/>
    <col min="19" max="19" width="9.625" bestFit="1" customWidth="1"/>
    <col min="20" max="20" width="6.375" bestFit="1" customWidth="1"/>
  </cols>
  <sheetData>
    <row r="1" spans="1:20" ht="27" customHeight="1" x14ac:dyDescent="0.2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x14ac:dyDescent="0.2">
      <c r="A2" s="16" t="s">
        <v>0</v>
      </c>
      <c r="B2" s="16" t="s">
        <v>1</v>
      </c>
      <c r="C2" s="16" t="s">
        <v>2</v>
      </c>
      <c r="D2" s="20" t="s">
        <v>15</v>
      </c>
      <c r="E2" s="16" t="s">
        <v>6</v>
      </c>
      <c r="F2" s="16"/>
      <c r="G2" s="16"/>
      <c r="H2" s="25" t="s">
        <v>18</v>
      </c>
      <c r="I2" s="25"/>
      <c r="J2" s="22" t="s">
        <v>19</v>
      </c>
      <c r="K2" s="22"/>
      <c r="L2" s="22"/>
      <c r="M2" s="23" t="s">
        <v>20</v>
      </c>
      <c r="N2" s="24" t="s">
        <v>21</v>
      </c>
      <c r="O2" s="24"/>
      <c r="P2" s="24"/>
      <c r="Q2" s="24"/>
      <c r="R2" s="24"/>
      <c r="S2" s="24"/>
      <c r="T2" s="7" t="s">
        <v>22</v>
      </c>
    </row>
    <row r="3" spans="1:20" x14ac:dyDescent="0.2">
      <c r="A3" s="16"/>
      <c r="B3" s="16"/>
      <c r="C3" s="16"/>
      <c r="D3" s="21"/>
      <c r="E3" s="2" t="s">
        <v>3</v>
      </c>
      <c r="F3" s="2" t="s">
        <v>4</v>
      </c>
      <c r="G3" s="2" t="s">
        <v>5</v>
      </c>
      <c r="H3" s="8" t="s">
        <v>23</v>
      </c>
      <c r="I3" s="8" t="s">
        <v>24</v>
      </c>
      <c r="J3" s="9" t="s">
        <v>25</v>
      </c>
      <c r="K3" s="9" t="s">
        <v>26</v>
      </c>
      <c r="L3" s="9" t="s">
        <v>24</v>
      </c>
      <c r="M3" s="23"/>
      <c r="N3" s="10" t="s">
        <v>27</v>
      </c>
      <c r="O3" s="11" t="s">
        <v>28</v>
      </c>
      <c r="P3" s="11" t="s">
        <v>29</v>
      </c>
      <c r="Q3" s="11" t="s">
        <v>30</v>
      </c>
      <c r="R3" s="11" t="s">
        <v>31</v>
      </c>
      <c r="S3" s="12" t="s">
        <v>32</v>
      </c>
      <c r="T3" s="13" t="s">
        <v>33</v>
      </c>
    </row>
    <row r="4" spans="1:20" ht="18" customHeight="1" x14ac:dyDescent="0.2">
      <c r="A4" s="16">
        <v>1</v>
      </c>
      <c r="B4" s="16" t="s">
        <v>16</v>
      </c>
      <c r="C4" s="16" t="s">
        <v>17</v>
      </c>
      <c r="D4" s="16" t="s">
        <v>40</v>
      </c>
      <c r="E4" s="1">
        <v>468</v>
      </c>
      <c r="F4" s="1">
        <v>15</v>
      </c>
      <c r="G4" s="1">
        <v>5</v>
      </c>
      <c r="H4" s="1">
        <v>5</v>
      </c>
      <c r="I4" s="1">
        <v>2.6</v>
      </c>
      <c r="J4" s="14">
        <f>E4*F4*G4*0.00785/1000</f>
        <v>0.27553499999999997</v>
      </c>
      <c r="K4" s="14">
        <v>0.27</v>
      </c>
      <c r="L4" s="14">
        <f>J4-K4</f>
        <v>5.5349999999999566E-3</v>
      </c>
      <c r="M4" s="1">
        <f>H4*J4-I4*L4</f>
        <v>1.3632840000000002</v>
      </c>
      <c r="N4" s="1" t="s">
        <v>39</v>
      </c>
      <c r="O4" s="1" t="s">
        <v>35</v>
      </c>
      <c r="P4" s="1">
        <v>1</v>
      </c>
      <c r="Q4" s="1">
        <v>1</v>
      </c>
      <c r="R4" s="1">
        <v>0.03</v>
      </c>
      <c r="S4" s="1">
        <f>R4*P4/Q4</f>
        <v>0.03</v>
      </c>
      <c r="T4" s="16">
        <f>(M6+S6)*1.12</f>
        <v>1.5940780800000003</v>
      </c>
    </row>
    <row r="5" spans="1:20" ht="18" customHeight="1" x14ac:dyDescent="0.2">
      <c r="A5" s="16"/>
      <c r="B5" s="16"/>
      <c r="C5" s="16"/>
      <c r="D5" s="16"/>
      <c r="E5" s="1"/>
      <c r="F5" s="1"/>
      <c r="G5" s="1"/>
      <c r="H5" s="1"/>
      <c r="I5" s="1"/>
      <c r="J5" s="14"/>
      <c r="K5" s="14"/>
      <c r="L5" s="14"/>
      <c r="M5" s="1"/>
      <c r="N5" s="1" t="s">
        <v>34</v>
      </c>
      <c r="O5" s="1" t="s">
        <v>35</v>
      </c>
      <c r="P5" s="1">
        <v>1</v>
      </c>
      <c r="Q5" s="1">
        <v>1</v>
      </c>
      <c r="R5" s="1">
        <v>0.03</v>
      </c>
      <c r="S5" s="1">
        <f>R5*P5/Q5</f>
        <v>0.03</v>
      </c>
      <c r="T5" s="16"/>
    </row>
    <row r="6" spans="1:20" ht="18" customHeight="1" x14ac:dyDescent="0.2">
      <c r="A6" s="16"/>
      <c r="B6" s="16"/>
      <c r="C6" s="16"/>
      <c r="D6" s="16"/>
      <c r="E6" s="16" t="s">
        <v>36</v>
      </c>
      <c r="F6" s="16"/>
      <c r="G6" s="16"/>
      <c r="H6" s="16"/>
      <c r="I6" s="16"/>
      <c r="J6" s="16"/>
      <c r="K6" s="16"/>
      <c r="L6" s="16"/>
      <c r="M6" s="1">
        <f>SUM(M4:M5)</f>
        <v>1.3632840000000002</v>
      </c>
      <c r="N6" s="16" t="s">
        <v>37</v>
      </c>
      <c r="O6" s="16"/>
      <c r="P6" s="16"/>
      <c r="Q6" s="16"/>
      <c r="R6" s="16"/>
      <c r="S6" s="1">
        <f>SUM(S4:S5)</f>
        <v>0.06</v>
      </c>
      <c r="T6" s="16"/>
    </row>
  </sheetData>
  <mergeCells count="17">
    <mergeCell ref="H2:I2"/>
    <mergeCell ref="A4:A6"/>
    <mergeCell ref="B4:B6"/>
    <mergeCell ref="C4:C6"/>
    <mergeCell ref="D4:D6"/>
    <mergeCell ref="A1:T1"/>
    <mergeCell ref="J2:L2"/>
    <mergeCell ref="M2:M3"/>
    <mergeCell ref="N2:S2"/>
    <mergeCell ref="E6:L6"/>
    <mergeCell ref="N6:R6"/>
    <mergeCell ref="T4:T6"/>
    <mergeCell ref="A2:A3"/>
    <mergeCell ref="B2:B3"/>
    <mergeCell ref="C2:C3"/>
    <mergeCell ref="D2:D3"/>
    <mergeCell ref="E2:G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激光切割</vt:lpstr>
      <vt:lpstr>冷冲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2023-01-30T06:13:31Z</dcterms:created>
  <dcterms:modified xsi:type="dcterms:W3CDTF">2023-02-23T07:39:02Z</dcterms:modified>
</cp:coreProperties>
</file>