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奥杰轴套设变-2023.2.21\EVC3-奥杰-主副驾支腿前轴套变更-20230203\"/>
    </mc:Choice>
  </mc:AlternateContent>
  <xr:revisionPtr revIDLastSave="0" documentId="13_ncr:1_{BC581AC3-395F-4320-800C-971649F2D0B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S6" i="1" s="1"/>
  <c r="P5" i="1"/>
  <c r="S5" i="1" s="1"/>
  <c r="P4" i="1"/>
  <c r="S4" i="1" s="1"/>
  <c r="P3" i="1"/>
  <c r="S3" i="1" s="1"/>
  <c r="I3" i="1"/>
  <c r="M3" i="1" s="1"/>
  <c r="M7" i="1" s="1"/>
  <c r="S7" i="1" l="1"/>
  <c r="T7" i="1" s="1"/>
  <c r="U7" i="1" l="1"/>
  <c r="V7" i="1"/>
  <c r="W7" i="1"/>
  <c r="Y7" i="1" s="1"/>
  <c r="X7" i="1"/>
</calcChain>
</file>

<file path=xl/sharedStrings.xml><?xml version="1.0" encoding="utf-8"?>
<sst xmlns="http://schemas.openxmlformats.org/spreadsheetml/2006/main" count="38" uniqueCount="36">
  <si>
    <t>河北工厂</t>
    <phoneticPr fontId="3" type="noConversion"/>
  </si>
  <si>
    <t>SBS0010115</t>
    <phoneticPr fontId="3" type="noConversion"/>
  </si>
  <si>
    <t>支腿上固定轴套</t>
    <phoneticPr fontId="3" type="noConversion"/>
  </si>
  <si>
    <t>件</t>
  </si>
  <si>
    <t>35#</t>
    <phoneticPr fontId="3" type="noConversion"/>
  </si>
  <si>
    <t>断料</t>
    <phoneticPr fontId="3" type="noConversion"/>
  </si>
  <si>
    <t>打孔1</t>
    <phoneticPr fontId="3" type="noConversion"/>
  </si>
  <si>
    <t>铰孔</t>
    <phoneticPr fontId="3" type="noConversion"/>
  </si>
  <si>
    <t>倒角</t>
    <phoneticPr fontId="3" type="noConversion"/>
  </si>
  <si>
    <t>合计</t>
    <phoneticPr fontId="3" type="noConversion"/>
  </si>
  <si>
    <t>序号</t>
  </si>
  <si>
    <t>车型</t>
  </si>
  <si>
    <t>采购工厂</t>
  </si>
  <si>
    <t>供应商</t>
  </si>
  <si>
    <t>零件号</t>
  </si>
  <si>
    <t>物料名称</t>
  </si>
  <si>
    <t>计量单位</t>
  </si>
  <si>
    <t>材料</t>
    <phoneticPr fontId="3" type="noConversion"/>
  </si>
  <si>
    <t>工序</t>
    <phoneticPr fontId="3" type="noConversion"/>
  </si>
  <si>
    <t>材质</t>
    <phoneticPr fontId="3" type="noConversion"/>
  </si>
  <si>
    <t>毛重</t>
    <phoneticPr fontId="3" type="noConversion"/>
  </si>
  <si>
    <t>净重</t>
    <phoneticPr fontId="3" type="noConversion"/>
  </si>
  <si>
    <t>材料单价-未税</t>
    <phoneticPr fontId="3" type="noConversion"/>
  </si>
  <si>
    <t>废铁单价</t>
    <phoneticPr fontId="3" type="noConversion"/>
  </si>
  <si>
    <t>材料费</t>
    <phoneticPr fontId="3" type="noConversion"/>
  </si>
  <si>
    <t>拆解工时费(元/h)</t>
    <phoneticPr fontId="3" type="noConversion"/>
  </si>
  <si>
    <t>拆解工时费(元/s)</t>
    <phoneticPr fontId="3" type="noConversion"/>
  </si>
  <si>
    <t>拆解工时s</t>
    <phoneticPr fontId="3" type="noConversion"/>
  </si>
  <si>
    <t>出件数量/8H</t>
    <phoneticPr fontId="3" type="noConversion"/>
  </si>
  <si>
    <t>工序费</t>
    <phoneticPr fontId="3" type="noConversion"/>
  </si>
  <si>
    <t>包装</t>
    <phoneticPr fontId="3" type="noConversion"/>
  </si>
  <si>
    <t>运费</t>
    <phoneticPr fontId="3" type="noConversion"/>
  </si>
  <si>
    <t>管理费</t>
    <phoneticPr fontId="3" type="noConversion"/>
  </si>
  <si>
    <t>财务费</t>
    <phoneticPr fontId="3" type="noConversion"/>
  </si>
  <si>
    <t>利润</t>
    <phoneticPr fontId="3" type="noConversion"/>
  </si>
  <si>
    <t>创合/霸州政锦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</si>
</sst>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5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176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2" borderId="1" xfId="4" applyFont="1" applyFill="1" applyBorder="1" applyAlignment="1" applyProtection="1">
      <alignment horizontal="center" vertical="center" wrapText="1"/>
      <protection locked="0"/>
    </xf>
    <xf numFmtId="0" fontId="8" fillId="2" borderId="1" xfId="5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1" fontId="9" fillId="3" borderId="1" xfId="1" applyNumberFormat="1" applyFont="1" applyFill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9" fontId="9" fillId="0" borderId="5" xfId="1" applyNumberFormat="1" applyFont="1" applyBorder="1" applyAlignment="1">
      <alignment horizontal="center" vertical="center" wrapText="1"/>
    </xf>
    <xf numFmtId="9" fontId="9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7" fillId="0" borderId="1" xfId="4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176" fontId="7" fillId="4" borderId="1" xfId="3" applyNumberFormat="1" applyFont="1" applyFill="1" applyBorder="1" applyAlignment="1" applyProtection="1">
      <alignment horizontal="left" vertical="center" wrapText="1"/>
      <protection locked="0"/>
    </xf>
    <xf numFmtId="0" fontId="7" fillId="4" borderId="1" xfId="4" applyFont="1" applyFill="1" applyBorder="1" applyAlignment="1" applyProtection="1">
      <alignment horizontal="center" vertical="center" wrapText="1"/>
      <protection locked="0"/>
    </xf>
    <xf numFmtId="0" fontId="8" fillId="4" borderId="1" xfId="5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6">
    <cellStyle name="BOM_Level_Below3 2" xfId="3" xr:uid="{6E8129BE-8F49-44AF-895A-0E2AA61C88B1}"/>
    <cellStyle name="常规" xfId="0" builtinId="0"/>
    <cellStyle name="常规 2" xfId="1" xr:uid="{C985C378-E4C9-44BE-B51D-2E6E30BD9EF2}"/>
    <cellStyle name="常规 39 2" xfId="2" xr:uid="{F565962C-499A-4378-84E2-808E78966CBE}"/>
    <cellStyle name="常规_正司机座椅 _34 2" xfId="5" xr:uid="{C79BBF6A-BD96-40BB-8222-024B5A8C28E0}"/>
    <cellStyle name="样式 1 10 2 2" xfId="4" xr:uid="{E6B6249E-0F48-4F59-A773-D464945B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2</xdr:row>
      <xdr:rowOff>0</xdr:rowOff>
    </xdr:from>
    <xdr:to>
      <xdr:col>27</xdr:col>
      <xdr:colOff>336026</xdr:colOff>
      <xdr:row>5</xdr:row>
      <xdr:rowOff>281940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6BB05D9-B3BB-42F8-9B8D-D6E52BD3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7180" y="525780"/>
          <a:ext cx="1555226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abSelected="1" topLeftCell="H1" workbookViewId="0">
      <selection activeCell="T17" sqref="T17"/>
    </sheetView>
  </sheetViews>
  <sheetFormatPr defaultRowHeight="13.8" x14ac:dyDescent="0.25"/>
  <cols>
    <col min="5" max="5" width="13.21875" customWidth="1"/>
  </cols>
  <sheetData>
    <row r="1" spans="1:26" x14ac:dyDescent="0.25">
      <c r="A1" s="41" t="s">
        <v>10</v>
      </c>
      <c r="B1" s="42" t="s">
        <v>11</v>
      </c>
      <c r="C1" s="42" t="s">
        <v>12</v>
      </c>
      <c r="D1" s="42" t="s">
        <v>13</v>
      </c>
      <c r="E1" s="42" t="s">
        <v>14</v>
      </c>
      <c r="F1" s="42" t="s">
        <v>15</v>
      </c>
      <c r="G1" s="17" t="s">
        <v>16</v>
      </c>
      <c r="H1" s="43"/>
      <c r="I1" s="44" t="s">
        <v>17</v>
      </c>
      <c r="J1" s="45"/>
      <c r="K1" s="45"/>
      <c r="L1" s="45"/>
      <c r="M1" s="45"/>
      <c r="N1" s="46" t="s">
        <v>18</v>
      </c>
      <c r="O1" s="46"/>
      <c r="P1" s="46"/>
      <c r="Q1" s="46"/>
      <c r="R1" s="46"/>
      <c r="S1" s="46"/>
      <c r="T1" s="47"/>
      <c r="Z1" s="48"/>
    </row>
    <row r="2" spans="1:26" ht="27.6" x14ac:dyDescent="0.25">
      <c r="A2" s="41"/>
      <c r="B2" s="42"/>
      <c r="C2" s="42"/>
      <c r="D2" s="42"/>
      <c r="E2" s="42"/>
      <c r="F2" s="42"/>
      <c r="G2" s="49"/>
      <c r="H2" s="50" t="s">
        <v>19</v>
      </c>
      <c r="I2" s="9" t="s">
        <v>20</v>
      </c>
      <c r="J2" s="9" t="s">
        <v>21</v>
      </c>
      <c r="K2" s="7" t="s">
        <v>22</v>
      </c>
      <c r="L2" s="7" t="s">
        <v>23</v>
      </c>
      <c r="M2" s="9" t="s">
        <v>24</v>
      </c>
      <c r="N2" s="9" t="s">
        <v>18</v>
      </c>
      <c r="O2" s="51" t="s">
        <v>25</v>
      </c>
      <c r="P2" s="7" t="s">
        <v>26</v>
      </c>
      <c r="Q2" s="52" t="s">
        <v>27</v>
      </c>
      <c r="R2" s="53" t="s">
        <v>28</v>
      </c>
      <c r="S2" s="54" t="s">
        <v>29</v>
      </c>
      <c r="T2" s="50" t="s">
        <v>30</v>
      </c>
      <c r="U2" s="9" t="s">
        <v>31</v>
      </c>
      <c r="V2" s="9" t="s">
        <v>32</v>
      </c>
      <c r="W2" s="9" t="s">
        <v>33</v>
      </c>
      <c r="X2" s="9" t="s">
        <v>34</v>
      </c>
      <c r="Y2" s="9" t="s">
        <v>9</v>
      </c>
      <c r="Z2" s="55"/>
    </row>
    <row r="3" spans="1:26" ht="23.4" customHeight="1" x14ac:dyDescent="0.25">
      <c r="A3" s="1">
        <v>11</v>
      </c>
      <c r="B3" s="2"/>
      <c r="C3" s="1" t="s">
        <v>0</v>
      </c>
      <c r="D3" s="3" t="s">
        <v>35</v>
      </c>
      <c r="E3" s="4" t="s">
        <v>1</v>
      </c>
      <c r="F3" s="5" t="s">
        <v>2</v>
      </c>
      <c r="G3" s="1" t="s">
        <v>3</v>
      </c>
      <c r="H3" s="7" t="s">
        <v>4</v>
      </c>
      <c r="I3" s="8">
        <f>14*14*0.00617*0.035</f>
        <v>4.2326200000000001E-2</v>
      </c>
      <c r="J3" s="8">
        <v>2.6800000000000001E-2</v>
      </c>
      <c r="K3" s="8">
        <v>5</v>
      </c>
      <c r="L3" s="8">
        <v>2</v>
      </c>
      <c r="M3" s="8">
        <f>K3*I3-(I3-J3)*L3</f>
        <v>0.18057860000000001</v>
      </c>
      <c r="N3" s="9" t="s">
        <v>5</v>
      </c>
      <c r="O3" s="10">
        <v>20</v>
      </c>
      <c r="P3" s="11">
        <f>O3/3600</f>
        <v>5.5555555555555558E-3</v>
      </c>
      <c r="Q3" s="12">
        <v>10</v>
      </c>
      <c r="R3" s="13"/>
      <c r="S3" s="14">
        <f t="shared" ref="S3:S6" si="0">P3*Q3</f>
        <v>5.5555555555555559E-2</v>
      </c>
      <c r="T3" s="15">
        <v>0.01</v>
      </c>
      <c r="U3" s="16">
        <v>0.02</v>
      </c>
      <c r="V3" s="16">
        <v>0.01</v>
      </c>
      <c r="W3" s="16">
        <v>0.03</v>
      </c>
      <c r="X3" s="16">
        <v>0.1</v>
      </c>
      <c r="Y3" s="17"/>
      <c r="Z3" s="18"/>
    </row>
    <row r="4" spans="1:26" ht="23.4" customHeight="1" x14ac:dyDescent="0.25">
      <c r="A4" s="1"/>
      <c r="B4" s="2"/>
      <c r="C4" s="1"/>
      <c r="D4" s="3"/>
      <c r="E4" s="19"/>
      <c r="F4" s="20"/>
      <c r="G4" s="1"/>
      <c r="H4" s="9"/>
      <c r="I4" s="8"/>
      <c r="J4" s="8"/>
      <c r="K4" s="8"/>
      <c r="L4" s="8"/>
      <c r="M4" s="8"/>
      <c r="N4" s="9" t="s">
        <v>6</v>
      </c>
      <c r="O4" s="10">
        <v>15</v>
      </c>
      <c r="P4" s="11">
        <f t="shared" ref="P4:P6" si="1">O4/3600</f>
        <v>4.1666666666666666E-3</v>
      </c>
      <c r="Q4" s="12">
        <v>20</v>
      </c>
      <c r="R4" s="13"/>
      <c r="S4" s="14">
        <f t="shared" si="0"/>
        <v>8.3333333333333329E-2</v>
      </c>
      <c r="T4" s="21"/>
      <c r="U4" s="22"/>
      <c r="V4" s="22"/>
      <c r="W4" s="22"/>
      <c r="X4" s="22"/>
      <c r="Y4" s="23"/>
      <c r="Z4" s="18"/>
    </row>
    <row r="5" spans="1:26" ht="23.4" customHeight="1" x14ac:dyDescent="0.25">
      <c r="A5" s="1"/>
      <c r="B5" s="2"/>
      <c r="C5" s="1"/>
      <c r="D5" s="3"/>
      <c r="E5" s="19"/>
      <c r="F5" s="20"/>
      <c r="G5" s="1"/>
      <c r="H5" s="9"/>
      <c r="I5" s="8"/>
      <c r="J5" s="8"/>
      <c r="K5" s="8"/>
      <c r="L5" s="8"/>
      <c r="M5" s="8"/>
      <c r="N5" s="9" t="s">
        <v>7</v>
      </c>
      <c r="O5" s="10">
        <v>10</v>
      </c>
      <c r="P5" s="11">
        <f t="shared" si="1"/>
        <v>2.7777777777777779E-3</v>
      </c>
      <c r="Q5" s="12">
        <v>20</v>
      </c>
      <c r="R5" s="13"/>
      <c r="S5" s="14">
        <f t="shared" si="0"/>
        <v>5.5555555555555559E-2</v>
      </c>
      <c r="T5" s="24"/>
      <c r="U5" s="23"/>
      <c r="V5" s="23"/>
      <c r="W5" s="23"/>
      <c r="X5" s="23"/>
      <c r="Y5" s="23"/>
      <c r="Z5" s="18"/>
    </row>
    <row r="6" spans="1:26" ht="23.4" customHeight="1" x14ac:dyDescent="0.25">
      <c r="A6" s="1"/>
      <c r="B6" s="2"/>
      <c r="C6" s="1"/>
      <c r="D6" s="3"/>
      <c r="E6" s="19"/>
      <c r="F6" s="20"/>
      <c r="G6" s="1"/>
      <c r="H6" s="9"/>
      <c r="I6" s="8"/>
      <c r="J6" s="8"/>
      <c r="K6" s="8"/>
      <c r="L6" s="8"/>
      <c r="M6" s="8"/>
      <c r="N6" s="9" t="s">
        <v>8</v>
      </c>
      <c r="O6" s="10">
        <v>10</v>
      </c>
      <c r="P6" s="11">
        <f t="shared" si="1"/>
        <v>2.7777777777777779E-3</v>
      </c>
      <c r="Q6" s="12">
        <v>10</v>
      </c>
      <c r="R6" s="13"/>
      <c r="S6" s="14">
        <f t="shared" si="0"/>
        <v>2.777777777777778E-2</v>
      </c>
      <c r="T6" s="24"/>
      <c r="U6" s="23"/>
      <c r="V6" s="23"/>
      <c r="W6" s="23"/>
      <c r="X6" s="23"/>
      <c r="Y6" s="23"/>
      <c r="Z6" s="18"/>
    </row>
    <row r="7" spans="1:26" s="40" customFormat="1" ht="23.4" customHeight="1" x14ac:dyDescent="0.25">
      <c r="A7" s="25"/>
      <c r="B7" s="26"/>
      <c r="C7" s="25"/>
      <c r="D7" s="27"/>
      <c r="E7" s="28"/>
      <c r="F7" s="29"/>
      <c r="G7" s="25"/>
      <c r="H7" s="30" t="s">
        <v>9</v>
      </c>
      <c r="I7" s="31"/>
      <c r="J7" s="31"/>
      <c r="K7" s="31"/>
      <c r="L7" s="32"/>
      <c r="M7" s="33">
        <f>SUM(M3:M6)</f>
        <v>0.18057860000000001</v>
      </c>
      <c r="N7" s="33"/>
      <c r="O7" s="34"/>
      <c r="P7" s="33"/>
      <c r="Q7" s="6"/>
      <c r="R7" s="35"/>
      <c r="S7" s="36">
        <f>SUM(S3:S6)</f>
        <v>0.22222222222222224</v>
      </c>
      <c r="T7" s="37">
        <f>(M7+S7)*T3</f>
        <v>4.0280082222222229E-3</v>
      </c>
      <c r="U7" s="33">
        <f>(M7+S7)*U3</f>
        <v>8.0560164444444457E-3</v>
      </c>
      <c r="V7" s="33">
        <f>(M7+S7)*V3</f>
        <v>4.0280082222222229E-3</v>
      </c>
      <c r="W7" s="33">
        <f>(M7+S7)*W3</f>
        <v>1.2084024666666667E-2</v>
      </c>
      <c r="X7" s="33">
        <f>(M7+S7)*X3</f>
        <v>4.0280082222222229E-2</v>
      </c>
      <c r="Y7" s="38">
        <f>SUM(M7:X7)</f>
        <v>0.47127696200000002</v>
      </c>
      <c r="Z7" s="39"/>
    </row>
  </sheetData>
  <mergeCells count="16">
    <mergeCell ref="N1:S1"/>
    <mergeCell ref="H7:L7"/>
    <mergeCell ref="A1:A2"/>
    <mergeCell ref="B1:B2"/>
    <mergeCell ref="C1:C2"/>
    <mergeCell ref="D1:D2"/>
    <mergeCell ref="E1:E2"/>
    <mergeCell ref="F1:F2"/>
    <mergeCell ref="G1:G2"/>
    <mergeCell ref="I1:M1"/>
    <mergeCell ref="T3:T6"/>
    <mergeCell ref="U3:U6"/>
    <mergeCell ref="V3:V6"/>
    <mergeCell ref="W3:W6"/>
    <mergeCell ref="X3:X6"/>
    <mergeCell ref="Y3:Y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2023-02-25T00:39:31Z</dcterms:modified>
</cp:coreProperties>
</file>