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成本核算-目标价\钣金件\"/>
    </mc:Choice>
  </mc:AlternateContent>
  <xr:revisionPtr revIDLastSave="0" documentId="13_ncr:1_{C577B792-6FF2-4D94-94C5-83797DA92E89}" xr6:coauthVersionLast="45" xr6:coauthVersionMax="45" xr10:uidLastSave="{00000000-0000-0000-0000-000000000000}"/>
  <bookViews>
    <workbookView xWindow="-60" yWindow="-60" windowWidth="24120" windowHeight="12960" xr2:uid="{5A13911B-2254-49E8-AE25-99B6131FBC12}"/>
  </bookViews>
  <sheets>
    <sheet name="激光切割" sheetId="1" r:id="rId1"/>
    <sheet name="冷冲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9" i="1" l="1"/>
  <c r="T9" i="1"/>
  <c r="R9" i="1"/>
  <c r="S9" i="1" l="1"/>
  <c r="S10" i="1" s="1"/>
  <c r="J9" i="1"/>
  <c r="L4" i="1"/>
  <c r="L9" i="1" l="1"/>
  <c r="M10" i="1" s="1"/>
  <c r="S5" i="2"/>
  <c r="S4" i="2"/>
  <c r="S6" i="2" s="1"/>
  <c r="J4" i="2"/>
  <c r="L4" i="2" l="1"/>
  <c r="M4" i="2" s="1"/>
  <c r="M6" i="2" s="1"/>
  <c r="T4" i="2" s="1"/>
  <c r="K4" i="1" l="1"/>
  <c r="N4" i="1" s="1"/>
</calcChain>
</file>

<file path=xl/sharedStrings.xml><?xml version="1.0" encoding="utf-8"?>
<sst xmlns="http://schemas.openxmlformats.org/spreadsheetml/2006/main" count="88" uniqueCount="44">
  <si>
    <t>序号</t>
    <phoneticPr fontId="1" type="noConversion"/>
  </si>
  <si>
    <t>物料代码</t>
    <phoneticPr fontId="1" type="noConversion"/>
  </si>
  <si>
    <t>零件名称</t>
    <phoneticPr fontId="1" type="noConversion"/>
  </si>
  <si>
    <t>长</t>
    <phoneticPr fontId="1" type="noConversion"/>
  </si>
  <si>
    <t>宽</t>
    <phoneticPr fontId="1" type="noConversion"/>
  </si>
  <si>
    <t>厚</t>
    <phoneticPr fontId="1" type="noConversion"/>
  </si>
  <si>
    <t>下料尺寸/mm</t>
    <phoneticPr fontId="1" type="noConversion"/>
  </si>
  <si>
    <t>长度/m</t>
    <phoneticPr fontId="1" type="noConversion"/>
  </si>
  <si>
    <t>厚度/mm</t>
    <phoneticPr fontId="1" type="noConversion"/>
  </si>
  <si>
    <t>割孔</t>
    <phoneticPr fontId="1" type="noConversion"/>
  </si>
  <si>
    <t>未税加工单价</t>
    <phoneticPr fontId="1" type="noConversion"/>
  </si>
  <si>
    <t>加工数量</t>
    <phoneticPr fontId="1" type="noConversion"/>
  </si>
  <si>
    <t>未税目标</t>
    <phoneticPr fontId="1" type="noConversion"/>
  </si>
  <si>
    <t>价格/元</t>
    <phoneticPr fontId="1" type="noConversion"/>
  </si>
  <si>
    <t>激光切割料片未税价格核算明细表</t>
    <phoneticPr fontId="1" type="noConversion"/>
  </si>
  <si>
    <t>材质</t>
    <phoneticPr fontId="1" type="noConversion"/>
  </si>
  <si>
    <t>SLT0011644</t>
    <phoneticPr fontId="1" type="noConversion"/>
  </si>
  <si>
    <t>调角器侧板连接钣金</t>
    <phoneticPr fontId="1" type="noConversion"/>
  </si>
  <si>
    <t>未税单价</t>
    <phoneticPr fontId="3" type="noConversion"/>
  </si>
  <si>
    <t>重量</t>
  </si>
  <si>
    <t>材料费</t>
  </si>
  <si>
    <t>加工成本</t>
  </si>
  <si>
    <t>未税</t>
    <phoneticPr fontId="3" type="noConversion"/>
  </si>
  <si>
    <t>材料</t>
  </si>
  <si>
    <t>废铁</t>
  </si>
  <si>
    <t>毛重</t>
  </si>
  <si>
    <t>净重</t>
  </si>
  <si>
    <t>工序</t>
  </si>
  <si>
    <t>吨位</t>
  </si>
  <si>
    <t>工序数</t>
  </si>
  <si>
    <t>出件数</t>
  </si>
  <si>
    <t>工序费</t>
  </si>
  <si>
    <t>工序费合计</t>
  </si>
  <si>
    <t>核算价</t>
  </si>
  <si>
    <t>冲孔</t>
    <phoneticPr fontId="1" type="noConversion"/>
  </si>
  <si>
    <t>40T</t>
    <phoneticPr fontId="1" type="noConversion"/>
  </si>
  <si>
    <t>材料费合计：</t>
    <phoneticPr fontId="1" type="noConversion"/>
  </si>
  <si>
    <t>加工费合计</t>
    <phoneticPr fontId="1" type="noConversion"/>
  </si>
  <si>
    <t>调角器侧板连接钣金目标价格核算明细表</t>
    <phoneticPr fontId="1" type="noConversion"/>
  </si>
  <si>
    <t>截断</t>
    <phoneticPr fontId="1" type="noConversion"/>
  </si>
  <si>
    <t>Q235</t>
    <phoneticPr fontId="1" type="noConversion"/>
  </si>
  <si>
    <t>切割</t>
    <phoneticPr fontId="1" type="noConversion"/>
  </si>
  <si>
    <t>激光</t>
    <phoneticPr fontId="1" type="noConversion"/>
  </si>
  <si>
    <t>重量/KG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</si>
</sst>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0_);[Red]\(0.000\)"/>
    <numFmt numFmtId="178" formatCode="0.00_ 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D96E-7E14-4B88-B36A-9B10735237A0}">
  <dimension ref="A1:T10"/>
  <sheetViews>
    <sheetView tabSelected="1" workbookViewId="0">
      <selection activeCell="Q15" sqref="Q15"/>
    </sheetView>
  </sheetViews>
  <sheetFormatPr defaultRowHeight="14.25" x14ac:dyDescent="0.2"/>
  <cols>
    <col min="1" max="1" width="5.25" bestFit="1" customWidth="1"/>
    <col min="2" max="2" width="11.5" bestFit="1" customWidth="1"/>
    <col min="3" max="3" width="19.25" bestFit="1" customWidth="1"/>
    <col min="4" max="4" width="5.25" bestFit="1" customWidth="1"/>
    <col min="13" max="13" width="9" style="31"/>
    <col min="14" max="14" width="5.875" customWidth="1"/>
    <col min="15" max="15" width="5.25" bestFit="1" customWidth="1"/>
    <col min="16" max="17" width="6.375" bestFit="1" customWidth="1"/>
    <col min="18" max="18" width="6.5" bestFit="1" customWidth="1"/>
  </cols>
  <sheetData>
    <row r="1" spans="1:20" ht="27" customHeight="1" x14ac:dyDescent="0.2">
      <c r="A1" s="21" t="s">
        <v>14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</row>
    <row r="2" spans="1:20" hidden="1" x14ac:dyDescent="0.2">
      <c r="A2" s="19" t="s">
        <v>0</v>
      </c>
      <c r="B2" s="19" t="s">
        <v>1</v>
      </c>
      <c r="C2" s="19" t="s">
        <v>2</v>
      </c>
      <c r="D2" s="23" t="s">
        <v>15</v>
      </c>
      <c r="E2" s="19" t="s">
        <v>6</v>
      </c>
      <c r="F2" s="19"/>
      <c r="G2" s="19"/>
      <c r="H2" s="19" t="s">
        <v>10</v>
      </c>
      <c r="I2" s="19"/>
      <c r="J2" s="19"/>
      <c r="K2" s="19" t="s">
        <v>11</v>
      </c>
      <c r="L2" s="19"/>
      <c r="M2" s="20"/>
      <c r="N2" s="4" t="s">
        <v>12</v>
      </c>
    </row>
    <row r="3" spans="1:20" hidden="1" x14ac:dyDescent="0.2">
      <c r="A3" s="19"/>
      <c r="B3" s="19"/>
      <c r="C3" s="19"/>
      <c r="D3" s="24"/>
      <c r="E3" s="2" t="s">
        <v>3</v>
      </c>
      <c r="F3" s="2" t="s">
        <v>4</v>
      </c>
      <c r="G3" s="2" t="s">
        <v>5</v>
      </c>
      <c r="H3" s="2" t="s">
        <v>7</v>
      </c>
      <c r="I3" s="2" t="s">
        <v>8</v>
      </c>
      <c r="J3" s="2" t="s">
        <v>9</v>
      </c>
      <c r="K3" s="2" t="s">
        <v>7</v>
      </c>
      <c r="L3" s="2" t="s">
        <v>8</v>
      </c>
      <c r="M3" s="29" t="s">
        <v>9</v>
      </c>
      <c r="N3" s="5" t="s">
        <v>13</v>
      </c>
    </row>
    <row r="4" spans="1:20" ht="32.25" hidden="1" customHeight="1" x14ac:dyDescent="0.2">
      <c r="A4" s="2">
        <v>1</v>
      </c>
      <c r="B4" s="1" t="s">
        <v>16</v>
      </c>
      <c r="C4" s="1" t="s">
        <v>17</v>
      </c>
      <c r="D4" s="1">
        <v>440</v>
      </c>
      <c r="E4" s="1">
        <v>465</v>
      </c>
      <c r="F4" s="1">
        <v>15</v>
      </c>
      <c r="G4" s="1">
        <v>5</v>
      </c>
      <c r="H4" s="1">
        <v>1</v>
      </c>
      <c r="I4" s="1">
        <v>0.28000000000000003</v>
      </c>
      <c r="J4" s="1">
        <v>0.1</v>
      </c>
      <c r="K4" s="1">
        <f>(E4+F4)*2/1000</f>
        <v>0.96</v>
      </c>
      <c r="L4" s="1">
        <f>G4</f>
        <v>5</v>
      </c>
      <c r="M4" s="30">
        <v>1</v>
      </c>
      <c r="N4" s="3">
        <f>H4*K4+I4*L4+J4*M4</f>
        <v>2.4600000000000004</v>
      </c>
    </row>
    <row r="5" spans="1:20" hidden="1" x14ac:dyDescent="0.2"/>
    <row r="7" spans="1:20" x14ac:dyDescent="0.2">
      <c r="A7" s="19" t="s">
        <v>0</v>
      </c>
      <c r="B7" s="19" t="s">
        <v>1</v>
      </c>
      <c r="C7" s="19" t="s">
        <v>2</v>
      </c>
      <c r="D7" s="23" t="s">
        <v>15</v>
      </c>
      <c r="E7" s="19" t="s">
        <v>6</v>
      </c>
      <c r="F7" s="19"/>
      <c r="G7" s="19"/>
      <c r="H7" s="25" t="s">
        <v>18</v>
      </c>
      <c r="I7" s="25"/>
      <c r="J7" s="26" t="s">
        <v>43</v>
      </c>
      <c r="K7" s="26"/>
      <c r="L7" s="26"/>
      <c r="M7" s="27" t="s">
        <v>20</v>
      </c>
      <c r="N7" s="28" t="s">
        <v>21</v>
      </c>
      <c r="O7" s="28"/>
      <c r="P7" s="28"/>
      <c r="Q7" s="28"/>
      <c r="R7" s="28"/>
      <c r="S7" s="28"/>
      <c r="T7" s="6" t="s">
        <v>22</v>
      </c>
    </row>
    <row r="8" spans="1:20" x14ac:dyDescent="0.2">
      <c r="A8" s="19"/>
      <c r="B8" s="19"/>
      <c r="C8" s="19"/>
      <c r="D8" s="24"/>
      <c r="E8" s="15" t="s">
        <v>3</v>
      </c>
      <c r="F8" s="15" t="s">
        <v>4</v>
      </c>
      <c r="G8" s="15" t="s">
        <v>5</v>
      </c>
      <c r="H8" s="18" t="s">
        <v>23</v>
      </c>
      <c r="I8" s="18" t="s">
        <v>24</v>
      </c>
      <c r="J8" s="16" t="s">
        <v>25</v>
      </c>
      <c r="K8" s="16" t="s">
        <v>26</v>
      </c>
      <c r="L8" s="16" t="s">
        <v>24</v>
      </c>
      <c r="M8" s="27"/>
      <c r="N8" s="9" t="s">
        <v>27</v>
      </c>
      <c r="O8" s="17" t="s">
        <v>28</v>
      </c>
      <c r="P8" s="17" t="s">
        <v>29</v>
      </c>
      <c r="Q8" s="17" t="s">
        <v>30</v>
      </c>
      <c r="R8" s="17" t="s">
        <v>31</v>
      </c>
      <c r="S8" s="11" t="s">
        <v>32</v>
      </c>
      <c r="T8" s="12" t="s">
        <v>33</v>
      </c>
    </row>
    <row r="9" spans="1:20" x14ac:dyDescent="0.2">
      <c r="A9" s="19">
        <v>1</v>
      </c>
      <c r="B9" s="19" t="s">
        <v>16</v>
      </c>
      <c r="C9" s="19" t="s">
        <v>17</v>
      </c>
      <c r="D9" s="19" t="s">
        <v>40</v>
      </c>
      <c r="E9" s="1">
        <v>468</v>
      </c>
      <c r="F9" s="1">
        <v>15</v>
      </c>
      <c r="G9" s="1">
        <v>5</v>
      </c>
      <c r="H9" s="1">
        <v>4.2</v>
      </c>
      <c r="I9" s="1">
        <v>2.6</v>
      </c>
      <c r="J9" s="13">
        <f>E9*F9*G9*0.00785/1000</f>
        <v>0.27553499999999997</v>
      </c>
      <c r="K9" s="13">
        <v>0.27</v>
      </c>
      <c r="L9" s="13">
        <f>J9-K9</f>
        <v>5.5349999999999566E-3</v>
      </c>
      <c r="M9" s="30">
        <f>H9*J9-I9*L9</f>
        <v>1.1428560000000001</v>
      </c>
      <c r="N9" s="1" t="s">
        <v>41</v>
      </c>
      <c r="O9" s="1" t="s">
        <v>42</v>
      </c>
      <c r="P9" s="1">
        <v>1</v>
      </c>
      <c r="Q9" s="1">
        <v>1</v>
      </c>
      <c r="R9" s="1">
        <f>(E9+F9)*2/1000+G9*0.28</f>
        <v>2.3660000000000001</v>
      </c>
      <c r="S9" s="1">
        <f>R9*P9/Q9</f>
        <v>2.3660000000000001</v>
      </c>
      <c r="T9" s="32">
        <f>M10+S10</f>
        <v>3.5088560000000002</v>
      </c>
    </row>
    <row r="10" spans="1:20" x14ac:dyDescent="0.2">
      <c r="A10" s="19"/>
      <c r="B10" s="19"/>
      <c r="C10" s="19"/>
      <c r="D10" s="19"/>
      <c r="E10" s="19" t="s">
        <v>36</v>
      </c>
      <c r="F10" s="19"/>
      <c r="G10" s="19"/>
      <c r="H10" s="19"/>
      <c r="I10" s="19"/>
      <c r="J10" s="19"/>
      <c r="K10" s="19"/>
      <c r="L10" s="19"/>
      <c r="M10" s="30">
        <f>SUM(M9:M9)</f>
        <v>1.1428560000000001</v>
      </c>
      <c r="N10" s="19" t="s">
        <v>37</v>
      </c>
      <c r="O10" s="19"/>
      <c r="P10" s="19"/>
      <c r="Q10" s="19"/>
      <c r="R10" s="19"/>
      <c r="S10" s="1">
        <f>SUM(S9:S9)</f>
        <v>2.3660000000000001</v>
      </c>
      <c r="T10" s="19"/>
    </row>
  </sheetData>
  <mergeCells count="24">
    <mergeCell ref="T9:T10"/>
    <mergeCell ref="E10:L10"/>
    <mergeCell ref="N10:R10"/>
    <mergeCell ref="H7:I7"/>
    <mergeCell ref="J7:L7"/>
    <mergeCell ref="M7:M8"/>
    <mergeCell ref="N7:S7"/>
    <mergeCell ref="A9:A10"/>
    <mergeCell ref="B9:B10"/>
    <mergeCell ref="C9:C10"/>
    <mergeCell ref="D9:D10"/>
    <mergeCell ref="A7:A8"/>
    <mergeCell ref="B7:B8"/>
    <mergeCell ref="C7:C8"/>
    <mergeCell ref="D7:D8"/>
    <mergeCell ref="E7:G7"/>
    <mergeCell ref="K2:M2"/>
    <mergeCell ref="A1:N1"/>
    <mergeCell ref="D2:D3"/>
    <mergeCell ref="E2:G2"/>
    <mergeCell ref="A2:A3"/>
    <mergeCell ref="B2:B3"/>
    <mergeCell ref="C2:C3"/>
    <mergeCell ref="H2:J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A50D4-AE51-449C-B3FF-2C109EAB4126}">
  <dimension ref="A1:T6"/>
  <sheetViews>
    <sheetView workbookViewId="0">
      <selection activeCell="A2" sqref="A2:T6"/>
    </sheetView>
  </sheetViews>
  <sheetFormatPr defaultRowHeight="14.25" x14ac:dyDescent="0.2"/>
  <cols>
    <col min="1" max="1" width="5.25" bestFit="1" customWidth="1"/>
    <col min="2" max="2" width="11.5" bestFit="1" customWidth="1"/>
    <col min="3" max="3" width="19.25" bestFit="1" customWidth="1"/>
    <col min="4" max="4" width="5.25" bestFit="1" customWidth="1"/>
    <col min="5" max="5" width="4.5" bestFit="1" customWidth="1"/>
    <col min="6" max="6" width="5.5" bestFit="1" customWidth="1"/>
    <col min="7" max="7" width="3.375" bestFit="1" customWidth="1"/>
    <col min="8" max="9" width="4.75" bestFit="1" customWidth="1"/>
    <col min="10" max="12" width="6.375" style="14" bestFit="1" customWidth="1"/>
    <col min="13" max="13" width="6.375" bestFit="1" customWidth="1"/>
    <col min="14" max="14" width="4.75" bestFit="1" customWidth="1"/>
    <col min="15" max="18" width="6.375" bestFit="1" customWidth="1"/>
    <col min="19" max="19" width="9.625" bestFit="1" customWidth="1"/>
    <col min="20" max="20" width="6.375" bestFit="1" customWidth="1"/>
  </cols>
  <sheetData>
    <row r="1" spans="1:20" ht="27" customHeight="1" x14ac:dyDescent="0.2">
      <c r="A1" s="21" t="s">
        <v>38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x14ac:dyDescent="0.2">
      <c r="A2" s="19" t="s">
        <v>0</v>
      </c>
      <c r="B2" s="19" t="s">
        <v>1</v>
      </c>
      <c r="C2" s="19" t="s">
        <v>2</v>
      </c>
      <c r="D2" s="23" t="s">
        <v>15</v>
      </c>
      <c r="E2" s="19" t="s">
        <v>6</v>
      </c>
      <c r="F2" s="19"/>
      <c r="G2" s="19"/>
      <c r="H2" s="25" t="s">
        <v>18</v>
      </c>
      <c r="I2" s="25"/>
      <c r="J2" s="26" t="s">
        <v>19</v>
      </c>
      <c r="K2" s="26"/>
      <c r="L2" s="26"/>
      <c r="M2" s="27" t="s">
        <v>20</v>
      </c>
      <c r="N2" s="28" t="s">
        <v>21</v>
      </c>
      <c r="O2" s="28"/>
      <c r="P2" s="28"/>
      <c r="Q2" s="28"/>
      <c r="R2" s="28"/>
      <c r="S2" s="28"/>
      <c r="T2" s="6" t="s">
        <v>22</v>
      </c>
    </row>
    <row r="3" spans="1:20" x14ac:dyDescent="0.2">
      <c r="A3" s="19"/>
      <c r="B3" s="19"/>
      <c r="C3" s="19"/>
      <c r="D3" s="24"/>
      <c r="E3" s="2" t="s">
        <v>3</v>
      </c>
      <c r="F3" s="2" t="s">
        <v>4</v>
      </c>
      <c r="G3" s="2" t="s">
        <v>5</v>
      </c>
      <c r="H3" s="7" t="s">
        <v>23</v>
      </c>
      <c r="I3" s="7" t="s">
        <v>24</v>
      </c>
      <c r="J3" s="8" t="s">
        <v>25</v>
      </c>
      <c r="K3" s="8" t="s">
        <v>26</v>
      </c>
      <c r="L3" s="8" t="s">
        <v>24</v>
      </c>
      <c r="M3" s="27"/>
      <c r="N3" s="9" t="s">
        <v>27</v>
      </c>
      <c r="O3" s="10" t="s">
        <v>28</v>
      </c>
      <c r="P3" s="10" t="s">
        <v>29</v>
      </c>
      <c r="Q3" s="10" t="s">
        <v>30</v>
      </c>
      <c r="R3" s="10" t="s">
        <v>31</v>
      </c>
      <c r="S3" s="11" t="s">
        <v>32</v>
      </c>
      <c r="T3" s="12" t="s">
        <v>33</v>
      </c>
    </row>
    <row r="4" spans="1:20" ht="18" customHeight="1" x14ac:dyDescent="0.2">
      <c r="A4" s="19">
        <v>1</v>
      </c>
      <c r="B4" s="19" t="s">
        <v>16</v>
      </c>
      <c r="C4" s="19" t="s">
        <v>17</v>
      </c>
      <c r="D4" s="19" t="s">
        <v>40</v>
      </c>
      <c r="E4" s="1">
        <v>468</v>
      </c>
      <c r="F4" s="1">
        <v>15</v>
      </c>
      <c r="G4" s="1">
        <v>5</v>
      </c>
      <c r="H4" s="1">
        <v>5</v>
      </c>
      <c r="I4" s="1">
        <v>2.6</v>
      </c>
      <c r="J4" s="13">
        <f>E4*F4*G4*0.00785/1000</f>
        <v>0.27553499999999997</v>
      </c>
      <c r="K4" s="13">
        <v>0.27</v>
      </c>
      <c r="L4" s="13">
        <f>J4-K4</f>
        <v>5.5349999999999566E-3</v>
      </c>
      <c r="M4" s="1">
        <f>H4*J4-I4*L4</f>
        <v>1.3632840000000002</v>
      </c>
      <c r="N4" s="1" t="s">
        <v>39</v>
      </c>
      <c r="O4" s="1" t="s">
        <v>35</v>
      </c>
      <c r="P4" s="1">
        <v>1</v>
      </c>
      <c r="Q4" s="1">
        <v>1</v>
      </c>
      <c r="R4" s="1">
        <v>0.03</v>
      </c>
      <c r="S4" s="1">
        <f>R4*P4/Q4</f>
        <v>0.03</v>
      </c>
      <c r="T4" s="19">
        <f>(M6+S6)*1.12</f>
        <v>1.5940780800000003</v>
      </c>
    </row>
    <row r="5" spans="1:20" ht="18" customHeight="1" x14ac:dyDescent="0.2">
      <c r="A5" s="19"/>
      <c r="B5" s="19"/>
      <c r="C5" s="19"/>
      <c r="D5" s="19"/>
      <c r="E5" s="1"/>
      <c r="F5" s="1"/>
      <c r="G5" s="1"/>
      <c r="H5" s="1"/>
      <c r="I5" s="1"/>
      <c r="J5" s="13"/>
      <c r="K5" s="13"/>
      <c r="L5" s="13"/>
      <c r="M5" s="1"/>
      <c r="N5" s="1" t="s">
        <v>34</v>
      </c>
      <c r="O5" s="1" t="s">
        <v>35</v>
      </c>
      <c r="P5" s="1">
        <v>1</v>
      </c>
      <c r="Q5" s="1">
        <v>1</v>
      </c>
      <c r="R5" s="1">
        <v>0.03</v>
      </c>
      <c r="S5" s="1">
        <f>R5*P5/Q5</f>
        <v>0.03</v>
      </c>
      <c r="T5" s="19"/>
    </row>
    <row r="6" spans="1:20" ht="18" customHeight="1" x14ac:dyDescent="0.2">
      <c r="A6" s="19"/>
      <c r="B6" s="19"/>
      <c r="C6" s="19"/>
      <c r="D6" s="19"/>
      <c r="E6" s="19" t="s">
        <v>36</v>
      </c>
      <c r="F6" s="19"/>
      <c r="G6" s="19"/>
      <c r="H6" s="19"/>
      <c r="I6" s="19"/>
      <c r="J6" s="19"/>
      <c r="K6" s="19"/>
      <c r="L6" s="19"/>
      <c r="M6" s="1">
        <f>SUM(M4:M5)</f>
        <v>1.3632840000000002</v>
      </c>
      <c r="N6" s="19" t="s">
        <v>37</v>
      </c>
      <c r="O6" s="19"/>
      <c r="P6" s="19"/>
      <c r="Q6" s="19"/>
      <c r="R6" s="19"/>
      <c r="S6" s="1">
        <f>SUM(S4:S5)</f>
        <v>0.06</v>
      </c>
      <c r="T6" s="19"/>
    </row>
  </sheetData>
  <mergeCells count="17">
    <mergeCell ref="A1:T1"/>
    <mergeCell ref="J2:L2"/>
    <mergeCell ref="M2:M3"/>
    <mergeCell ref="N2:S2"/>
    <mergeCell ref="E6:L6"/>
    <mergeCell ref="N6:R6"/>
    <mergeCell ref="T4:T6"/>
    <mergeCell ref="A2:A3"/>
    <mergeCell ref="B2:B3"/>
    <mergeCell ref="C2:C3"/>
    <mergeCell ref="D2:D3"/>
    <mergeCell ref="E2:G2"/>
    <mergeCell ref="H2:I2"/>
    <mergeCell ref="A4:A6"/>
    <mergeCell ref="B4:B6"/>
    <mergeCell ref="C4:C6"/>
    <mergeCell ref="D4:D6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激光切割</vt:lpstr>
      <vt:lpstr>冷冲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2023-01-30T06:13:31Z</dcterms:created>
  <dcterms:modified xsi:type="dcterms:W3CDTF">2023-02-27T06:11:21Z</dcterms:modified>
</cp:coreProperties>
</file>