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957A12C5-B8A0-465C-9C47-8463D67C0F01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沧州宇诺" sheetId="8" state="hidden" r:id="rId1"/>
    <sheet name="沧州宇诺 (2)" sheetId="9" r:id="rId2"/>
    <sheet name="Sheet1" sheetId="1" r:id="rId3"/>
    <sheet name="Sheet2" sheetId="2" r:id="rId4"/>
    <sheet name="Sheet3" sheetId="3" r:id="rId5"/>
  </sheets>
  <definedNames>
    <definedName name="_xlnm.Print_Area" localSheetId="0">沧州宇诺!$A$1:$L$23</definedName>
    <definedName name="_xlnm.Print_Area" localSheetId="1">'沧州宇诺 (2)'!$A$1:$L$26</definedName>
  </definedNames>
  <calcPr calcId="191029"/>
</workbook>
</file>

<file path=xl/calcChain.xml><?xml version="1.0" encoding="utf-8"?>
<calcChain xmlns="http://schemas.openxmlformats.org/spreadsheetml/2006/main">
  <c r="J5" i="2" l="1"/>
  <c r="I5" i="2"/>
  <c r="H3" i="2"/>
  <c r="G4" i="2"/>
  <c r="H4" i="2" s="1"/>
  <c r="G3" i="2"/>
  <c r="J4" i="2"/>
  <c r="J3" i="2"/>
  <c r="E4" i="1"/>
  <c r="K10" i="9"/>
  <c r="K11" i="9"/>
  <c r="K12" i="9"/>
  <c r="K9" i="9"/>
  <c r="I10" i="9"/>
  <c r="I11" i="9"/>
  <c r="I12" i="9"/>
  <c r="I13" i="9"/>
  <c r="K13" i="9" s="1"/>
  <c r="I14" i="9"/>
  <c r="K14" i="9" s="1"/>
  <c r="I9" i="9"/>
  <c r="K9" i="8" l="1"/>
  <c r="I9" i="8" l="1"/>
</calcChain>
</file>

<file path=xl/sharedStrings.xml><?xml version="1.0" encoding="utf-8"?>
<sst xmlns="http://schemas.openxmlformats.org/spreadsheetml/2006/main" count="155" uniqueCount="74">
  <si>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</si>
  <si>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</si>
  <si>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</si>
  <si>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</si>
  <si>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</si>
  <si>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</si>
  <si>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</si>
  <si>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</si>
  <si>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</si>
  <si>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</si>
  <si>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</si>
  <si>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</si>
  <si>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</si>
  <si>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</si>
  <si>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</si>
  <si>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</si>
  <si>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</si>
  <si>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</si>
  <si>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未税材料差价</t>
    <phoneticPr fontId="1" type="noConversion"/>
  </si>
  <si>
    <t>件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</si>
  <si>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河北光华荣昌汽车部件有限公司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</si>
  <si>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沧州宇诺五金制造有限公司</t>
    </r>
    <phoneticPr fontId="5" type="noConversion"/>
  </si>
  <si>
    <t>2022年</t>
    <phoneticPr fontId="1" type="noConversion"/>
  </si>
  <si>
    <t>2023年</t>
    <phoneticPr fontId="1" type="noConversion"/>
  </si>
  <si>
    <t>未税产品价格
（不含模摊费）</t>
    <phoneticPr fontId="1" type="noConversion"/>
  </si>
  <si>
    <t>未税产品价格
（含模摊费）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</si>
  <si>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</si>
  <si>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</si>
  <si>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SHT0001142</t>
    <phoneticPr fontId="1" type="noConversion"/>
  </si>
  <si>
    <t>H3000升降器纵梁加强块</t>
    <phoneticPr fontId="1" type="noConversion"/>
  </si>
  <si>
    <t>摊销费</t>
    <phoneticPr fontId="1" type="noConversion"/>
  </si>
  <si>
    <t>模具总价</t>
    <phoneticPr fontId="1" type="noConversion"/>
  </si>
  <si>
    <t>模具费100%分摊至2万件产品中</t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</si>
  <si>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HBZYXY-2023-WU017-01</t>
    </r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</si>
  <si>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HBZYXY-2023-WU017-02</t>
    </r>
    <phoneticPr fontId="1" type="noConversion"/>
  </si>
  <si>
    <t>SHT0012098</t>
  </si>
  <si>
    <t>M4后升降手柄焊接总成</t>
  </si>
  <si>
    <t>SHT0012070</t>
  </si>
  <si>
    <t>D03前升降手柄焊接总成</t>
  </si>
  <si>
    <t>SHT0012072</t>
  </si>
  <si>
    <t>D03后升降手柄焊接总成</t>
  </si>
  <si>
    <t>SHT0013805</t>
  </si>
  <si>
    <t>X5000副驾前升降手柄组件</t>
  </si>
  <si>
    <t>SHT0013808</t>
  </si>
  <si>
    <t>X5000副驾后升降手柄组件</t>
  </si>
  <si>
    <t>模具费100%分摊至10万件中</t>
    <phoneticPr fontId="1" type="noConversion"/>
  </si>
  <si>
    <t>SHT0012102</t>
    <phoneticPr fontId="1" type="noConversion"/>
  </si>
  <si>
    <t>M4前升降手柄焊接总成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</si>
  <si>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</si>
  <si>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</si>
  <si>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</si>
  <si>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</si>
  <si>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</si>
  <si>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</si>
  <si>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套</t>
  </si>
  <si>
    <t>合计（未税）：</t>
  </si>
  <si>
    <t>——</t>
  </si>
  <si>
    <t>X5000副驾前升降手柄组件冲压模具</t>
  </si>
  <si>
    <t>X5000副驾前升降手柄组件冲压模具</t>
    <phoneticPr fontId="1" type="noConversion"/>
  </si>
  <si>
    <t>X5000副驾后升降手柄组件冲压模具</t>
  </si>
  <si>
    <t>X5000副驾后升降手柄组件冲压模具</t>
    <phoneticPr fontId="1" type="noConversion"/>
  </si>
  <si>
    <t>含除落料外的5付模具，1付手工焊胎</t>
    <phoneticPr fontId="1" type="noConversion"/>
  </si>
  <si>
    <r>
      <t>含13%增值税金额：</t>
    </r>
    <r>
      <rPr>
        <u/>
        <sz val="10.5"/>
        <color rgb="FF000000"/>
        <rFont val="宋体"/>
        <family val="3"/>
        <charset val="134"/>
      </rPr>
      <t xml:space="preserve">23362.83元 </t>
    </r>
    <r>
      <rPr>
        <sz val="10.5"/>
        <color rgb="FF000000"/>
        <rFont val="宋体"/>
        <family val="3"/>
        <charset val="134"/>
      </rPr>
      <t>；金额大写：</t>
    </r>
    <r>
      <rPr>
        <u/>
        <sz val="10.5"/>
        <color rgb="FF000000"/>
        <rFont val="宋体"/>
        <family val="3"/>
        <charset val="134"/>
      </rPr>
      <t xml:space="preserve"> 贰万叁仟叁佰陆拾贰元捌角叁分               </t>
    </r>
    <r>
      <rPr>
        <sz val="10.5"/>
        <color rgb="FF000000"/>
        <rFont val="宋体"/>
        <family val="3"/>
        <charset val="134"/>
      </rPr>
      <t xml:space="preserve"> </t>
    </r>
    <phoneticPr fontId="1" type="noConversion"/>
  </si>
  <si>
    <t>分摊数量</t>
  </si>
  <si>
    <t>分摊单价</t>
  </si>
  <si>
    <t>模具分摊总价</t>
  </si>
  <si>
    <t>未税</t>
  </si>
  <si>
    <t>含税</t>
  </si>
  <si>
    <t>合计</t>
  </si>
  <si>
    <t>套</t>
    <phoneticPr fontId="1" type="noConversion"/>
  </si>
  <si>
    <t>模具所生产品的信息</t>
  </si>
  <si>
    <t>QAD号</t>
  </si>
  <si>
    <t>产品名称</t>
  </si>
  <si>
    <t>备注：1套冲压模具是指可以生产完整产品的全付工序模，1付冲压模具是指单工序模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</si>
</sst>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4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theme="1"/>
      <name val="等线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</cellStyleXfs>
  <cellXfs count="86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4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2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178" fontId="28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29" fillId="0" borderId="1" xfId="0" applyNumberFormat="1" applyFont="1" applyBorder="1" applyAlignment="1">
      <alignment horizontal="center" vertical="center"/>
    </xf>
    <xf numFmtId="180" fontId="30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1" xfId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left" vertical="center" wrapText="1"/>
    </xf>
    <xf numFmtId="180" fontId="30" fillId="0" borderId="1" xfId="1" applyNumberFormat="1" applyFont="1" applyBorder="1" applyAlignment="1">
      <alignment horizontal="center" vertical="center" wrapText="1"/>
    </xf>
    <xf numFmtId="180" fontId="30" fillId="0" borderId="1" xfId="1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2" fontId="40" fillId="0" borderId="1" xfId="0" applyNumberFormat="1" applyFont="1" applyBorder="1" applyAlignment="1">
      <alignment horizontal="center" vertical="center"/>
    </xf>
    <xf numFmtId="180" fontId="40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59267</xdr:colOff>
      <xdr:row>9</xdr:row>
      <xdr:rowOff>76200</xdr:rowOff>
    </xdr:from>
    <xdr:to>
      <xdr:col>11</xdr:col>
      <xdr:colOff>677333</xdr:colOff>
      <xdr:row>11</xdr:row>
      <xdr:rowOff>0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1D879958-5A5B-742C-A4B8-437E27D5EEE3}"/>
            </a:ext>
          </a:extLst>
        </xdr:cNvPr>
        <xdr:cNvCxnSpPr/>
      </xdr:nvCxnSpPr>
      <xdr:spPr>
        <a:xfrm flipV="1">
          <a:off x="59267" y="3395133"/>
          <a:ext cx="12886266" cy="149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sheetPr>
    <tabColor rgb="FFFF0000"/>
  </sheetPr>
  <dimension ref="A1:GL46"/>
  <sheetViews>
    <sheetView view="pageBreakPreview" zoomScale="90" zoomScaleNormal="100" zoomScaleSheetLayoutView="90" workbookViewId="0">
      <selection activeCell="G9" sqref="G9:K9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3"/>
    </row>
    <row r="2" spans="1:194" ht="20.399999999999999" customHeight="1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17"/>
    </row>
    <row r="3" spans="1:194">
      <c r="A3" s="76" t="s">
        <v>20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4"/>
    </row>
    <row r="4" spans="1:194" ht="21" customHeight="1">
      <c r="A4" s="76" t="s">
        <v>21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4"/>
    </row>
    <row r="5" spans="1:194" ht="31.5" customHeight="1">
      <c r="A5" s="77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5"/>
    </row>
    <row r="6" spans="1:194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12"/>
    </row>
    <row r="7" spans="1:194" ht="30.6" customHeight="1">
      <c r="A7" s="67" t="s">
        <v>2</v>
      </c>
      <c r="B7" s="68" t="s">
        <v>3</v>
      </c>
      <c r="C7" s="69" t="s">
        <v>4</v>
      </c>
      <c r="D7" s="69" t="s">
        <v>5</v>
      </c>
      <c r="E7" s="70" t="s">
        <v>6</v>
      </c>
      <c r="F7" s="71" t="s">
        <v>24</v>
      </c>
      <c r="G7" s="72"/>
      <c r="H7" s="64" t="s">
        <v>18</v>
      </c>
      <c r="I7" s="64"/>
      <c r="J7" s="64"/>
      <c r="K7" s="18" t="s">
        <v>25</v>
      </c>
      <c r="L7" s="65" t="s">
        <v>7</v>
      </c>
      <c r="M7" s="19"/>
    </row>
    <row r="8" spans="1:194" ht="29.4" customHeight="1">
      <c r="A8" s="67"/>
      <c r="B8" s="68"/>
      <c r="C8" s="69"/>
      <c r="D8" s="69"/>
      <c r="E8" s="70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65"/>
      <c r="M8" s="19"/>
    </row>
    <row r="9" spans="1:194" s="24" customFormat="1" ht="75.599999999999994" customHeight="1">
      <c r="A9" s="22">
        <v>1</v>
      </c>
      <c r="B9" s="35" t="s">
        <v>28</v>
      </c>
      <c r="C9" s="36" t="s">
        <v>29</v>
      </c>
      <c r="D9" s="37"/>
      <c r="E9" s="38" t="s">
        <v>19</v>
      </c>
      <c r="F9" s="39"/>
      <c r="G9" s="39">
        <v>0.30869999999999997</v>
      </c>
      <c r="H9" s="40">
        <v>2000</v>
      </c>
      <c r="I9" s="40">
        <f>H9/20000</f>
        <v>0.1</v>
      </c>
      <c r="J9" s="41" t="s">
        <v>32</v>
      </c>
      <c r="K9" s="39">
        <f>G9+I9</f>
        <v>0.40869999999999995</v>
      </c>
      <c r="L9" s="42"/>
      <c r="M9" s="23"/>
      <c r="N9" s="1">
        <v>0.11849999999999999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61.8" customHeight="1">
      <c r="A10" s="22"/>
      <c r="B10" s="35"/>
      <c r="C10" s="43"/>
      <c r="D10" s="37"/>
      <c r="E10" s="38"/>
      <c r="F10" s="39"/>
      <c r="G10" s="39"/>
      <c r="H10" s="40"/>
      <c r="I10" s="40"/>
      <c r="J10" s="41"/>
      <c r="K10" s="39"/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61.8" customHeight="1">
      <c r="A11" s="22"/>
      <c r="B11" s="35"/>
      <c r="C11" s="43"/>
      <c r="D11" s="37"/>
      <c r="E11" s="38"/>
      <c r="F11" s="39"/>
      <c r="G11" s="39"/>
      <c r="H11" s="40"/>
      <c r="I11" s="40"/>
      <c r="J11" s="41"/>
      <c r="K11" s="39"/>
      <c r="L11" s="42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" customFormat="1" ht="21" customHeight="1">
      <c r="A12" s="66" t="s">
        <v>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94" s="1" customFormat="1" ht="28.8" customHeight="1">
      <c r="A13" s="62" t="s">
        <v>26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94" s="1" customFormat="1" ht="21" customHeight="1">
      <c r="A14" s="62" t="s">
        <v>13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94" s="1" customFormat="1" ht="21" customHeight="1">
      <c r="A15" s="62" t="s">
        <v>14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94" s="1" customFormat="1" ht="21" customHeight="1">
      <c r="A16" s="62" t="s">
        <v>15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3" s="1" customFormat="1" ht="40.200000000000003" customHeight="1">
      <c r="A17" s="63" t="s">
        <v>16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3" s="25" customFormat="1">
      <c r="A18" s="11"/>
      <c r="B18" s="2"/>
      <c r="C18" s="11"/>
      <c r="D18" s="11"/>
      <c r="E18" s="11"/>
      <c r="F18" s="3"/>
      <c r="G18" s="3"/>
      <c r="H18" s="3"/>
      <c r="I18" s="3"/>
      <c r="J18" s="3"/>
      <c r="K18" s="3"/>
      <c r="L18" s="4"/>
    </row>
    <row r="19" spans="1:13" s="25" customFormat="1" ht="19.2" customHeight="1">
      <c r="A19" s="5" t="s">
        <v>9</v>
      </c>
      <c r="B19" s="6"/>
      <c r="C19" s="7"/>
      <c r="D19" s="26"/>
      <c r="E19" s="7"/>
      <c r="F19" s="9"/>
      <c r="G19" s="9"/>
      <c r="H19" s="26" t="s">
        <v>10</v>
      </c>
      <c r="I19" s="9"/>
      <c r="J19" s="9"/>
      <c r="K19" s="9"/>
      <c r="L19" s="10"/>
    </row>
    <row r="20" spans="1:13" s="25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17</v>
      </c>
      <c r="B21" s="6"/>
      <c r="C21" s="7"/>
      <c r="D21" s="5"/>
      <c r="E21" s="7"/>
      <c r="F21" s="9"/>
      <c r="G21" s="9"/>
      <c r="H21" s="5" t="s">
        <v>17</v>
      </c>
    </row>
    <row r="22" spans="1:13" s="25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5" customFormat="1" ht="19.2" customHeight="1">
      <c r="A23" s="5" t="s">
        <v>11</v>
      </c>
      <c r="B23" s="5"/>
      <c r="C23" s="11"/>
      <c r="D23" s="5"/>
      <c r="E23" s="11"/>
      <c r="F23" s="9"/>
      <c r="G23" s="9"/>
      <c r="H23" s="5" t="s">
        <v>11</v>
      </c>
      <c r="I23" s="9"/>
      <c r="J23" s="9"/>
      <c r="K23" s="9"/>
      <c r="L23" s="10"/>
    </row>
    <row r="24" spans="1:13" s="25" customFormat="1" ht="14.4">
      <c r="B24" s="27"/>
      <c r="C24" s="24"/>
      <c r="F24" s="9"/>
      <c r="G24" s="9"/>
      <c r="H24" s="9"/>
      <c r="I24" s="9"/>
      <c r="J24" s="9"/>
      <c r="K24" s="9"/>
      <c r="L24" s="10"/>
      <c r="M24" s="10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</mergeCells>
  <phoneticPr fontId="1" type="noConversion"/>
  <conditionalFormatting sqref="D24:D1048576 D1:D11">
    <cfRule type="duplicateValues" dxfId="7" priority="4"/>
  </conditionalFormatting>
  <conditionalFormatting sqref="D22:D23 D18:D20">
    <cfRule type="duplicateValues" dxfId="6" priority="3"/>
  </conditionalFormatting>
  <conditionalFormatting sqref="B21">
    <cfRule type="duplicateValues" dxfId="5" priority="2"/>
  </conditionalFormatting>
  <conditionalFormatting sqref="H22:H23 H19:H20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0722-33A6-4FB7-B1A6-C17A328C0AB5}">
  <dimension ref="A1:GL49"/>
  <sheetViews>
    <sheetView tabSelected="1" view="pageBreakPreview" topLeftCell="B4" zoomScale="90" zoomScaleNormal="100" zoomScaleSheetLayoutView="90" workbookViewId="0">
      <selection activeCell="H12" sqref="H12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3"/>
    </row>
    <row r="2" spans="1:194" ht="20.399999999999999" customHeight="1">
      <c r="A2" s="75" t="s">
        <v>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17"/>
    </row>
    <row r="3" spans="1:194">
      <c r="A3" s="76" t="s">
        <v>20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4"/>
    </row>
    <row r="4" spans="1:194" ht="21" customHeight="1">
      <c r="A4" s="76" t="s">
        <v>21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4"/>
    </row>
    <row r="5" spans="1:194" ht="31.5" customHeight="1">
      <c r="A5" s="77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5"/>
    </row>
    <row r="6" spans="1:194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12"/>
    </row>
    <row r="7" spans="1:194" ht="30.6" customHeight="1">
      <c r="A7" s="67" t="s">
        <v>2</v>
      </c>
      <c r="B7" s="68" t="s">
        <v>3</v>
      </c>
      <c r="C7" s="69" t="s">
        <v>4</v>
      </c>
      <c r="D7" s="69" t="s">
        <v>5</v>
      </c>
      <c r="E7" s="70" t="s">
        <v>6</v>
      </c>
      <c r="F7" s="71" t="s">
        <v>24</v>
      </c>
      <c r="G7" s="72"/>
      <c r="H7" s="64" t="s">
        <v>18</v>
      </c>
      <c r="I7" s="64"/>
      <c r="J7" s="64"/>
      <c r="K7" s="18" t="s">
        <v>25</v>
      </c>
      <c r="L7" s="65" t="s">
        <v>7</v>
      </c>
      <c r="M7" s="19"/>
    </row>
    <row r="8" spans="1:194" ht="29.4" customHeight="1">
      <c r="A8" s="67"/>
      <c r="B8" s="68"/>
      <c r="C8" s="69"/>
      <c r="D8" s="69"/>
      <c r="E8" s="70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65"/>
      <c r="M8" s="19"/>
    </row>
    <row r="9" spans="1:194" s="24" customFormat="1" ht="46.8" customHeight="1">
      <c r="A9" s="22">
        <v>1</v>
      </c>
      <c r="B9" s="35" t="s">
        <v>46</v>
      </c>
      <c r="C9" s="36" t="s">
        <v>47</v>
      </c>
      <c r="D9" s="37"/>
      <c r="E9" s="38" t="s">
        <v>19</v>
      </c>
      <c r="F9" s="39"/>
      <c r="G9" s="44">
        <v>1.7003999999999999</v>
      </c>
      <c r="H9" s="44">
        <v>31200</v>
      </c>
      <c r="I9" s="40">
        <f>H9/100000</f>
        <v>0.312</v>
      </c>
      <c r="J9" s="45" t="s">
        <v>45</v>
      </c>
      <c r="K9" s="39">
        <f>G9+I9</f>
        <v>2.0124</v>
      </c>
      <c r="L9" s="42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46.8" customHeight="1">
      <c r="A10" s="22">
        <v>2</v>
      </c>
      <c r="B10" s="35" t="s">
        <v>35</v>
      </c>
      <c r="C10" s="36" t="s">
        <v>36</v>
      </c>
      <c r="D10" s="37"/>
      <c r="E10" s="38" t="s">
        <v>19</v>
      </c>
      <c r="F10" s="39"/>
      <c r="G10" s="44">
        <v>1.5481</v>
      </c>
      <c r="H10" s="44">
        <v>30900</v>
      </c>
      <c r="I10" s="40">
        <f t="shared" ref="I10:I14" si="0">H10/100000</f>
        <v>0.309</v>
      </c>
      <c r="J10" s="45" t="s">
        <v>45</v>
      </c>
      <c r="K10" s="39">
        <f t="shared" ref="K10:K14" si="1">G10+I10</f>
        <v>1.8571</v>
      </c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46.8" customHeight="1">
      <c r="A11" s="22">
        <v>3</v>
      </c>
      <c r="B11" s="35" t="s">
        <v>37</v>
      </c>
      <c r="C11" s="36" t="s">
        <v>38</v>
      </c>
      <c r="D11" s="37"/>
      <c r="E11" s="38" t="s">
        <v>19</v>
      </c>
      <c r="F11" s="39"/>
      <c r="G11" s="44">
        <v>1.4805999999999999</v>
      </c>
      <c r="H11" s="44">
        <v>27400</v>
      </c>
      <c r="I11" s="40">
        <f t="shared" si="0"/>
        <v>0.27400000000000002</v>
      </c>
      <c r="J11" s="45" t="s">
        <v>45</v>
      </c>
      <c r="K11" s="39">
        <f t="shared" si="1"/>
        <v>1.7545999999999999</v>
      </c>
      <c r="L11" s="42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4" customFormat="1" ht="46.8" customHeight="1">
      <c r="A12" s="22">
        <v>4</v>
      </c>
      <c r="B12" s="35" t="s">
        <v>39</v>
      </c>
      <c r="C12" s="36" t="s">
        <v>40</v>
      </c>
      <c r="D12" s="37"/>
      <c r="E12" s="38" t="s">
        <v>19</v>
      </c>
      <c r="F12" s="39"/>
      <c r="G12" s="44">
        <v>1.4818</v>
      </c>
      <c r="H12" s="44">
        <v>28700</v>
      </c>
      <c r="I12" s="40">
        <f t="shared" si="0"/>
        <v>0.28699999999999998</v>
      </c>
      <c r="J12" s="45" t="s">
        <v>45</v>
      </c>
      <c r="K12" s="39">
        <f t="shared" si="1"/>
        <v>1.7687999999999999</v>
      </c>
      <c r="L12" s="42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4" customFormat="1" ht="46.8" customHeight="1">
      <c r="A13" s="22">
        <v>5</v>
      </c>
      <c r="B13" s="35" t="s">
        <v>41</v>
      </c>
      <c r="C13" s="36" t="s">
        <v>42</v>
      </c>
      <c r="D13" s="37"/>
      <c r="E13" s="38" t="s">
        <v>19</v>
      </c>
      <c r="F13" s="39"/>
      <c r="G13" s="44">
        <v>1.4805999999999999</v>
      </c>
      <c r="H13" s="44">
        <v>11681.41592920354</v>
      </c>
      <c r="I13" s="40">
        <f t="shared" si="0"/>
        <v>0.1168141592920354</v>
      </c>
      <c r="J13" s="45" t="s">
        <v>45</v>
      </c>
      <c r="K13" s="39">
        <f t="shared" si="1"/>
        <v>1.5974141592920352</v>
      </c>
      <c r="L13" s="42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4" customFormat="1" ht="46.8" customHeight="1">
      <c r="A14" s="22">
        <v>6</v>
      </c>
      <c r="B14" s="35" t="s">
        <v>43</v>
      </c>
      <c r="C14" s="36" t="s">
        <v>44</v>
      </c>
      <c r="D14" s="37"/>
      <c r="E14" s="38" t="s">
        <v>19</v>
      </c>
      <c r="F14" s="39"/>
      <c r="G14" s="44">
        <v>1.4818</v>
      </c>
      <c r="H14" s="44">
        <v>11681.41592920354</v>
      </c>
      <c r="I14" s="40">
        <f t="shared" si="0"/>
        <v>0.1168141592920354</v>
      </c>
      <c r="J14" s="45" t="s">
        <v>45</v>
      </c>
      <c r="K14" s="39">
        <f t="shared" si="1"/>
        <v>1.5986141592920353</v>
      </c>
      <c r="L14" s="42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" customFormat="1" ht="21" customHeight="1">
      <c r="A15" s="66" t="s">
        <v>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194" s="1" customFormat="1" ht="28.8" customHeight="1">
      <c r="A16" s="62" t="s">
        <v>26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3" s="1" customFormat="1" ht="21" customHeight="1">
      <c r="A17" s="62" t="s">
        <v>13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1:13" s="1" customFormat="1" ht="21" customHeight="1">
      <c r="A18" s="62" t="s">
        <v>14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1:13" s="1" customFormat="1" ht="21" customHeight="1">
      <c r="A19" s="62" t="s">
        <v>15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3" s="1" customFormat="1" ht="40.200000000000003" customHeight="1">
      <c r="A20" s="63" t="s">
        <v>16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3" s="25" customFormat="1">
      <c r="A21" s="11"/>
      <c r="B21" s="2"/>
      <c r="C21" s="11"/>
      <c r="D21" s="11"/>
      <c r="E21" s="11"/>
      <c r="F21" s="3"/>
      <c r="G21" s="3"/>
      <c r="H21" s="3"/>
      <c r="I21" s="3"/>
      <c r="J21" s="3"/>
      <c r="K21" s="3"/>
      <c r="L21" s="4"/>
    </row>
    <row r="22" spans="1:13" s="25" customFormat="1" ht="19.2" customHeight="1">
      <c r="A22" s="5" t="s">
        <v>9</v>
      </c>
      <c r="B22" s="6"/>
      <c r="C22" s="7"/>
      <c r="D22" s="26"/>
      <c r="E22" s="7"/>
      <c r="F22" s="9"/>
      <c r="G22" s="9"/>
      <c r="H22" s="26" t="s">
        <v>10</v>
      </c>
      <c r="I22" s="9"/>
      <c r="J22" s="9"/>
      <c r="K22" s="9"/>
      <c r="L22" s="10"/>
    </row>
    <row r="23" spans="1:13" s="25" customFormat="1" ht="19.2" customHeight="1">
      <c r="A23" s="5"/>
      <c r="B23" s="6"/>
      <c r="C23" s="7"/>
      <c r="D23" s="8"/>
      <c r="E23" s="7"/>
      <c r="F23" s="9"/>
      <c r="G23" s="9"/>
      <c r="H23" s="8"/>
      <c r="I23" s="9"/>
      <c r="J23" s="9"/>
      <c r="K23" s="9"/>
      <c r="L23" s="10"/>
    </row>
    <row r="24" spans="1:13" s="1" customFormat="1" ht="19.2" customHeight="1">
      <c r="A24" s="5" t="s">
        <v>17</v>
      </c>
      <c r="B24" s="6"/>
      <c r="C24" s="7"/>
      <c r="D24" s="5"/>
      <c r="E24" s="7"/>
      <c r="F24" s="9"/>
      <c r="G24" s="9"/>
      <c r="H24" s="5" t="s">
        <v>17</v>
      </c>
    </row>
    <row r="25" spans="1:13" s="25" customFormat="1" ht="19.2" customHeight="1">
      <c r="A25" s="5"/>
      <c r="B25" s="6"/>
      <c r="C25" s="7"/>
      <c r="D25" s="8"/>
      <c r="E25" s="7"/>
      <c r="F25" s="9"/>
      <c r="G25" s="9"/>
      <c r="H25" s="8"/>
      <c r="I25" s="9"/>
      <c r="J25" s="9"/>
      <c r="K25" s="9"/>
      <c r="L25" s="10"/>
    </row>
    <row r="26" spans="1:13" s="25" customFormat="1" ht="19.2" customHeight="1">
      <c r="A26" s="5" t="s">
        <v>11</v>
      </c>
      <c r="B26" s="5"/>
      <c r="C26" s="11"/>
      <c r="D26" s="5"/>
      <c r="E26" s="11"/>
      <c r="F26" s="9"/>
      <c r="G26" s="9"/>
      <c r="H26" s="5" t="s">
        <v>11</v>
      </c>
      <c r="I26" s="9"/>
      <c r="J26" s="9"/>
      <c r="K26" s="9"/>
      <c r="L26" s="10"/>
    </row>
    <row r="27" spans="1:13" s="25" customFormat="1" ht="14.4">
      <c r="B27" s="27"/>
      <c r="C27" s="24"/>
      <c r="F27" s="9"/>
      <c r="G27" s="9"/>
      <c r="H27" s="9"/>
      <c r="I27" s="9"/>
      <c r="J27" s="9"/>
      <c r="K27" s="9"/>
      <c r="L27" s="10"/>
      <c r="M27" s="10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</sheetData>
  <mergeCells count="20">
    <mergeCell ref="A6:L6"/>
    <mergeCell ref="A1:L1"/>
    <mergeCell ref="A2:L2"/>
    <mergeCell ref="A3:L3"/>
    <mergeCell ref="A4:L4"/>
    <mergeCell ref="A5:L5"/>
    <mergeCell ref="A19:L19"/>
    <mergeCell ref="A20:L20"/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</mergeCells>
  <phoneticPr fontId="1" type="noConversion"/>
  <conditionalFormatting sqref="D27:D1048576 D1:D14">
    <cfRule type="duplicateValues" dxfId="3" priority="4"/>
  </conditionalFormatting>
  <conditionalFormatting sqref="D25:D26 D21:D23">
    <cfRule type="duplicateValues" dxfId="2" priority="3"/>
  </conditionalFormatting>
  <conditionalFormatting sqref="B24">
    <cfRule type="duplicateValues" dxfId="1" priority="2"/>
  </conditionalFormatting>
  <conditionalFormatting sqref="H25:H26 H22:H23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E2" sqref="E2:E3"/>
    </sheetView>
  </sheetViews>
  <sheetFormatPr defaultRowHeight="14.4"/>
  <cols>
    <col min="1" max="1" width="5.44140625" customWidth="1"/>
    <col min="2" max="2" width="24.44140625" customWidth="1"/>
    <col min="3" max="3" width="6.21875" customWidth="1"/>
    <col min="5" max="5" width="13.44140625" bestFit="1" customWidth="1"/>
    <col min="6" max="7" width="13.33203125" customWidth="1"/>
    <col min="8" max="8" width="15" customWidth="1"/>
  </cols>
  <sheetData>
    <row r="1" spans="1:8" ht="28.8">
      <c r="A1" s="46" t="s">
        <v>2</v>
      </c>
      <c r="B1" s="46" t="s">
        <v>48</v>
      </c>
      <c r="C1" s="46" t="s">
        <v>49</v>
      </c>
      <c r="D1" s="46" t="s">
        <v>50</v>
      </c>
      <c r="E1" s="46" t="s">
        <v>51</v>
      </c>
      <c r="F1" s="46" t="s">
        <v>52</v>
      </c>
      <c r="G1" s="46" t="s">
        <v>53</v>
      </c>
      <c r="H1" s="46" t="s">
        <v>7</v>
      </c>
    </row>
    <row r="2" spans="1:8" ht="45" customHeight="1">
      <c r="A2" s="46">
        <v>1</v>
      </c>
      <c r="B2" s="48" t="s">
        <v>58</v>
      </c>
      <c r="C2" s="46" t="s">
        <v>54</v>
      </c>
      <c r="D2" s="46">
        <v>1</v>
      </c>
      <c r="E2" s="49">
        <v>11681.41592920354</v>
      </c>
      <c r="F2" s="47" t="s">
        <v>41</v>
      </c>
      <c r="G2" s="46" t="s">
        <v>42</v>
      </c>
      <c r="H2" s="48" t="s">
        <v>61</v>
      </c>
    </row>
    <row r="3" spans="1:8" ht="45" customHeight="1">
      <c r="A3" s="46">
        <v>2</v>
      </c>
      <c r="B3" s="48" t="s">
        <v>60</v>
      </c>
      <c r="C3" s="46" t="s">
        <v>54</v>
      </c>
      <c r="D3" s="46">
        <v>1</v>
      </c>
      <c r="E3" s="49">
        <v>11681.41592920354</v>
      </c>
      <c r="F3" s="46" t="s">
        <v>43</v>
      </c>
      <c r="G3" s="46" t="s">
        <v>44</v>
      </c>
      <c r="H3" s="48" t="s">
        <v>61</v>
      </c>
    </row>
    <row r="4" spans="1:8">
      <c r="A4" s="78" t="s">
        <v>55</v>
      </c>
      <c r="B4" s="78"/>
      <c r="C4" s="78"/>
      <c r="D4" s="46">
        <v>1</v>
      </c>
      <c r="E4" s="49">
        <f>SUM(E2:E3)</f>
        <v>23362.83185840708</v>
      </c>
      <c r="F4" s="46" t="s">
        <v>56</v>
      </c>
      <c r="G4" s="46" t="s">
        <v>56</v>
      </c>
      <c r="H4" s="46" t="s">
        <v>56</v>
      </c>
    </row>
    <row r="5" spans="1:8">
      <c r="A5" s="79" t="s">
        <v>62</v>
      </c>
      <c r="B5" s="79"/>
      <c r="C5" s="79"/>
      <c r="D5" s="79"/>
      <c r="E5" s="79"/>
      <c r="F5" s="79"/>
      <c r="G5" s="79"/>
      <c r="H5" s="79"/>
    </row>
  </sheetData>
  <mergeCells count="2">
    <mergeCell ref="A4:C4"/>
    <mergeCell ref="A5:H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>
      <selection activeCell="D3" sqref="D3:D4"/>
    </sheetView>
  </sheetViews>
  <sheetFormatPr defaultRowHeight="14.4"/>
  <cols>
    <col min="1" max="1" width="5.21875" customWidth="1"/>
    <col min="2" max="2" width="13.6640625" customWidth="1"/>
    <col min="3" max="3" width="15.109375" customWidth="1"/>
    <col min="4" max="4" width="13.21875" customWidth="1"/>
    <col min="5" max="5" width="5.33203125" customWidth="1"/>
    <col min="10" max="10" width="10.5546875" bestFit="1" customWidth="1"/>
  </cols>
  <sheetData>
    <row r="1" spans="1:11" ht="28.2" customHeight="1">
      <c r="A1" s="81" t="s">
        <v>2</v>
      </c>
      <c r="B1" s="81" t="s">
        <v>3</v>
      </c>
      <c r="C1" s="81" t="s">
        <v>4</v>
      </c>
      <c r="D1" s="81" t="s">
        <v>48</v>
      </c>
      <c r="E1" s="81" t="s">
        <v>6</v>
      </c>
      <c r="F1" s="83" t="s">
        <v>63</v>
      </c>
      <c r="G1" s="80" t="s">
        <v>64</v>
      </c>
      <c r="H1" s="80"/>
      <c r="I1" s="80" t="s">
        <v>65</v>
      </c>
      <c r="J1" s="80"/>
      <c r="K1" s="81" t="s">
        <v>7</v>
      </c>
    </row>
    <row r="2" spans="1:11">
      <c r="A2" s="81"/>
      <c r="B2" s="81"/>
      <c r="C2" s="81"/>
      <c r="D2" s="81"/>
      <c r="E2" s="81"/>
      <c r="F2" s="83"/>
      <c r="G2" s="50" t="s">
        <v>66</v>
      </c>
      <c r="H2" s="50" t="s">
        <v>67</v>
      </c>
      <c r="I2" s="50" t="s">
        <v>66</v>
      </c>
      <c r="J2" s="50" t="s">
        <v>67</v>
      </c>
      <c r="K2" s="81"/>
    </row>
    <row r="3" spans="1:11" ht="49.8" customHeight="1">
      <c r="A3" s="51">
        <v>1</v>
      </c>
      <c r="B3" s="52" t="s">
        <v>41</v>
      </c>
      <c r="C3" s="53" t="s">
        <v>42</v>
      </c>
      <c r="D3" s="53" t="s">
        <v>57</v>
      </c>
      <c r="E3" s="54" t="s">
        <v>69</v>
      </c>
      <c r="F3" s="54">
        <v>100000</v>
      </c>
      <c r="G3" s="57">
        <f>I3/F3</f>
        <v>0.1168141592920354</v>
      </c>
      <c r="H3" s="57">
        <f>G3*1.13</f>
        <v>0.13199999999999998</v>
      </c>
      <c r="I3" s="54">
        <v>11681.41592920354</v>
      </c>
      <c r="J3" s="56">
        <f>I3*1.13</f>
        <v>13200</v>
      </c>
      <c r="K3" s="55"/>
    </row>
    <row r="4" spans="1:11" ht="49.8" customHeight="1">
      <c r="A4" s="51">
        <v>2</v>
      </c>
      <c r="B4" s="52" t="s">
        <v>43</v>
      </c>
      <c r="C4" s="53" t="s">
        <v>44</v>
      </c>
      <c r="D4" s="53" t="s">
        <v>59</v>
      </c>
      <c r="E4" s="54" t="s">
        <v>69</v>
      </c>
      <c r="F4" s="54">
        <v>100000</v>
      </c>
      <c r="G4" s="57">
        <f>I4/F4</f>
        <v>0.1168141592920354</v>
      </c>
      <c r="H4" s="57">
        <f>G4*1.13</f>
        <v>0.13199999999999998</v>
      </c>
      <c r="I4" s="54">
        <v>11681.41592920354</v>
      </c>
      <c r="J4" s="56">
        <f>I4*1.13</f>
        <v>13200</v>
      </c>
      <c r="K4" s="55"/>
    </row>
    <row r="5" spans="1:11">
      <c r="A5" s="82" t="s">
        <v>68</v>
      </c>
      <c r="B5" s="82"/>
      <c r="C5" s="82"/>
      <c r="D5" s="82"/>
      <c r="E5" s="82"/>
      <c r="F5" s="82"/>
      <c r="G5" s="82"/>
      <c r="H5" s="82"/>
      <c r="I5" s="54">
        <f>SUM(I3:I4)</f>
        <v>23362.83185840708</v>
      </c>
      <c r="J5" s="56">
        <f>SUM(J3:J4)</f>
        <v>26400</v>
      </c>
      <c r="K5" s="55"/>
    </row>
  </sheetData>
  <mergeCells count="10">
    <mergeCell ref="G1:H1"/>
    <mergeCell ref="I1:J1"/>
    <mergeCell ref="K1:K2"/>
    <mergeCell ref="A5:H5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workbookViewId="0">
      <selection sqref="A1:F5"/>
    </sheetView>
  </sheetViews>
  <sheetFormatPr defaultRowHeight="14.4"/>
  <cols>
    <col min="1" max="1" width="5.6640625" customWidth="1"/>
    <col min="2" max="2" width="19.109375" customWidth="1"/>
    <col min="3" max="4" width="6" customWidth="1"/>
    <col min="5" max="5" width="17.44140625" customWidth="1"/>
    <col min="6" max="6" width="20.5546875" customWidth="1"/>
  </cols>
  <sheetData>
    <row r="1" spans="1:6" ht="31.2" customHeight="1">
      <c r="A1" s="85" t="s">
        <v>2</v>
      </c>
      <c r="B1" s="85" t="s">
        <v>48</v>
      </c>
      <c r="C1" s="85" t="s">
        <v>50</v>
      </c>
      <c r="D1" s="85" t="s">
        <v>6</v>
      </c>
      <c r="E1" s="85" t="s">
        <v>70</v>
      </c>
      <c r="F1" s="85"/>
    </row>
    <row r="2" spans="1:6" ht="15.6">
      <c r="A2" s="85"/>
      <c r="B2" s="85"/>
      <c r="C2" s="85"/>
      <c r="D2" s="85"/>
      <c r="E2" s="58" t="s">
        <v>71</v>
      </c>
      <c r="F2" s="58" t="s">
        <v>72</v>
      </c>
    </row>
    <row r="3" spans="1:6" ht="34.200000000000003" customHeight="1">
      <c r="A3" s="59">
        <v>1</v>
      </c>
      <c r="B3" s="48" t="s">
        <v>57</v>
      </c>
      <c r="C3" s="59">
        <v>1</v>
      </c>
      <c r="D3" s="60" t="s">
        <v>54</v>
      </c>
      <c r="E3" s="61" t="s">
        <v>41</v>
      </c>
      <c r="F3" s="48" t="s">
        <v>42</v>
      </c>
    </row>
    <row r="4" spans="1:6" ht="34.200000000000003" customHeight="1">
      <c r="A4" s="59">
        <v>2</v>
      </c>
      <c r="B4" s="48" t="s">
        <v>59</v>
      </c>
      <c r="C4" s="59">
        <v>1</v>
      </c>
      <c r="D4" s="60" t="s">
        <v>54</v>
      </c>
      <c r="E4" s="61" t="s">
        <v>43</v>
      </c>
      <c r="F4" s="48" t="s">
        <v>44</v>
      </c>
    </row>
    <row r="5" spans="1:6" ht="26.4" customHeight="1">
      <c r="A5" s="84" t="s">
        <v>73</v>
      </c>
      <c r="B5" s="84"/>
      <c r="C5" s="84"/>
      <c r="D5" s="84"/>
      <c r="E5" s="84"/>
      <c r="F5" s="84"/>
    </row>
  </sheetData>
  <mergeCells count="6">
    <mergeCell ref="A5:F5"/>
    <mergeCell ref="A1:A2"/>
    <mergeCell ref="B1:B2"/>
    <mergeCell ref="C1:C2"/>
    <mergeCell ref="D1:D2"/>
    <mergeCell ref="E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沧州宇诺</vt:lpstr>
      <vt:lpstr>沧州宇诺 (2)</vt:lpstr>
      <vt:lpstr>Sheet1</vt:lpstr>
      <vt:lpstr>Sheet2</vt:lpstr>
      <vt:lpstr>Sheet3</vt:lpstr>
      <vt:lpstr>沧州宇诺!Print_Area</vt:lpstr>
      <vt:lpstr>'沧州宇诺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2023-03-01T10:01:56Z</dcterms:modified>
</cp:coreProperties>
</file>