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 activeTab="1"/>
  </bookViews>
  <sheets>
    <sheet name="清单" sheetId="4" r:id="rId1"/>
    <sheet name="目标价格" sheetId="5" r:id="rId2"/>
  </sheets>
  <calcPr calcId="144525" concurrentCalc="0"/>
</workbook>
</file>

<file path=xl/comments1.xml><?xml version="1.0" encoding="utf-8"?>
<comments xmlns="http://schemas.openxmlformats.org/spreadsheetml/2006/main">
  <authors>
    <author>sunpeilin</author>
  </authors>
  <commentList>
    <comment ref="C4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此物料为SLT0011028的电泳状态，BOM为河北自制</t>
        </r>
      </text>
    </comment>
  </commentList>
</comments>
</file>

<file path=xl/sharedStrings.xml><?xml version="1.0" encoding="utf-8"?>
<sst xmlns="http://schemas.openxmlformats.org/spreadsheetml/2006/main" count="215" uniqueCount="145">
  <si>
    <t>序号</t>
  </si>
  <si>
    <t>名称</t>
  </si>
  <si>
    <t>图号</t>
  </si>
  <si>
    <t>二级调节左侧上连接板焊接总成</t>
  </si>
  <si>
    <t>SLT0010876</t>
  </si>
  <si>
    <t>一级调节左旁接板焊接总成</t>
  </si>
  <si>
    <t>SLT0010877</t>
  </si>
  <si>
    <t>通风加热控制器固定钣金</t>
  </si>
  <si>
    <t>SLT0010884</t>
  </si>
  <si>
    <t>二级调节解锁手柄</t>
  </si>
  <si>
    <t>SLT0010891</t>
  </si>
  <si>
    <t>二级调节调角器上连接板LH</t>
  </si>
  <si>
    <t>SLT0010894</t>
  </si>
  <si>
    <t>一级调节上连接板LH</t>
  </si>
  <si>
    <t>SLT0010895</t>
  </si>
  <si>
    <t>卷簧限位支架焊接总成</t>
  </si>
  <si>
    <t>SLT0010897</t>
  </si>
  <si>
    <t>靠背一级调节下边板LH</t>
  </si>
  <si>
    <t>SLT0010898</t>
  </si>
  <si>
    <t>一级调节上接板铆接总成</t>
  </si>
  <si>
    <t>SLT0010899</t>
  </si>
  <si>
    <t>一级调节右旁接板焊接总成</t>
  </si>
  <si>
    <t>SLT0010901</t>
  </si>
  <si>
    <t>二级调节上连接板点焊小总成</t>
  </si>
  <si>
    <t>SLT0010905</t>
  </si>
  <si>
    <t>扶手支架总成</t>
  </si>
  <si>
    <t>SLT0010908</t>
  </si>
  <si>
    <t>背板支撑板小总成A</t>
  </si>
  <si>
    <t>SLT0010915</t>
  </si>
  <si>
    <t>背板支撑板小总成B</t>
  </si>
  <si>
    <t>SLT0010916</t>
  </si>
  <si>
    <t>背板支撑板小总成D</t>
  </si>
  <si>
    <t>SLT0010918</t>
  </si>
  <si>
    <t>驾驶员座垫前固定支架</t>
  </si>
  <si>
    <t>SLT0010955</t>
  </si>
  <si>
    <t>驾驶员座垫固定支架RH</t>
  </si>
  <si>
    <t>SLT0010956</t>
  </si>
  <si>
    <t>驾驶员座垫固定支架LH</t>
  </si>
  <si>
    <t>SLT0010958</t>
  </si>
  <si>
    <t>护盖挂接片</t>
  </si>
  <si>
    <t>SLT0010959</t>
  </si>
  <si>
    <t>左后地脚</t>
  </si>
  <si>
    <t>SLT0010962</t>
  </si>
  <si>
    <t>右后地脚</t>
  </si>
  <si>
    <t>SLT0010964</t>
  </si>
  <si>
    <t>副驾靠背左固定板铆接总成</t>
  </si>
  <si>
    <t>SLT0011028</t>
  </si>
  <si>
    <t>副驾靠背右侧上连接板焊接总成</t>
  </si>
  <si>
    <t>SLT0011030</t>
  </si>
  <si>
    <t>副驾靠背右侧装车钣金焊接总成</t>
  </si>
  <si>
    <t>SLT0011033</t>
  </si>
  <si>
    <t>副驾背板支撑钣金总成A</t>
  </si>
  <si>
    <t>SLT0011041</t>
  </si>
  <si>
    <t>副驾背板支撑钣金总成C</t>
  </si>
  <si>
    <t>SLT0011045</t>
  </si>
  <si>
    <t>副驾背板支撑钣金总成D</t>
  </si>
  <si>
    <t>SLT0011047</t>
  </si>
  <si>
    <t>小背解锁扣手固定座</t>
  </si>
  <si>
    <t>SLT0011085</t>
  </si>
  <si>
    <t>小背下连接边板</t>
  </si>
  <si>
    <t>SLT0011087</t>
  </si>
  <si>
    <t>驾驶员调角器上连接板</t>
  </si>
  <si>
    <t>SLT0011088</t>
  </si>
  <si>
    <t>靠背拉线解锁手柄</t>
  </si>
  <si>
    <t>SLT0011089</t>
  </si>
  <si>
    <t>小背旋转轴固定板焊接总成</t>
  </si>
  <si>
    <t>SLT0011098</t>
  </si>
  <si>
    <t>小背背板支撑板小总成A</t>
  </si>
  <si>
    <t>SLT0011102</t>
  </si>
  <si>
    <t>小背背板支撑板小总成B</t>
  </si>
  <si>
    <t>SLT0011104</t>
  </si>
  <si>
    <t>小背背板支撑板小总成D</t>
  </si>
  <si>
    <t>SLT0011108</t>
  </si>
  <si>
    <t>副驾靠背调角限位片</t>
  </si>
  <si>
    <t>SLT0011191</t>
  </si>
  <si>
    <t>SLT0011251</t>
  </si>
  <si>
    <t>SLT0011252</t>
  </si>
  <si>
    <t>SLT0011254</t>
  </si>
  <si>
    <t>安全上挂钩</t>
  </si>
  <si>
    <t>SLT0011308</t>
  </si>
  <si>
    <t>靠背复位卷簧限位支架</t>
  </si>
  <si>
    <t>SLT0011493</t>
  </si>
  <si>
    <t>副驾靠背左固定板电泳总成</t>
  </si>
  <si>
    <t>SLT0011221</t>
  </si>
  <si>
    <t>K1项目钣金件采购目标价格核算明细表</t>
  </si>
  <si>
    <t>序</t>
  </si>
  <si>
    <t>QAD编码</t>
  </si>
  <si>
    <t>总成名称</t>
  </si>
  <si>
    <t>图片</t>
  </si>
  <si>
    <t>数量</t>
  </si>
  <si>
    <t>材质</t>
  </si>
  <si>
    <t>下料尺寸</t>
  </si>
  <si>
    <t>重量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</si>
  <si>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</si>
  <si>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</si>
  <si>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</si>
  <si>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</si>
  <si>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</si>
  <si>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</si>
  <si>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</si>
  <si>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</si>
  <si>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</si>
  <si>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</si>
  <si>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</si>
  <si>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</si>
  <si>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</si>
  <si>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</si>
  <si>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</si>
  <si>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</si>
  <si>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</si>
  <si>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</si>
  <si>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</si>
  <si>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SLT0002811</t>
  </si>
  <si>
    <t>K1左下板</t>
  </si>
  <si>
    <t>左下板</t>
  </si>
  <si>
    <t>SAPH440</t>
  </si>
  <si>
    <t>落料</t>
  </si>
  <si>
    <t>250T</t>
  </si>
  <si>
    <t>冲孔</t>
  </si>
  <si>
    <t>160T</t>
  </si>
  <si>
    <t>125T</t>
  </si>
  <si>
    <t>成型</t>
  </si>
  <si>
    <t>315T油</t>
  </si>
  <si>
    <t>折弯</t>
  </si>
  <si>
    <t>材料费合计：</t>
  </si>
  <si>
    <t>加工成本合计：</t>
  </si>
  <si>
    <t>SLT0002812</t>
  </si>
  <si>
    <t>K1右下板</t>
  </si>
  <si>
    <t>右下板</t>
  </si>
  <si>
    <t>SLT0002313</t>
  </si>
  <si>
    <t>K1左手柄</t>
  </si>
  <si>
    <t>左手柄</t>
  </si>
  <si>
    <t>100T</t>
  </si>
  <si>
    <t>压筋</t>
  </si>
  <si>
    <t>63T</t>
  </si>
  <si>
    <t>SLT0002814</t>
  </si>
  <si>
    <t>K1右手柄</t>
  </si>
  <si>
    <t>右手柄</t>
  </si>
  <si>
    <t>SLT0002815</t>
  </si>
  <si>
    <t xml:space="preserve">K1内盘簧支架 </t>
  </si>
  <si>
    <t>内盘簧支架</t>
  </si>
  <si>
    <t>80T</t>
  </si>
  <si>
    <t>SLT0002817</t>
  </si>
  <si>
    <t>K1外盘簧支架</t>
  </si>
  <si>
    <t>外盘簧支架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</si>
</sst>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  <numFmt numFmtId="179" formatCode="0.0000_);[Red]\(0.00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177" fontId="0" fillId="0" borderId="0" xfId="49" applyNumberFormat="1">
      <alignment vertical="center"/>
    </xf>
    <xf numFmtId="176" fontId="0" fillId="0" borderId="0" xfId="49" applyNumberFormat="1">
      <alignment vertical="center"/>
    </xf>
    <xf numFmtId="178" fontId="0" fillId="0" borderId="0" xfId="49" applyNumberFormat="1">
      <alignment vertical="center"/>
    </xf>
    <xf numFmtId="0" fontId="0" fillId="0" borderId="1" xfId="49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 shrinkToFit="1"/>
    </xf>
    <xf numFmtId="0" fontId="0" fillId="0" borderId="2" xfId="49" applyBorder="1" applyAlignment="1">
      <alignment horizontal="center" vertical="center" wrapText="1" shrinkToFit="1"/>
    </xf>
    <xf numFmtId="0" fontId="0" fillId="0" borderId="3" xfId="49" applyBorder="1" applyAlignment="1">
      <alignment horizontal="center" vertical="center"/>
    </xf>
    <xf numFmtId="0" fontId="0" fillId="0" borderId="3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Border="1">
      <alignment vertical="center"/>
    </xf>
    <xf numFmtId="0" fontId="0" fillId="0" borderId="4" xfId="49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6" xfId="49" applyBorder="1" applyAlignment="1">
      <alignment horizontal="center" vertical="center"/>
    </xf>
    <xf numFmtId="0" fontId="0" fillId="0" borderId="6" xfId="49" applyBorder="1" applyAlignment="1">
      <alignment horizontal="center" vertical="center" wrapText="1"/>
    </xf>
    <xf numFmtId="177" fontId="0" fillId="0" borderId="0" xfId="49" applyNumberFormat="1" applyAlignment="1">
      <alignment horizontal="center" vertical="center"/>
    </xf>
    <xf numFmtId="176" fontId="0" fillId="0" borderId="0" xfId="49" applyNumberFormat="1" applyAlignment="1">
      <alignment horizontal="center" vertical="center"/>
    </xf>
    <xf numFmtId="177" fontId="0" fillId="0" borderId="2" xfId="49" applyNumberFormat="1" applyBorder="1" applyAlignment="1">
      <alignment horizontal="center" vertical="center" shrinkToFit="1"/>
    </xf>
    <xf numFmtId="176" fontId="0" fillId="0" borderId="2" xfId="49" applyNumberFormat="1" applyBorder="1" applyAlignment="1">
      <alignment horizontal="center" vertical="center"/>
    </xf>
    <xf numFmtId="177" fontId="0" fillId="0" borderId="2" xfId="49" applyNumberFormat="1" applyBorder="1">
      <alignment vertical="center"/>
    </xf>
    <xf numFmtId="176" fontId="0" fillId="0" borderId="2" xfId="49" applyNumberFormat="1" applyBorder="1">
      <alignment vertical="center"/>
    </xf>
    <xf numFmtId="0" fontId="0" fillId="0" borderId="7" xfId="49" applyBorder="1" applyAlignment="1">
      <alignment horizontal="center" vertical="center"/>
    </xf>
    <xf numFmtId="178" fontId="0" fillId="0" borderId="0" xfId="49" applyNumberFormat="1" applyAlignment="1">
      <alignment horizontal="center" vertical="center"/>
    </xf>
    <xf numFmtId="178" fontId="0" fillId="0" borderId="2" xfId="49" applyNumberFormat="1" applyBorder="1" applyAlignment="1">
      <alignment horizontal="center" vertical="center"/>
    </xf>
    <xf numFmtId="178" fontId="0" fillId="0" borderId="2" xfId="49" applyNumberFormat="1" applyBorder="1">
      <alignment vertical="center"/>
    </xf>
    <xf numFmtId="178" fontId="0" fillId="0" borderId="2" xfId="49" applyNumberFormat="1" applyBorder="1" applyAlignment="1">
      <alignment horizontal="center" vertical="center" shrinkToFit="1"/>
    </xf>
    <xf numFmtId="9" fontId="0" fillId="0" borderId="1" xfId="49" applyNumberFormat="1" applyBorder="1" applyAlignment="1">
      <alignment horizontal="center" vertical="center"/>
    </xf>
    <xf numFmtId="179" fontId="0" fillId="0" borderId="1" xfId="49" applyNumberFormat="1" applyBorder="1" applyAlignment="1">
      <alignment horizontal="center" vertical="center"/>
    </xf>
    <xf numFmtId="9" fontId="0" fillId="0" borderId="6" xfId="49" applyNumberFormat="1" applyBorder="1" applyAlignment="1">
      <alignment horizontal="center" vertical="center"/>
    </xf>
    <xf numFmtId="179" fontId="0" fillId="0" borderId="6" xfId="49" applyNumberFormat="1" applyBorder="1" applyAlignment="1">
      <alignment horizontal="center" vertical="center"/>
    </xf>
    <xf numFmtId="9" fontId="0" fillId="0" borderId="3" xfId="49" applyNumberFormat="1" applyBorder="1" applyAlignment="1">
      <alignment horizontal="center" vertical="center"/>
    </xf>
    <xf numFmtId="179" fontId="0" fillId="0" borderId="3" xfId="49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7" workbookViewId="0">
      <selection activeCell="H40" sqref="H40"/>
    </sheetView>
  </sheetViews>
  <sheetFormatPr defaultColWidth="9" defaultRowHeight="12.75" outlineLevelCol="2"/>
  <cols>
    <col min="1" max="1" width="5.6283185840708" style="37" customWidth="1"/>
    <col min="2" max="2" width="29.7522123893805" style="38" customWidth="1"/>
    <col min="3" max="3" width="12.6283185840708" style="38" customWidth="1"/>
    <col min="4" max="16384" width="9" style="38"/>
  </cols>
  <sheetData>
    <row r="1" ht="21" customHeight="1" spans="1:3">
      <c r="A1" s="39" t="s">
        <v>0</v>
      </c>
      <c r="B1" s="39" t="s">
        <v>1</v>
      </c>
      <c r="C1" s="39" t="s">
        <v>2</v>
      </c>
    </row>
    <row r="2" ht="14.1" customHeight="1" spans="1:3">
      <c r="A2" s="40">
        <v>1</v>
      </c>
      <c r="B2" s="41" t="s">
        <v>3</v>
      </c>
      <c r="C2" s="42" t="s">
        <v>4</v>
      </c>
    </row>
    <row r="3" ht="14.1" customHeight="1" spans="1:3">
      <c r="A3" s="40">
        <v>2</v>
      </c>
      <c r="B3" s="41" t="s">
        <v>5</v>
      </c>
      <c r="C3" s="42" t="s">
        <v>6</v>
      </c>
    </row>
    <row r="4" ht="14.1" customHeight="1" spans="1:3">
      <c r="A4" s="40">
        <v>3</v>
      </c>
      <c r="B4" s="41" t="s">
        <v>7</v>
      </c>
      <c r="C4" s="42" t="s">
        <v>8</v>
      </c>
    </row>
    <row r="5" ht="14.1" customHeight="1" spans="1:3">
      <c r="A5" s="40">
        <v>4</v>
      </c>
      <c r="B5" s="41" t="s">
        <v>9</v>
      </c>
      <c r="C5" s="42" t="s">
        <v>10</v>
      </c>
    </row>
    <row r="6" ht="14.1" customHeight="1" spans="1:3">
      <c r="A6" s="40">
        <v>5</v>
      </c>
      <c r="B6" s="41" t="s">
        <v>11</v>
      </c>
      <c r="C6" s="42" t="s">
        <v>12</v>
      </c>
    </row>
    <row r="7" ht="14.1" customHeight="1" spans="1:3">
      <c r="A7" s="40">
        <v>6</v>
      </c>
      <c r="B7" s="41" t="s">
        <v>13</v>
      </c>
      <c r="C7" s="42" t="s">
        <v>14</v>
      </c>
    </row>
    <row r="8" ht="14.1" customHeight="1" spans="1:3">
      <c r="A8" s="40">
        <v>7</v>
      </c>
      <c r="B8" s="41" t="s">
        <v>15</v>
      </c>
      <c r="C8" s="42" t="s">
        <v>16</v>
      </c>
    </row>
    <row r="9" ht="14.1" customHeight="1" spans="1:3">
      <c r="A9" s="40">
        <v>8</v>
      </c>
      <c r="B9" s="41" t="s">
        <v>17</v>
      </c>
      <c r="C9" s="42" t="s">
        <v>18</v>
      </c>
    </row>
    <row r="10" ht="14.1" customHeight="1" spans="1:3">
      <c r="A10" s="40">
        <v>9</v>
      </c>
      <c r="B10" s="41" t="s">
        <v>19</v>
      </c>
      <c r="C10" s="42" t="s">
        <v>20</v>
      </c>
    </row>
    <row r="11" ht="14.1" customHeight="1" spans="1:3">
      <c r="A11" s="40">
        <v>10</v>
      </c>
      <c r="B11" s="41" t="s">
        <v>21</v>
      </c>
      <c r="C11" s="42" t="s">
        <v>22</v>
      </c>
    </row>
    <row r="12" ht="14.1" customHeight="1" spans="1:3">
      <c r="A12" s="40">
        <v>11</v>
      </c>
      <c r="B12" s="41" t="s">
        <v>23</v>
      </c>
      <c r="C12" s="42" t="s">
        <v>24</v>
      </c>
    </row>
    <row r="13" ht="14.1" customHeight="1" spans="1:3">
      <c r="A13" s="40">
        <v>12</v>
      </c>
      <c r="B13" s="41" t="s">
        <v>25</v>
      </c>
      <c r="C13" s="42" t="s">
        <v>26</v>
      </c>
    </row>
    <row r="14" ht="16.5" hidden="1" customHeight="1" spans="1:3">
      <c r="A14" s="40">
        <v>13</v>
      </c>
      <c r="B14" s="42" t="s">
        <v>27</v>
      </c>
      <c r="C14" s="42" t="s">
        <v>28</v>
      </c>
    </row>
    <row r="15" ht="16.5" hidden="1" customHeight="1" spans="1:3">
      <c r="A15" s="40">
        <v>14</v>
      </c>
      <c r="B15" s="42" t="s">
        <v>29</v>
      </c>
      <c r="C15" s="42" t="s">
        <v>30</v>
      </c>
    </row>
    <row r="16" ht="16.5" hidden="1" customHeight="1" spans="1:3">
      <c r="A16" s="40">
        <v>15</v>
      </c>
      <c r="B16" s="42" t="s">
        <v>31</v>
      </c>
      <c r="C16" s="42" t="s">
        <v>32</v>
      </c>
    </row>
    <row r="17" ht="16.5" hidden="1" customHeight="1" spans="1:3">
      <c r="A17" s="40">
        <v>16</v>
      </c>
      <c r="B17" s="42" t="s">
        <v>33</v>
      </c>
      <c r="C17" s="42" t="s">
        <v>34</v>
      </c>
    </row>
    <row r="18" ht="16.5" hidden="1" customHeight="1" spans="1:3">
      <c r="A18" s="40">
        <v>17</v>
      </c>
      <c r="B18" s="42" t="s">
        <v>35</v>
      </c>
      <c r="C18" s="42" t="s">
        <v>36</v>
      </c>
    </row>
    <row r="19" ht="14.1" customHeight="1" spans="1:3">
      <c r="A19" s="40">
        <v>18</v>
      </c>
      <c r="B19" s="41" t="s">
        <v>37</v>
      </c>
      <c r="C19" s="42" t="s">
        <v>38</v>
      </c>
    </row>
    <row r="20" ht="16.5" hidden="1" customHeight="1" spans="1:3">
      <c r="A20" s="40">
        <v>19</v>
      </c>
      <c r="B20" s="42" t="s">
        <v>39</v>
      </c>
      <c r="C20" s="42" t="s">
        <v>40</v>
      </c>
    </row>
    <row r="21" ht="14.1" customHeight="1" spans="1:3">
      <c r="A21" s="40">
        <v>20</v>
      </c>
      <c r="B21" s="41" t="s">
        <v>41</v>
      </c>
      <c r="C21" s="42" t="s">
        <v>42</v>
      </c>
    </row>
    <row r="22" ht="14.1" customHeight="1" spans="1:3">
      <c r="A22" s="40">
        <v>21</v>
      </c>
      <c r="B22" s="41" t="s">
        <v>43</v>
      </c>
      <c r="C22" s="42" t="s">
        <v>44</v>
      </c>
    </row>
    <row r="23" ht="14.1" customHeight="1" spans="1:3">
      <c r="A23" s="40">
        <v>22</v>
      </c>
      <c r="B23" s="41" t="s">
        <v>45</v>
      </c>
      <c r="C23" s="42" t="s">
        <v>46</v>
      </c>
    </row>
    <row r="24" ht="14.1" customHeight="1" spans="1:3">
      <c r="A24" s="40">
        <v>23</v>
      </c>
      <c r="B24" s="41" t="s">
        <v>47</v>
      </c>
      <c r="C24" s="42" t="s">
        <v>48</v>
      </c>
    </row>
    <row r="25" ht="14.1" customHeight="1" spans="1:3">
      <c r="A25" s="40">
        <v>24</v>
      </c>
      <c r="B25" s="41" t="s">
        <v>49</v>
      </c>
      <c r="C25" s="42" t="s">
        <v>50</v>
      </c>
    </row>
    <row r="26" ht="16.5" hidden="1" customHeight="1" spans="1:3">
      <c r="A26" s="40">
        <v>25</v>
      </c>
      <c r="B26" s="42" t="s">
        <v>51</v>
      </c>
      <c r="C26" s="42" t="s">
        <v>52</v>
      </c>
    </row>
    <row r="27" ht="16.5" hidden="1" customHeight="1" spans="1:3">
      <c r="A27" s="40">
        <v>26</v>
      </c>
      <c r="B27" s="42" t="s">
        <v>53</v>
      </c>
      <c r="C27" s="42" t="s">
        <v>54</v>
      </c>
    </row>
    <row r="28" ht="16.5" hidden="1" customHeight="1" spans="1:3">
      <c r="A28" s="40">
        <v>27</v>
      </c>
      <c r="B28" s="42" t="s">
        <v>55</v>
      </c>
      <c r="C28" s="42" t="s">
        <v>56</v>
      </c>
    </row>
    <row r="29" ht="14.1" customHeight="1" spans="1:3">
      <c r="A29" s="40">
        <v>28</v>
      </c>
      <c r="B29" s="41" t="s">
        <v>57</v>
      </c>
      <c r="C29" s="42" t="s">
        <v>58</v>
      </c>
    </row>
    <row r="30" ht="14.1" customHeight="1" spans="1:3">
      <c r="A30" s="40">
        <v>29</v>
      </c>
      <c r="B30" s="41" t="s">
        <v>59</v>
      </c>
      <c r="C30" s="42" t="s">
        <v>60</v>
      </c>
    </row>
    <row r="31" ht="14.1" customHeight="1" spans="1:3">
      <c r="A31" s="40">
        <v>30</v>
      </c>
      <c r="B31" s="41" t="s">
        <v>61</v>
      </c>
      <c r="C31" s="42" t="s">
        <v>62</v>
      </c>
    </row>
    <row r="32" ht="14.1" customHeight="1" spans="1:3">
      <c r="A32" s="40">
        <v>31</v>
      </c>
      <c r="B32" s="41" t="s">
        <v>63</v>
      </c>
      <c r="C32" s="42" t="s">
        <v>64</v>
      </c>
    </row>
    <row r="33" ht="14.1" customHeight="1" spans="1:3">
      <c r="A33" s="40">
        <v>32</v>
      </c>
      <c r="B33" s="41" t="s">
        <v>65</v>
      </c>
      <c r="C33" s="42" t="s">
        <v>66</v>
      </c>
    </row>
    <row r="34" ht="14.1" customHeight="1" spans="1:3">
      <c r="A34" s="40">
        <v>33</v>
      </c>
      <c r="B34" s="41" t="s">
        <v>67</v>
      </c>
      <c r="C34" s="42" t="s">
        <v>68</v>
      </c>
    </row>
    <row r="35" ht="16.5" hidden="1" customHeight="1" spans="1:3">
      <c r="A35" s="40">
        <v>34</v>
      </c>
      <c r="B35" s="42" t="s">
        <v>69</v>
      </c>
      <c r="C35" s="42" t="s">
        <v>70</v>
      </c>
    </row>
    <row r="36" ht="16.5" hidden="1" customHeight="1" spans="1:3">
      <c r="A36" s="40">
        <v>35</v>
      </c>
      <c r="B36" s="42" t="s">
        <v>71</v>
      </c>
      <c r="C36" s="42" t="s">
        <v>72</v>
      </c>
    </row>
    <row r="37" ht="14.1" customHeight="1" spans="1:3">
      <c r="A37" s="40">
        <v>36</v>
      </c>
      <c r="B37" s="41" t="s">
        <v>73</v>
      </c>
      <c r="C37" s="42" t="s">
        <v>74</v>
      </c>
    </row>
    <row r="38" ht="14.1" customHeight="1" spans="1:3">
      <c r="A38" s="40">
        <v>37</v>
      </c>
      <c r="B38" s="41" t="s">
        <v>5</v>
      </c>
      <c r="C38" s="42" t="s">
        <v>75</v>
      </c>
    </row>
    <row r="39" ht="14.1" customHeight="1" spans="1:3">
      <c r="A39" s="40">
        <v>38</v>
      </c>
      <c r="B39" s="41" t="s">
        <v>17</v>
      </c>
      <c r="C39" s="42" t="s">
        <v>76</v>
      </c>
    </row>
    <row r="40" ht="13.5" customHeight="1" spans="1:3">
      <c r="A40" s="40">
        <v>39</v>
      </c>
      <c r="B40" s="43" t="s">
        <v>21</v>
      </c>
      <c r="C40" s="42" t="s">
        <v>77</v>
      </c>
    </row>
    <row r="41" ht="14.1" customHeight="1" spans="1:3">
      <c r="A41" s="40">
        <v>40</v>
      </c>
      <c r="B41" s="41" t="s">
        <v>78</v>
      </c>
      <c r="C41" s="42" t="s">
        <v>79</v>
      </c>
    </row>
    <row r="42" ht="16.5" hidden="1" customHeight="1" spans="1:3">
      <c r="A42" s="40">
        <v>41</v>
      </c>
      <c r="B42" s="42" t="s">
        <v>80</v>
      </c>
      <c r="C42" s="42" t="s">
        <v>81</v>
      </c>
    </row>
    <row r="43" spans="1:3">
      <c r="A43" s="40">
        <v>42</v>
      </c>
      <c r="B43" s="44" t="s">
        <v>82</v>
      </c>
      <c r="C43" s="45" t="s">
        <v>83</v>
      </c>
    </row>
  </sheetData>
  <sortState ref="A3:E39">
    <sortCondition ref="C3"/>
  </sortState>
  <conditionalFormatting sqref="C4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tabSelected="1" topLeftCell="E18" workbookViewId="0">
      <selection activeCell="Y29" sqref="Y29"/>
    </sheetView>
  </sheetViews>
  <sheetFormatPr defaultColWidth="9" defaultRowHeight="13.5"/>
  <cols>
    <col min="1" max="1" width="3.24778761061947" style="1" customWidth="1"/>
    <col min="2" max="2" width="11.6283185840708" style="1" customWidth="1"/>
    <col min="3" max="4" width="9" style="1"/>
    <col min="5" max="5" width="25.6283185840708" style="1" customWidth="1"/>
    <col min="6" max="6" width="4.3716814159292" style="2" customWidth="1"/>
    <col min="7" max="7" width="8.3716814159292" style="1" customWidth="1"/>
    <col min="8" max="10" width="5.6283185840708" style="1" customWidth="1"/>
    <col min="11" max="13" width="7.3716814159292" style="3" customWidth="1"/>
    <col min="14" max="15" width="6.3716814159292" style="4" customWidth="1"/>
    <col min="16" max="16" width="7.3716814159292" style="4" customWidth="1"/>
    <col min="17" max="17" width="5.12389380530973" style="2" customWidth="1"/>
    <col min="18" max="18" width="6.3716814159292" style="2" customWidth="1"/>
    <col min="19" max="19" width="7" style="2" customWidth="1"/>
    <col min="20" max="20" width="7" style="5" customWidth="1"/>
    <col min="21" max="21" width="7" style="2" customWidth="1"/>
    <col min="22" max="22" width="6.3716814159292" style="4" customWidth="1"/>
    <col min="23" max="23" width="5.50442477876106" style="1" customWidth="1"/>
    <col min="24" max="24" width="8.50442477876106" style="5" customWidth="1"/>
    <col min="25" max="16384" width="9" style="1"/>
  </cols>
  <sheetData>
    <row r="1" ht="24.95" customHeight="1" spans="1:24">
      <c r="A1" s="2" t="s">
        <v>84</v>
      </c>
      <c r="B1" s="2"/>
      <c r="C1" s="2"/>
      <c r="D1" s="2"/>
      <c r="E1" s="2"/>
      <c r="G1" s="2"/>
      <c r="H1" s="2"/>
      <c r="I1" s="2"/>
      <c r="J1" s="2"/>
      <c r="K1" s="20"/>
      <c r="L1" s="20"/>
      <c r="M1" s="20"/>
      <c r="N1" s="21"/>
      <c r="O1" s="21"/>
      <c r="P1" s="21"/>
      <c r="V1" s="21"/>
      <c r="W1" s="2"/>
      <c r="X1" s="27"/>
    </row>
    <row r="2" spans="1:24">
      <c r="A2" s="6" t="s">
        <v>85</v>
      </c>
      <c r="B2" s="7" t="s">
        <v>86</v>
      </c>
      <c r="C2" s="8" t="s">
        <v>87</v>
      </c>
      <c r="D2" s="9" t="s">
        <v>88</v>
      </c>
      <c r="E2" s="8" t="s">
        <v>1</v>
      </c>
      <c r="F2" s="8" t="s">
        <v>89</v>
      </c>
      <c r="G2" s="10" t="s">
        <v>90</v>
      </c>
      <c r="H2" s="11" t="s">
        <v>91</v>
      </c>
      <c r="I2" s="11"/>
      <c r="J2" s="11"/>
      <c r="K2" s="22" t="s">
        <v>92</v>
      </c>
      <c r="L2" s="22"/>
      <c r="M2" s="22"/>
      <c r="N2" s="23" t="s">
        <v>93</v>
      </c>
      <c r="O2" s="23"/>
      <c r="P2" s="23" t="s">
        <v>94</v>
      </c>
      <c r="Q2" s="28" t="s">
        <v>95</v>
      </c>
      <c r="R2" s="28"/>
      <c r="S2" s="28"/>
      <c r="T2" s="29"/>
      <c r="U2" s="28"/>
      <c r="V2" s="23"/>
      <c r="W2" s="28" t="s">
        <v>96</v>
      </c>
      <c r="X2" s="30" t="s">
        <v>97</v>
      </c>
    </row>
    <row r="3" spans="1:24">
      <c r="A3" s="12" t="s">
        <v>98</v>
      </c>
      <c r="B3" s="7"/>
      <c r="C3" s="8"/>
      <c r="D3" s="13"/>
      <c r="E3" s="8"/>
      <c r="F3" s="8"/>
      <c r="G3" s="10"/>
      <c r="H3" s="11" t="s">
        <v>99</v>
      </c>
      <c r="I3" s="11" t="s">
        <v>100</v>
      </c>
      <c r="J3" s="11" t="s">
        <v>101</v>
      </c>
      <c r="K3" s="22" t="s">
        <v>102</v>
      </c>
      <c r="L3" s="22" t="s">
        <v>103</v>
      </c>
      <c r="M3" s="22" t="s">
        <v>104</v>
      </c>
      <c r="N3" s="23" t="s">
        <v>105</v>
      </c>
      <c r="O3" s="23" t="s">
        <v>104</v>
      </c>
      <c r="P3" s="23"/>
      <c r="Q3" s="28" t="s">
        <v>106</v>
      </c>
      <c r="R3" s="28" t="s">
        <v>107</v>
      </c>
      <c r="S3" s="28" t="s">
        <v>108</v>
      </c>
      <c r="T3" s="29" t="s">
        <v>109</v>
      </c>
      <c r="U3" s="23" t="s">
        <v>110</v>
      </c>
      <c r="V3" s="23" t="s">
        <v>111</v>
      </c>
      <c r="W3" s="28"/>
      <c r="X3" s="30"/>
    </row>
    <row r="4" spans="1:24">
      <c r="A4" s="14">
        <v>1</v>
      </c>
      <c r="B4" s="14" t="s">
        <v>112</v>
      </c>
      <c r="C4" s="8" t="s">
        <v>113</v>
      </c>
      <c r="D4" s="8"/>
      <c r="E4" s="15" t="s">
        <v>114</v>
      </c>
      <c r="F4" s="14">
        <v>1</v>
      </c>
      <c r="G4" s="15" t="s">
        <v>115</v>
      </c>
      <c r="H4" s="15">
        <v>487</v>
      </c>
      <c r="I4" s="15">
        <v>138</v>
      </c>
      <c r="J4" s="15">
        <v>2.5</v>
      </c>
      <c r="K4" s="24">
        <v>1.33</v>
      </c>
      <c r="L4" s="24">
        <v>0.72</v>
      </c>
      <c r="M4" s="24">
        <v>0.61</v>
      </c>
      <c r="N4" s="25">
        <v>5.45</v>
      </c>
      <c r="O4" s="25">
        <v>2.6</v>
      </c>
      <c r="P4" s="25">
        <f>(K4*N4-M4*O4)</f>
        <v>5.6625</v>
      </c>
      <c r="Q4" s="14" t="s">
        <v>116</v>
      </c>
      <c r="R4" s="14" t="s">
        <v>117</v>
      </c>
      <c r="S4" s="14">
        <v>1</v>
      </c>
      <c r="T4" s="29">
        <v>0.18</v>
      </c>
      <c r="U4" s="14">
        <v>1</v>
      </c>
      <c r="V4" s="25">
        <v>0.25</v>
      </c>
      <c r="W4" s="31">
        <v>1.12</v>
      </c>
      <c r="X4" s="32">
        <f>W4*(P13+V13)</f>
        <v>7.8764</v>
      </c>
    </row>
    <row r="5" spans="1:24">
      <c r="A5" s="14"/>
      <c r="B5" s="14"/>
      <c r="C5" s="8"/>
      <c r="D5" s="8"/>
      <c r="E5" s="15"/>
      <c r="F5" s="14"/>
      <c r="G5" s="15"/>
      <c r="H5" s="15"/>
      <c r="I5" s="15"/>
      <c r="J5" s="15"/>
      <c r="K5" s="24"/>
      <c r="L5" s="24"/>
      <c r="M5" s="24"/>
      <c r="N5" s="25"/>
      <c r="O5" s="25"/>
      <c r="P5" s="25"/>
      <c r="Q5" s="14" t="s">
        <v>118</v>
      </c>
      <c r="R5" s="14" t="s">
        <v>119</v>
      </c>
      <c r="S5" s="14">
        <v>1</v>
      </c>
      <c r="T5" s="29">
        <v>0.1</v>
      </c>
      <c r="U5" s="14">
        <v>1</v>
      </c>
      <c r="V5" s="25">
        <f>T5/U5*S5</f>
        <v>0.1</v>
      </c>
      <c r="W5" s="33"/>
      <c r="X5" s="34"/>
    </row>
    <row r="6" spans="1:24">
      <c r="A6" s="14"/>
      <c r="B6" s="14"/>
      <c r="C6" s="8"/>
      <c r="D6" s="8"/>
      <c r="E6" s="15"/>
      <c r="F6" s="14"/>
      <c r="G6" s="15"/>
      <c r="H6" s="15"/>
      <c r="I6" s="15"/>
      <c r="J6" s="15"/>
      <c r="K6" s="24"/>
      <c r="L6" s="24"/>
      <c r="M6" s="24"/>
      <c r="N6" s="25"/>
      <c r="O6" s="25"/>
      <c r="P6" s="25"/>
      <c r="Q6" s="14" t="s">
        <v>118</v>
      </c>
      <c r="R6" s="14" t="s">
        <v>120</v>
      </c>
      <c r="S6" s="14">
        <v>1</v>
      </c>
      <c r="T6" s="29">
        <v>0.08</v>
      </c>
      <c r="U6" s="14">
        <v>1</v>
      </c>
      <c r="V6" s="25">
        <f>T6/U6*S6</f>
        <v>0.08</v>
      </c>
      <c r="W6" s="33"/>
      <c r="X6" s="34"/>
    </row>
    <row r="7" spans="1:24">
      <c r="A7" s="14"/>
      <c r="B7" s="14"/>
      <c r="C7" s="8"/>
      <c r="D7" s="8"/>
      <c r="E7" s="15"/>
      <c r="F7" s="14"/>
      <c r="G7" s="15"/>
      <c r="H7" s="15"/>
      <c r="I7" s="15"/>
      <c r="J7" s="15"/>
      <c r="K7" s="24"/>
      <c r="L7" s="24"/>
      <c r="M7" s="24"/>
      <c r="N7" s="25"/>
      <c r="O7" s="25"/>
      <c r="P7" s="25"/>
      <c r="Q7" s="14" t="s">
        <v>121</v>
      </c>
      <c r="R7" s="14" t="s">
        <v>122</v>
      </c>
      <c r="S7" s="14">
        <v>1</v>
      </c>
      <c r="T7" s="29">
        <v>0.3</v>
      </c>
      <c r="U7" s="14">
        <v>1</v>
      </c>
      <c r="V7" s="25">
        <f>T7/U7*S7</f>
        <v>0.3</v>
      </c>
      <c r="W7" s="33"/>
      <c r="X7" s="34"/>
    </row>
    <row r="8" spans="1:24">
      <c r="A8" s="14"/>
      <c r="B8" s="14"/>
      <c r="C8" s="8"/>
      <c r="D8" s="8"/>
      <c r="E8" s="15"/>
      <c r="F8" s="14"/>
      <c r="G8" s="15"/>
      <c r="H8" s="15"/>
      <c r="I8" s="15"/>
      <c r="J8" s="15"/>
      <c r="K8" s="24"/>
      <c r="L8" s="24"/>
      <c r="M8" s="24"/>
      <c r="N8" s="25"/>
      <c r="O8" s="25"/>
      <c r="P8" s="25"/>
      <c r="Q8" s="14" t="s">
        <v>118</v>
      </c>
      <c r="R8" s="14" t="s">
        <v>119</v>
      </c>
      <c r="S8" s="14">
        <v>1</v>
      </c>
      <c r="T8" s="29">
        <v>0.1</v>
      </c>
      <c r="U8" s="14">
        <v>1</v>
      </c>
      <c r="V8" s="25">
        <v>0.18</v>
      </c>
      <c r="W8" s="33"/>
      <c r="X8" s="34"/>
    </row>
    <row r="9" spans="1:24">
      <c r="A9" s="14"/>
      <c r="B9" s="14"/>
      <c r="C9" s="8"/>
      <c r="D9" s="8"/>
      <c r="E9" s="15"/>
      <c r="F9" s="14"/>
      <c r="G9" s="15"/>
      <c r="H9" s="15"/>
      <c r="I9" s="15"/>
      <c r="J9" s="15"/>
      <c r="K9" s="24"/>
      <c r="L9" s="24"/>
      <c r="M9" s="24"/>
      <c r="N9" s="25"/>
      <c r="O9" s="25"/>
      <c r="P9" s="25"/>
      <c r="Q9" s="14" t="s">
        <v>118</v>
      </c>
      <c r="R9" s="14" t="s">
        <v>119</v>
      </c>
      <c r="S9" s="14">
        <v>1</v>
      </c>
      <c r="T9" s="29">
        <v>0.1</v>
      </c>
      <c r="U9" s="14">
        <v>1</v>
      </c>
      <c r="V9" s="25">
        <v>0.18</v>
      </c>
      <c r="W9" s="33"/>
      <c r="X9" s="34"/>
    </row>
    <row r="10" spans="1:24">
      <c r="A10" s="14"/>
      <c r="B10" s="14"/>
      <c r="C10" s="8"/>
      <c r="D10" s="8"/>
      <c r="E10" s="15"/>
      <c r="F10" s="14"/>
      <c r="G10" s="15"/>
      <c r="H10" s="15"/>
      <c r="I10" s="15"/>
      <c r="J10" s="15"/>
      <c r="K10" s="24"/>
      <c r="L10" s="24"/>
      <c r="M10" s="24"/>
      <c r="N10" s="25"/>
      <c r="O10" s="25"/>
      <c r="P10" s="25"/>
      <c r="Q10" s="14" t="s">
        <v>118</v>
      </c>
      <c r="R10" s="14" t="s">
        <v>120</v>
      </c>
      <c r="S10" s="14">
        <v>1</v>
      </c>
      <c r="T10" s="29">
        <v>0.08</v>
      </c>
      <c r="U10" s="14">
        <v>1</v>
      </c>
      <c r="V10" s="25">
        <v>0.12</v>
      </c>
      <c r="W10" s="33"/>
      <c r="X10" s="34"/>
    </row>
    <row r="11" spans="1:24">
      <c r="A11" s="14"/>
      <c r="B11" s="14"/>
      <c r="C11" s="8"/>
      <c r="D11" s="8"/>
      <c r="E11" s="15"/>
      <c r="F11" s="14"/>
      <c r="G11" s="15"/>
      <c r="H11" s="15"/>
      <c r="I11" s="15"/>
      <c r="J11" s="15"/>
      <c r="K11" s="24"/>
      <c r="L11" s="24"/>
      <c r="M11" s="24"/>
      <c r="N11" s="25"/>
      <c r="O11" s="25"/>
      <c r="P11" s="25"/>
      <c r="Q11" s="14" t="s">
        <v>118</v>
      </c>
      <c r="R11" s="14" t="s">
        <v>120</v>
      </c>
      <c r="S11" s="14">
        <v>1</v>
      </c>
      <c r="T11" s="29">
        <v>0.08</v>
      </c>
      <c r="U11" s="14">
        <v>1</v>
      </c>
      <c r="V11" s="25">
        <f t="shared" ref="V11:V17" si="0">T11/U11*S11</f>
        <v>0.08</v>
      </c>
      <c r="W11" s="33"/>
      <c r="X11" s="34"/>
    </row>
    <row r="12" spans="1:24">
      <c r="A12" s="14"/>
      <c r="B12" s="14"/>
      <c r="C12" s="8"/>
      <c r="D12" s="8"/>
      <c r="E12" s="15"/>
      <c r="F12" s="14"/>
      <c r="G12" s="15"/>
      <c r="H12" s="15"/>
      <c r="I12" s="15"/>
      <c r="J12" s="15"/>
      <c r="K12" s="24"/>
      <c r="L12" s="24"/>
      <c r="M12" s="24"/>
      <c r="N12" s="25"/>
      <c r="O12" s="25"/>
      <c r="P12" s="25"/>
      <c r="Q12" s="14" t="s">
        <v>123</v>
      </c>
      <c r="R12" s="14" t="s">
        <v>120</v>
      </c>
      <c r="S12" s="14">
        <v>1</v>
      </c>
      <c r="T12" s="29">
        <v>0.08</v>
      </c>
      <c r="U12" s="14">
        <v>1</v>
      </c>
      <c r="V12" s="25">
        <f t="shared" si="0"/>
        <v>0.08</v>
      </c>
      <c r="W12" s="33"/>
      <c r="X12" s="34"/>
    </row>
    <row r="13" spans="1:24">
      <c r="A13" s="14"/>
      <c r="B13" s="14"/>
      <c r="C13" s="8"/>
      <c r="D13" s="8"/>
      <c r="E13" s="16" t="s">
        <v>124</v>
      </c>
      <c r="F13" s="17"/>
      <c r="G13" s="17"/>
      <c r="H13" s="17"/>
      <c r="I13" s="17"/>
      <c r="J13" s="17"/>
      <c r="K13" s="17"/>
      <c r="L13" s="17"/>
      <c r="M13" s="17"/>
      <c r="N13" s="17"/>
      <c r="O13" s="26"/>
      <c r="P13" s="25">
        <f>SUM(P4:P12)</f>
        <v>5.6625</v>
      </c>
      <c r="Q13" s="16" t="s">
        <v>125</v>
      </c>
      <c r="R13" s="17"/>
      <c r="S13" s="17"/>
      <c r="T13" s="17"/>
      <c r="U13" s="26"/>
      <c r="V13" s="25">
        <f>SUM(V4:V12)</f>
        <v>1.37</v>
      </c>
      <c r="W13" s="35"/>
      <c r="X13" s="36"/>
    </row>
    <row r="14" spans="1:24">
      <c r="A14" s="14">
        <v>1</v>
      </c>
      <c r="B14" s="14" t="s">
        <v>126</v>
      </c>
      <c r="C14" s="8" t="s">
        <v>127</v>
      </c>
      <c r="D14" s="8"/>
      <c r="E14" s="15" t="s">
        <v>128</v>
      </c>
      <c r="F14" s="14">
        <v>1</v>
      </c>
      <c r="G14" s="15" t="s">
        <v>115</v>
      </c>
      <c r="H14" s="15">
        <v>487</v>
      </c>
      <c r="I14" s="15">
        <v>138</v>
      </c>
      <c r="J14" s="15">
        <v>2.5</v>
      </c>
      <c r="K14" s="24">
        <v>1.33</v>
      </c>
      <c r="L14" s="24">
        <v>0.72</v>
      </c>
      <c r="M14" s="24">
        <v>0.61</v>
      </c>
      <c r="N14" s="25">
        <v>5.45</v>
      </c>
      <c r="O14" s="25">
        <v>2.6</v>
      </c>
      <c r="P14" s="25">
        <f>(K14*N14-M14*O14)</f>
        <v>5.6625</v>
      </c>
      <c r="Q14" s="14" t="s">
        <v>116</v>
      </c>
      <c r="R14" s="14" t="s">
        <v>117</v>
      </c>
      <c r="S14" s="14">
        <v>1</v>
      </c>
      <c r="T14" s="29">
        <v>0.18</v>
      </c>
      <c r="U14" s="14">
        <v>1</v>
      </c>
      <c r="V14" s="25">
        <v>0.25</v>
      </c>
      <c r="W14" s="31">
        <v>1.12</v>
      </c>
      <c r="X14" s="32">
        <f>W14*(P23+V23)</f>
        <v>7.8764</v>
      </c>
    </row>
    <row r="15" spans="1:24">
      <c r="A15" s="14"/>
      <c r="B15" s="14"/>
      <c r="C15" s="8"/>
      <c r="D15" s="8"/>
      <c r="E15" s="15"/>
      <c r="F15" s="14"/>
      <c r="G15" s="15"/>
      <c r="H15" s="15"/>
      <c r="I15" s="15"/>
      <c r="J15" s="15"/>
      <c r="K15" s="24"/>
      <c r="L15" s="24"/>
      <c r="M15" s="24"/>
      <c r="N15" s="25"/>
      <c r="O15" s="25"/>
      <c r="P15" s="25"/>
      <c r="Q15" s="14" t="s">
        <v>118</v>
      </c>
      <c r="R15" s="14" t="s">
        <v>119</v>
      </c>
      <c r="S15" s="14">
        <v>1</v>
      </c>
      <c r="T15" s="29">
        <v>0.1</v>
      </c>
      <c r="U15" s="14">
        <v>1</v>
      </c>
      <c r="V15" s="25">
        <f t="shared" si="0"/>
        <v>0.1</v>
      </c>
      <c r="W15" s="33"/>
      <c r="X15" s="34"/>
    </row>
    <row r="16" spans="1:24">
      <c r="A16" s="14"/>
      <c r="B16" s="14"/>
      <c r="C16" s="8"/>
      <c r="D16" s="8"/>
      <c r="E16" s="15"/>
      <c r="F16" s="14"/>
      <c r="G16" s="15"/>
      <c r="H16" s="15"/>
      <c r="I16" s="15"/>
      <c r="J16" s="15"/>
      <c r="K16" s="24"/>
      <c r="L16" s="24"/>
      <c r="M16" s="24"/>
      <c r="N16" s="25"/>
      <c r="O16" s="25"/>
      <c r="P16" s="25"/>
      <c r="Q16" s="14" t="s">
        <v>118</v>
      </c>
      <c r="R16" s="14" t="s">
        <v>120</v>
      </c>
      <c r="S16" s="14">
        <v>1</v>
      </c>
      <c r="T16" s="29">
        <v>0.08</v>
      </c>
      <c r="U16" s="14">
        <v>1</v>
      </c>
      <c r="V16" s="25">
        <f t="shared" si="0"/>
        <v>0.08</v>
      </c>
      <c r="W16" s="33"/>
      <c r="X16" s="34"/>
    </row>
    <row r="17" spans="1:24">
      <c r="A17" s="14"/>
      <c r="B17" s="14"/>
      <c r="C17" s="8"/>
      <c r="D17" s="8"/>
      <c r="E17" s="15"/>
      <c r="F17" s="14"/>
      <c r="G17" s="15"/>
      <c r="H17" s="15"/>
      <c r="I17" s="15"/>
      <c r="J17" s="15"/>
      <c r="K17" s="24"/>
      <c r="L17" s="24"/>
      <c r="M17" s="24"/>
      <c r="N17" s="25"/>
      <c r="O17" s="25"/>
      <c r="P17" s="25"/>
      <c r="Q17" s="14" t="s">
        <v>121</v>
      </c>
      <c r="R17" s="14" t="s">
        <v>122</v>
      </c>
      <c r="S17" s="14">
        <v>1</v>
      </c>
      <c r="T17" s="29">
        <v>0.3</v>
      </c>
      <c r="U17" s="14">
        <v>1</v>
      </c>
      <c r="V17" s="25">
        <f t="shared" si="0"/>
        <v>0.3</v>
      </c>
      <c r="W17" s="33"/>
      <c r="X17" s="34"/>
    </row>
    <row r="18" spans="1:24">
      <c r="A18" s="14"/>
      <c r="B18" s="14"/>
      <c r="C18" s="8"/>
      <c r="D18" s="8"/>
      <c r="E18" s="15"/>
      <c r="F18" s="14"/>
      <c r="G18" s="15"/>
      <c r="H18" s="15"/>
      <c r="I18" s="15"/>
      <c r="J18" s="15"/>
      <c r="K18" s="24"/>
      <c r="L18" s="24"/>
      <c r="M18" s="24"/>
      <c r="N18" s="25"/>
      <c r="O18" s="25"/>
      <c r="P18" s="25"/>
      <c r="Q18" s="14" t="s">
        <v>118</v>
      </c>
      <c r="R18" s="14" t="s">
        <v>119</v>
      </c>
      <c r="S18" s="14">
        <v>1</v>
      </c>
      <c r="T18" s="29">
        <v>0.1</v>
      </c>
      <c r="U18" s="14">
        <v>1</v>
      </c>
      <c r="V18" s="25">
        <v>0.18</v>
      </c>
      <c r="W18" s="33"/>
      <c r="X18" s="34"/>
    </row>
    <row r="19" spans="1:24">
      <c r="A19" s="14"/>
      <c r="B19" s="14"/>
      <c r="C19" s="8"/>
      <c r="D19" s="8"/>
      <c r="E19" s="15"/>
      <c r="F19" s="14"/>
      <c r="G19" s="15"/>
      <c r="H19" s="15"/>
      <c r="I19" s="15"/>
      <c r="J19" s="15"/>
      <c r="K19" s="24"/>
      <c r="L19" s="24"/>
      <c r="M19" s="24"/>
      <c r="N19" s="25"/>
      <c r="O19" s="25"/>
      <c r="P19" s="25"/>
      <c r="Q19" s="14" t="s">
        <v>118</v>
      </c>
      <c r="R19" s="14" t="s">
        <v>119</v>
      </c>
      <c r="S19" s="14">
        <v>1</v>
      </c>
      <c r="T19" s="29">
        <v>0.1</v>
      </c>
      <c r="U19" s="14">
        <v>1</v>
      </c>
      <c r="V19" s="25">
        <v>0.18</v>
      </c>
      <c r="W19" s="33"/>
      <c r="X19" s="34"/>
    </row>
    <row r="20" spans="1:24">
      <c r="A20" s="14"/>
      <c r="B20" s="14"/>
      <c r="C20" s="8"/>
      <c r="D20" s="8"/>
      <c r="E20" s="15"/>
      <c r="F20" s="14"/>
      <c r="G20" s="15"/>
      <c r="H20" s="15"/>
      <c r="I20" s="15"/>
      <c r="J20" s="15"/>
      <c r="K20" s="24"/>
      <c r="L20" s="24"/>
      <c r="M20" s="24"/>
      <c r="N20" s="25"/>
      <c r="O20" s="25"/>
      <c r="P20" s="25"/>
      <c r="Q20" s="14" t="s">
        <v>118</v>
      </c>
      <c r="R20" s="14" t="s">
        <v>120</v>
      </c>
      <c r="S20" s="14">
        <v>1</v>
      </c>
      <c r="T20" s="29">
        <v>0.08</v>
      </c>
      <c r="U20" s="14">
        <v>1</v>
      </c>
      <c r="V20" s="25">
        <v>0.12</v>
      </c>
      <c r="W20" s="33"/>
      <c r="X20" s="34"/>
    </row>
    <row r="21" spans="1:24">
      <c r="A21" s="14"/>
      <c r="B21" s="14"/>
      <c r="C21" s="8"/>
      <c r="D21" s="8"/>
      <c r="E21" s="15"/>
      <c r="F21" s="14"/>
      <c r="G21" s="15"/>
      <c r="H21" s="15"/>
      <c r="I21" s="15"/>
      <c r="J21" s="15"/>
      <c r="K21" s="24"/>
      <c r="L21" s="24"/>
      <c r="M21" s="24"/>
      <c r="N21" s="25"/>
      <c r="O21" s="25"/>
      <c r="P21" s="25"/>
      <c r="Q21" s="14" t="s">
        <v>118</v>
      </c>
      <c r="R21" s="14" t="s">
        <v>120</v>
      </c>
      <c r="S21" s="14">
        <v>1</v>
      </c>
      <c r="T21" s="29">
        <v>0.08</v>
      </c>
      <c r="U21" s="14">
        <v>1</v>
      </c>
      <c r="V21" s="25">
        <f>T21/U21*S21</f>
        <v>0.08</v>
      </c>
      <c r="W21" s="33"/>
      <c r="X21" s="34"/>
    </row>
    <row r="22" spans="1:24">
      <c r="A22" s="14"/>
      <c r="B22" s="14"/>
      <c r="C22" s="8"/>
      <c r="D22" s="8"/>
      <c r="E22" s="15"/>
      <c r="F22" s="14"/>
      <c r="G22" s="15"/>
      <c r="H22" s="15"/>
      <c r="I22" s="15"/>
      <c r="J22" s="15"/>
      <c r="K22" s="24"/>
      <c r="L22" s="24"/>
      <c r="M22" s="24"/>
      <c r="N22" s="25"/>
      <c r="O22" s="25"/>
      <c r="P22" s="25"/>
      <c r="Q22" s="14" t="s">
        <v>123</v>
      </c>
      <c r="R22" s="14" t="s">
        <v>120</v>
      </c>
      <c r="S22" s="14">
        <v>1</v>
      </c>
      <c r="T22" s="29">
        <v>0.08</v>
      </c>
      <c r="U22" s="14">
        <v>1</v>
      </c>
      <c r="V22" s="25">
        <f>T22/U22*S22</f>
        <v>0.08</v>
      </c>
      <c r="W22" s="33"/>
      <c r="X22" s="34"/>
    </row>
    <row r="23" spans="1:24">
      <c r="A23" s="14"/>
      <c r="B23" s="14"/>
      <c r="C23" s="8"/>
      <c r="D23" s="8"/>
      <c r="E23" s="16" t="s">
        <v>124</v>
      </c>
      <c r="F23" s="17"/>
      <c r="G23" s="17"/>
      <c r="H23" s="17"/>
      <c r="I23" s="17"/>
      <c r="J23" s="17"/>
      <c r="K23" s="17"/>
      <c r="L23" s="17"/>
      <c r="M23" s="17"/>
      <c r="N23" s="17"/>
      <c r="O23" s="26"/>
      <c r="P23" s="25">
        <f>SUM(P14:P22)</f>
        <v>5.6625</v>
      </c>
      <c r="Q23" s="16" t="s">
        <v>125</v>
      </c>
      <c r="R23" s="17"/>
      <c r="S23" s="17"/>
      <c r="T23" s="17"/>
      <c r="U23" s="26"/>
      <c r="V23" s="25">
        <f>SUM(V14:V22)</f>
        <v>1.37</v>
      </c>
      <c r="W23" s="35"/>
      <c r="X23" s="36"/>
    </row>
    <row r="24" spans="1:24">
      <c r="A24" s="6">
        <v>4</v>
      </c>
      <c r="B24" s="6" t="s">
        <v>129</v>
      </c>
      <c r="C24" s="9" t="s">
        <v>130</v>
      </c>
      <c r="D24" s="6"/>
      <c r="E24" s="15" t="s">
        <v>131</v>
      </c>
      <c r="F24" s="14">
        <v>1</v>
      </c>
      <c r="G24" s="15" t="s">
        <v>115</v>
      </c>
      <c r="H24" s="15">
        <v>208</v>
      </c>
      <c r="I24" s="15">
        <v>52</v>
      </c>
      <c r="J24" s="15">
        <v>2.5</v>
      </c>
      <c r="K24" s="24">
        <v>0.22</v>
      </c>
      <c r="L24" s="24">
        <v>0.0965</v>
      </c>
      <c r="M24" s="24">
        <v>0.123</v>
      </c>
      <c r="N24" s="25">
        <v>5.45</v>
      </c>
      <c r="O24" s="25">
        <v>2.6</v>
      </c>
      <c r="P24" s="25">
        <f>(K24*N24-M24*O24)</f>
        <v>0.8792</v>
      </c>
      <c r="Q24" s="14" t="s">
        <v>116</v>
      </c>
      <c r="R24" s="14" t="s">
        <v>119</v>
      </c>
      <c r="S24" s="14">
        <v>1</v>
      </c>
      <c r="T24" s="29">
        <v>0.1</v>
      </c>
      <c r="U24" s="14">
        <v>1</v>
      </c>
      <c r="V24" s="25">
        <f>T24/U24*S24</f>
        <v>0.1</v>
      </c>
      <c r="W24" s="31">
        <v>1.12</v>
      </c>
      <c r="X24" s="6">
        <v>1.344</v>
      </c>
    </row>
    <row r="25" spans="1:24">
      <c r="A25" s="18"/>
      <c r="B25" s="18"/>
      <c r="C25" s="19"/>
      <c r="D25" s="18"/>
      <c r="E25" s="15"/>
      <c r="F25" s="14"/>
      <c r="G25" s="15"/>
      <c r="H25" s="15"/>
      <c r="I25" s="15"/>
      <c r="J25" s="15"/>
      <c r="K25" s="24"/>
      <c r="L25" s="24"/>
      <c r="M25" s="24"/>
      <c r="N25" s="25"/>
      <c r="O25" s="25"/>
      <c r="P25" s="25"/>
      <c r="Q25" s="14" t="s">
        <v>121</v>
      </c>
      <c r="R25" s="14" t="s">
        <v>120</v>
      </c>
      <c r="S25" s="14">
        <v>1</v>
      </c>
      <c r="T25" s="29">
        <v>0.08</v>
      </c>
      <c r="U25" s="14">
        <v>1</v>
      </c>
      <c r="V25" s="25">
        <f>T25/U25*S25</f>
        <v>0.08</v>
      </c>
      <c r="W25" s="33"/>
      <c r="X25" s="18"/>
    </row>
    <row r="26" spans="1:24">
      <c r="A26" s="18"/>
      <c r="B26" s="18"/>
      <c r="C26" s="19"/>
      <c r="D26" s="18"/>
      <c r="E26" s="15"/>
      <c r="F26" s="14"/>
      <c r="G26" s="15"/>
      <c r="H26" s="15"/>
      <c r="I26" s="15"/>
      <c r="J26" s="15"/>
      <c r="K26" s="24"/>
      <c r="L26" s="24"/>
      <c r="M26" s="24"/>
      <c r="N26" s="25"/>
      <c r="O26" s="25"/>
      <c r="P26" s="25"/>
      <c r="Q26" s="14" t="s">
        <v>118</v>
      </c>
      <c r="R26" s="14" t="s">
        <v>132</v>
      </c>
      <c r="S26" s="14">
        <v>1</v>
      </c>
      <c r="T26" s="29">
        <v>0.07</v>
      </c>
      <c r="U26" s="14">
        <v>1</v>
      </c>
      <c r="V26" s="25">
        <v>0.1</v>
      </c>
      <c r="W26" s="33"/>
      <c r="X26" s="18"/>
    </row>
    <row r="27" spans="1:24">
      <c r="A27" s="18"/>
      <c r="B27" s="18"/>
      <c r="C27" s="19"/>
      <c r="D27" s="18"/>
      <c r="E27" s="15"/>
      <c r="F27" s="14"/>
      <c r="G27" s="15"/>
      <c r="H27" s="15"/>
      <c r="I27" s="15"/>
      <c r="J27" s="15"/>
      <c r="K27" s="24"/>
      <c r="L27" s="24"/>
      <c r="M27" s="24"/>
      <c r="N27" s="25"/>
      <c r="O27" s="25"/>
      <c r="P27" s="25"/>
      <c r="Q27" s="14" t="s">
        <v>133</v>
      </c>
      <c r="R27" s="14" t="s">
        <v>134</v>
      </c>
      <c r="S27" s="14">
        <v>1</v>
      </c>
      <c r="T27" s="29">
        <v>0.04</v>
      </c>
      <c r="U27" s="14">
        <v>1</v>
      </c>
      <c r="V27" s="25">
        <f>T27/U27*S27</f>
        <v>0.04</v>
      </c>
      <c r="W27" s="33"/>
      <c r="X27" s="18"/>
    </row>
    <row r="28" spans="1:24">
      <c r="A28" s="12"/>
      <c r="B28" s="12"/>
      <c r="C28" s="13"/>
      <c r="D28" s="12"/>
      <c r="E28" s="14" t="s">
        <v>124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5">
        <f>SUM(P24:P27)</f>
        <v>0.8792</v>
      </c>
      <c r="Q28" s="14" t="s">
        <v>125</v>
      </c>
      <c r="R28" s="14"/>
      <c r="S28" s="14"/>
      <c r="T28" s="14"/>
      <c r="U28" s="14"/>
      <c r="V28" s="25">
        <f>SUM(V24:V27)</f>
        <v>0.32</v>
      </c>
      <c r="W28" s="35"/>
      <c r="X28" s="12"/>
    </row>
    <row r="29" spans="1:24">
      <c r="A29" s="14">
        <v>5</v>
      </c>
      <c r="B29" s="14" t="s">
        <v>135</v>
      </c>
      <c r="C29" s="8" t="s">
        <v>136</v>
      </c>
      <c r="D29" s="14"/>
      <c r="E29" s="15" t="s">
        <v>137</v>
      </c>
      <c r="F29" s="14">
        <v>1</v>
      </c>
      <c r="G29" s="15" t="s">
        <v>115</v>
      </c>
      <c r="H29" s="15">
        <v>208</v>
      </c>
      <c r="I29" s="15">
        <v>52</v>
      </c>
      <c r="J29" s="15">
        <v>2.5</v>
      </c>
      <c r="K29" s="24">
        <v>0.22</v>
      </c>
      <c r="L29" s="24">
        <v>0.097</v>
      </c>
      <c r="M29" s="24">
        <v>0.123</v>
      </c>
      <c r="N29" s="25">
        <v>5.45</v>
      </c>
      <c r="O29" s="25">
        <v>2.6</v>
      </c>
      <c r="P29" s="25">
        <f>(K29*N29-M29*O29)</f>
        <v>0.8792</v>
      </c>
      <c r="Q29" s="14" t="s">
        <v>116</v>
      </c>
      <c r="R29" s="14" t="s">
        <v>119</v>
      </c>
      <c r="S29" s="14">
        <v>1</v>
      </c>
      <c r="T29" s="29">
        <v>0.1</v>
      </c>
      <c r="U29" s="14">
        <v>1</v>
      </c>
      <c r="V29" s="25">
        <f t="shared" ref="V29:V32" si="1">T29/U29*S29</f>
        <v>0.1</v>
      </c>
      <c r="W29" s="31">
        <v>1.12</v>
      </c>
      <c r="X29" s="32">
        <v>1.344</v>
      </c>
    </row>
    <row r="30" spans="1:24">
      <c r="A30" s="14"/>
      <c r="B30" s="14"/>
      <c r="C30" s="8"/>
      <c r="D30" s="14"/>
      <c r="E30" s="15"/>
      <c r="F30" s="14"/>
      <c r="G30" s="15"/>
      <c r="H30" s="15"/>
      <c r="I30" s="15"/>
      <c r="J30" s="15"/>
      <c r="K30" s="24"/>
      <c r="L30" s="24"/>
      <c r="M30" s="24"/>
      <c r="N30" s="25"/>
      <c r="O30" s="25"/>
      <c r="P30" s="25"/>
      <c r="Q30" s="14" t="s">
        <v>118</v>
      </c>
      <c r="R30" s="14" t="s">
        <v>120</v>
      </c>
      <c r="S30" s="14">
        <v>1</v>
      </c>
      <c r="T30" s="29">
        <v>0.08</v>
      </c>
      <c r="U30" s="14">
        <v>1</v>
      </c>
      <c r="V30" s="25">
        <f t="shared" si="1"/>
        <v>0.08</v>
      </c>
      <c r="W30" s="18"/>
      <c r="X30" s="34"/>
    </row>
    <row r="31" spans="1:24">
      <c r="A31" s="14"/>
      <c r="B31" s="14"/>
      <c r="C31" s="8"/>
      <c r="D31" s="14"/>
      <c r="E31" s="15"/>
      <c r="F31" s="14"/>
      <c r="G31" s="15"/>
      <c r="H31" s="15"/>
      <c r="I31" s="15"/>
      <c r="J31" s="15"/>
      <c r="K31" s="24"/>
      <c r="L31" s="24"/>
      <c r="M31" s="24"/>
      <c r="N31" s="25"/>
      <c r="O31" s="25"/>
      <c r="P31" s="25"/>
      <c r="Q31" s="14" t="s">
        <v>121</v>
      </c>
      <c r="R31" s="14" t="s">
        <v>132</v>
      </c>
      <c r="S31" s="14">
        <v>1</v>
      </c>
      <c r="T31" s="29">
        <v>0.07</v>
      </c>
      <c r="U31" s="14">
        <v>1</v>
      </c>
      <c r="V31" s="25">
        <f t="shared" si="1"/>
        <v>0.07</v>
      </c>
      <c r="W31" s="18"/>
      <c r="X31" s="34"/>
    </row>
    <row r="32" spans="1:24">
      <c r="A32" s="14"/>
      <c r="B32" s="14"/>
      <c r="C32" s="8"/>
      <c r="D32" s="14"/>
      <c r="E32" s="15"/>
      <c r="F32" s="14"/>
      <c r="G32" s="15"/>
      <c r="H32" s="15"/>
      <c r="I32" s="15"/>
      <c r="J32" s="15"/>
      <c r="K32" s="24"/>
      <c r="L32" s="24"/>
      <c r="M32" s="24"/>
      <c r="N32" s="25"/>
      <c r="O32" s="25"/>
      <c r="P32" s="25"/>
      <c r="Q32" s="14" t="s">
        <v>133</v>
      </c>
      <c r="R32" s="14" t="s">
        <v>134</v>
      </c>
      <c r="S32" s="14">
        <v>1</v>
      </c>
      <c r="T32" s="29">
        <v>0.04</v>
      </c>
      <c r="U32" s="14">
        <v>1</v>
      </c>
      <c r="V32" s="25">
        <f t="shared" si="1"/>
        <v>0.04</v>
      </c>
      <c r="W32" s="18"/>
      <c r="X32" s="34"/>
    </row>
    <row r="33" spans="1:24">
      <c r="A33" s="14"/>
      <c r="B33" s="14"/>
      <c r="C33" s="8"/>
      <c r="D33" s="14"/>
      <c r="E33" s="14" t="s">
        <v>124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5">
        <f>SUM(P29:P32)</f>
        <v>0.8792</v>
      </c>
      <c r="Q33" s="14" t="s">
        <v>125</v>
      </c>
      <c r="R33" s="14"/>
      <c r="S33" s="14"/>
      <c r="T33" s="14"/>
      <c r="U33" s="14"/>
      <c r="V33" s="25">
        <f>SUM(V29:V32)</f>
        <v>0.29</v>
      </c>
      <c r="W33" s="12"/>
      <c r="X33" s="36"/>
    </row>
    <row r="34" spans="1:24">
      <c r="A34" s="14">
        <v>6</v>
      </c>
      <c r="B34" s="14" t="s">
        <v>138</v>
      </c>
      <c r="C34" s="8" t="s">
        <v>139</v>
      </c>
      <c r="D34" s="14"/>
      <c r="E34" s="15" t="s">
        <v>140</v>
      </c>
      <c r="F34" s="14">
        <v>1</v>
      </c>
      <c r="G34" s="15" t="s">
        <v>115</v>
      </c>
      <c r="H34" s="15">
        <v>56</v>
      </c>
      <c r="I34" s="15">
        <v>33</v>
      </c>
      <c r="J34" s="15">
        <v>2.5</v>
      </c>
      <c r="K34" s="24">
        <v>0.036</v>
      </c>
      <c r="L34" s="24">
        <v>0.021</v>
      </c>
      <c r="M34" s="24">
        <v>0.015</v>
      </c>
      <c r="N34" s="25">
        <v>5.45</v>
      </c>
      <c r="O34" s="25">
        <v>2.6</v>
      </c>
      <c r="P34" s="25">
        <f>(K34*N34-M34*O34)</f>
        <v>0.1572</v>
      </c>
      <c r="Q34" s="14" t="s">
        <v>116</v>
      </c>
      <c r="R34" s="14" t="s">
        <v>141</v>
      </c>
      <c r="S34" s="14">
        <v>1</v>
      </c>
      <c r="T34" s="29">
        <v>0.05</v>
      </c>
      <c r="U34" s="14">
        <v>1</v>
      </c>
      <c r="V34" s="25">
        <f>T34/U34*S34</f>
        <v>0.05</v>
      </c>
      <c r="W34" s="31">
        <v>1.12</v>
      </c>
      <c r="X34" s="32">
        <f>W34*(P37+V37)</f>
        <v>0.344064</v>
      </c>
    </row>
    <row r="35" spans="1:24">
      <c r="A35" s="14"/>
      <c r="B35" s="14"/>
      <c r="C35" s="8"/>
      <c r="D35" s="14"/>
      <c r="E35" s="15"/>
      <c r="F35" s="14"/>
      <c r="G35" s="15"/>
      <c r="H35" s="15"/>
      <c r="I35" s="15"/>
      <c r="J35" s="15"/>
      <c r="K35" s="24"/>
      <c r="L35" s="24"/>
      <c r="M35" s="24"/>
      <c r="N35" s="25"/>
      <c r="O35" s="25"/>
      <c r="P35" s="25"/>
      <c r="Q35" s="14" t="s">
        <v>123</v>
      </c>
      <c r="R35" s="14" t="s">
        <v>141</v>
      </c>
      <c r="S35" s="14">
        <v>1</v>
      </c>
      <c r="T35" s="29">
        <v>0.05</v>
      </c>
      <c r="U35" s="14">
        <v>1</v>
      </c>
      <c r="V35" s="25">
        <f>T35/U35*S35</f>
        <v>0.05</v>
      </c>
      <c r="W35" s="18"/>
      <c r="X35" s="34"/>
    </row>
    <row r="36" spans="1:24">
      <c r="A36" s="14"/>
      <c r="B36" s="14"/>
      <c r="C36" s="8"/>
      <c r="D36" s="14"/>
      <c r="E36" s="15"/>
      <c r="F36" s="14"/>
      <c r="G36" s="15"/>
      <c r="H36" s="15"/>
      <c r="I36" s="15"/>
      <c r="J36" s="15"/>
      <c r="K36" s="24"/>
      <c r="L36" s="24"/>
      <c r="M36" s="24"/>
      <c r="N36" s="25"/>
      <c r="O36" s="25"/>
      <c r="P36" s="25"/>
      <c r="Q36" s="14" t="s">
        <v>121</v>
      </c>
      <c r="R36" s="14" t="s">
        <v>141</v>
      </c>
      <c r="S36" s="14">
        <v>1</v>
      </c>
      <c r="T36" s="29">
        <v>0.05</v>
      </c>
      <c r="U36" s="14">
        <v>1</v>
      </c>
      <c r="V36" s="25">
        <f>T36/U36*S36</f>
        <v>0.05</v>
      </c>
      <c r="W36" s="18"/>
      <c r="X36" s="34"/>
    </row>
    <row r="37" spans="1:24">
      <c r="A37" s="14"/>
      <c r="B37" s="14"/>
      <c r="C37" s="8"/>
      <c r="D37" s="14"/>
      <c r="E37" s="14" t="s">
        <v>124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5">
        <f>SUM(P34:P36)</f>
        <v>0.1572</v>
      </c>
      <c r="Q37" s="14" t="s">
        <v>125</v>
      </c>
      <c r="R37" s="14"/>
      <c r="S37" s="14"/>
      <c r="T37" s="14"/>
      <c r="U37" s="14"/>
      <c r="V37" s="25">
        <f>SUM(V34:V36)</f>
        <v>0.15</v>
      </c>
      <c r="W37" s="12"/>
      <c r="X37" s="36"/>
    </row>
    <row r="38" spans="1:24">
      <c r="A38" s="6">
        <v>7</v>
      </c>
      <c r="B38" s="6" t="s">
        <v>142</v>
      </c>
      <c r="C38" s="9" t="s">
        <v>143</v>
      </c>
      <c r="D38" s="6"/>
      <c r="E38" s="15" t="s">
        <v>144</v>
      </c>
      <c r="F38" s="14">
        <v>1</v>
      </c>
      <c r="G38" s="15" t="s">
        <v>115</v>
      </c>
      <c r="H38" s="15">
        <v>62</v>
      </c>
      <c r="I38" s="15">
        <v>25</v>
      </c>
      <c r="J38" s="15">
        <v>2.5</v>
      </c>
      <c r="K38" s="24">
        <v>0.03</v>
      </c>
      <c r="L38" s="24">
        <v>0.0185</v>
      </c>
      <c r="M38" s="24">
        <v>0.0115</v>
      </c>
      <c r="N38" s="25">
        <v>5.45</v>
      </c>
      <c r="O38" s="25">
        <v>2.6</v>
      </c>
      <c r="P38" s="25">
        <f>(K38*N38-M38*O38)</f>
        <v>0.1336</v>
      </c>
      <c r="Q38" s="14" t="s">
        <v>116</v>
      </c>
      <c r="R38" s="14" t="s">
        <v>141</v>
      </c>
      <c r="S38" s="14">
        <v>1</v>
      </c>
      <c r="T38" s="29">
        <v>0.05</v>
      </c>
      <c r="U38" s="14">
        <v>1</v>
      </c>
      <c r="V38" s="25">
        <f>T38/U38*S38</f>
        <v>0.05</v>
      </c>
      <c r="W38" s="31">
        <v>1.12</v>
      </c>
      <c r="X38" s="32">
        <f>W38*(P40+V40)</f>
        <v>0.261632</v>
      </c>
    </row>
    <row r="39" spans="1:24">
      <c r="A39" s="18"/>
      <c r="B39" s="18"/>
      <c r="C39" s="19"/>
      <c r="D39" s="18"/>
      <c r="E39" s="15"/>
      <c r="F39" s="14"/>
      <c r="G39" s="15"/>
      <c r="H39" s="15"/>
      <c r="I39" s="15"/>
      <c r="J39" s="15"/>
      <c r="K39" s="24"/>
      <c r="L39" s="24"/>
      <c r="M39" s="24"/>
      <c r="N39" s="25"/>
      <c r="O39" s="25"/>
      <c r="P39" s="25"/>
      <c r="Q39" s="14" t="s">
        <v>123</v>
      </c>
      <c r="R39" s="14" t="s">
        <v>141</v>
      </c>
      <c r="S39" s="14">
        <v>1</v>
      </c>
      <c r="T39" s="29">
        <v>0.05</v>
      </c>
      <c r="U39" s="14">
        <v>1</v>
      </c>
      <c r="V39" s="25">
        <f>T39/U39*S39</f>
        <v>0.05</v>
      </c>
      <c r="W39" s="18"/>
      <c r="X39" s="34"/>
    </row>
    <row r="40" spans="1:24">
      <c r="A40" s="12"/>
      <c r="B40" s="12"/>
      <c r="C40" s="13"/>
      <c r="D40" s="12"/>
      <c r="E40" s="14" t="s">
        <v>124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5">
        <f>SUM(P38:P39)</f>
        <v>0.1336</v>
      </c>
      <c r="Q40" s="14" t="s">
        <v>125</v>
      </c>
      <c r="R40" s="14"/>
      <c r="S40" s="14"/>
      <c r="T40" s="14"/>
      <c r="U40" s="14"/>
      <c r="V40" s="25">
        <f>SUM(V38:V39)</f>
        <v>0.1</v>
      </c>
      <c r="W40" s="12"/>
      <c r="X40" s="36"/>
    </row>
  </sheetData>
  <mergeCells count="62">
    <mergeCell ref="A1:X1"/>
    <mergeCell ref="H2:J2"/>
    <mergeCell ref="K2:M2"/>
    <mergeCell ref="N2:O2"/>
    <mergeCell ref="Q2:V2"/>
    <mergeCell ref="E13:O13"/>
    <mergeCell ref="Q13:U13"/>
    <mergeCell ref="E23:O23"/>
    <mergeCell ref="Q23:U23"/>
    <mergeCell ref="E28:O28"/>
    <mergeCell ref="Q28:U28"/>
    <mergeCell ref="E33:O33"/>
    <mergeCell ref="Q33:U33"/>
    <mergeCell ref="E37:O37"/>
    <mergeCell ref="Q37:U37"/>
    <mergeCell ref="E40:O40"/>
    <mergeCell ref="Q40:U40"/>
    <mergeCell ref="A4:A13"/>
    <mergeCell ref="A14:A23"/>
    <mergeCell ref="A24:A28"/>
    <mergeCell ref="A29:A33"/>
    <mergeCell ref="A34:A37"/>
    <mergeCell ref="A38:A40"/>
    <mergeCell ref="B2:B3"/>
    <mergeCell ref="B4:B13"/>
    <mergeCell ref="B14:B23"/>
    <mergeCell ref="B24:B28"/>
    <mergeCell ref="B29:B33"/>
    <mergeCell ref="B34:B37"/>
    <mergeCell ref="B38:B40"/>
    <mergeCell ref="C2:C3"/>
    <mergeCell ref="C4:C13"/>
    <mergeCell ref="C14:C23"/>
    <mergeCell ref="C24:C28"/>
    <mergeCell ref="C29:C33"/>
    <mergeCell ref="C34:C37"/>
    <mergeCell ref="C38:C40"/>
    <mergeCell ref="D2:D3"/>
    <mergeCell ref="D4:D13"/>
    <mergeCell ref="D14:D23"/>
    <mergeCell ref="D24:D28"/>
    <mergeCell ref="D29:D33"/>
    <mergeCell ref="D34:D37"/>
    <mergeCell ref="D38:D40"/>
    <mergeCell ref="E2:E3"/>
    <mergeCell ref="F2:F3"/>
    <mergeCell ref="G2:G3"/>
    <mergeCell ref="P2:P3"/>
    <mergeCell ref="W2:W3"/>
    <mergeCell ref="W4:W13"/>
    <mergeCell ref="W14:W23"/>
    <mergeCell ref="W24:W28"/>
    <mergeCell ref="W29:W33"/>
    <mergeCell ref="W34:W37"/>
    <mergeCell ref="W38:W40"/>
    <mergeCell ref="X2:X3"/>
    <mergeCell ref="X4:X13"/>
    <mergeCell ref="X14:X23"/>
    <mergeCell ref="X24:X28"/>
    <mergeCell ref="X29:X33"/>
    <mergeCell ref="X34:X37"/>
    <mergeCell ref="X38:X40"/>
  </mergeCells>
  <pageMargins left="0.472222222222222" right="0.39305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目标价格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♡腾♡</cp:lastModifiedBy>
  <dcterms:created xsi:type="dcterms:W3CDTF">2022-10-25T12:14:00Z</dcterms:created>
  <dcterms:modified xsi:type="dcterms:W3CDTF">2023-02-24T08:25:12Z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52501997C01E4D429DD2E9603CAF959D</vt:lpwstr>
  </property>
  <property fmtid="{D5CDD505-2E9C-101B-9397-08002B2CF9AE}" pid="3" name="KSOProductBuildVer">
    <vt:lpwstr>2052-11.1.0.13703</vt:lpwstr>
  </property>
</Properties>
</file>