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65" windowHeight="4545"/>
  </bookViews>
  <sheets>
    <sheet name="1.09" sheetId="11" r:id="rId1"/>
    <sheet name="Sheet2" sheetId="7" state="hidden" r:id="rId2"/>
  </sheets>
  <calcPr calcId="144525"/>
</workbook>
</file>

<file path=xl/sharedStrings.xml><?xml version="1.0" encoding="utf-8"?>
<sst xmlns="http://schemas.openxmlformats.org/spreadsheetml/2006/main" count="130" uniqueCount="95">
  <si>
    <t>K1侧翻挂钩支架价格核算明细表</t>
  </si>
  <si>
    <t>序</t>
  </si>
  <si>
    <t>物料代码</t>
  </si>
  <si>
    <t>名称</t>
  </si>
  <si>
    <t>图片</t>
  </si>
  <si>
    <t>单件图号</t>
  </si>
  <si>
    <t>零件名称</t>
  </si>
  <si>
    <t>耗用量</t>
  </si>
  <si>
    <t>材质</t>
  </si>
  <si>
    <t>下料尺寸</t>
  </si>
  <si>
    <t>未税单价</t>
  </si>
  <si>
    <t>重量</t>
  </si>
  <si>
    <t>材料费</t>
  </si>
  <si>
    <t>加工成本</t>
  </si>
  <si>
    <t>系数</t>
  </si>
  <si>
    <t>未税价</t>
  </si>
  <si>
    <t>号</t>
  </si>
  <si>
    <t>长mm</t>
  </si>
  <si>
    <t>宽mm</t>
  </si>
  <si>
    <t>厚mm</t>
  </si>
  <si>
    <t>材料</t>
  </si>
  <si>
    <t>废铁</t>
  </si>
  <si>
    <t>毛重</t>
  </si>
  <si>
    <t>净重</t>
  </si>
  <si>
    <t>工序</t>
  </si>
  <si>
    <t>吨位</t>
  </si>
  <si>
    <t>工序费</t>
  </si>
  <si>
    <t>出件数</t>
  </si>
  <si>
    <t>合计</t>
  </si>
  <si>
    <t>SLT0000522</t>
  </si>
  <si>
    <t>K1侧翻挂钩支架</t>
  </si>
  <si>
    <t>Q235</t>
  </si>
  <si>
    <t>落料</t>
  </si>
  <si>
    <t>63T</t>
  </si>
  <si>
    <t>折弯</t>
  </si>
  <si>
    <t>40T</t>
  </si>
  <si>
    <t>Q370C06</t>
  </si>
  <si>
    <t>焊接六角螺母</t>
  </si>
  <si>
    <t>冲孔</t>
  </si>
  <si>
    <t>点焊</t>
  </si>
  <si>
    <t>凸焊机</t>
  </si>
  <si>
    <t>材料成本合计：</t>
  </si>
  <si>
    <t>加工成本合计：</t>
  </si>
  <si>
    <t>另：包装及运费</t>
  </si>
  <si>
    <t xml:space="preserve"> </t>
  </si>
  <si>
    <t>生产管理及设备磨损</t>
  </si>
  <si>
    <t>模具费</t>
  </si>
  <si>
    <t>成型</t>
  </si>
  <si>
    <t>检具</t>
  </si>
  <si>
    <t>第二部分钣金件价格汇总</t>
  </si>
  <si>
    <t>项目</t>
  </si>
  <si>
    <t>图号</t>
  </si>
  <si>
    <t>数量</t>
  </si>
  <si>
    <t>厂家</t>
  </si>
  <si>
    <t>初始报价</t>
  </si>
  <si>
    <t>商定报价</t>
  </si>
  <si>
    <t>模具总费用</t>
  </si>
  <si>
    <t>模摊方式</t>
  </si>
  <si>
    <t>单件报价</t>
  </si>
  <si>
    <t>模摊费</t>
  </si>
  <si>
    <t>含模摊价</t>
  </si>
  <si>
    <t>9月16日轻卡减震新增</t>
  </si>
  <si>
    <t>SLT0010539</t>
  </si>
  <si>
    <t>减震器上盖板</t>
  </si>
  <si>
    <t>SPFH590 /T=3.0</t>
  </si>
  <si>
    <t>南皮利达</t>
  </si>
  <si>
    <t>预付30%，剩余70%摊销10万件产品</t>
  </si>
  <si>
    <t>SLT0010545</t>
  </si>
  <si>
    <t>减震器下底板</t>
  </si>
  <si>
    <t>统帅轻卡1880项目</t>
  </si>
  <si>
    <t>SLT0010599</t>
  </si>
  <si>
    <t>副驾靠背左侧装车钣金焊接总成</t>
  </si>
  <si>
    <t>ASSY-
QStE500 2.5</t>
  </si>
  <si>
    <t>文安恒德</t>
  </si>
  <si>
    <t>100%摊销10万件产品</t>
  </si>
  <si>
    <t>平台化-轻卡减震座椅</t>
  </si>
  <si>
    <t>SLT0010230</t>
  </si>
  <si>
    <t>驾驶员座垫右侧安装板总成</t>
  </si>
  <si>
    <t>SLT0010222</t>
  </si>
  <si>
    <t>驾驶员左侧调角器下连接板焊接总成</t>
  </si>
  <si>
    <t>ASSY-
QStE500 3.5</t>
  </si>
  <si>
    <t>SLT0010686</t>
  </si>
  <si>
    <t>驾驶员座垫右侧安装板</t>
  </si>
  <si>
    <t>QStE500 2.5</t>
  </si>
  <si>
    <t>SLT0010540</t>
  </si>
  <si>
    <t>滚轮下滑槽</t>
  </si>
  <si>
    <t>SAPH440 /T=3.0</t>
  </si>
  <si>
    <t>航天宏达</t>
  </si>
  <si>
    <t>SLT0010557</t>
  </si>
  <si>
    <r>
      <rPr>
        <sz val="8"/>
        <color indexed="8"/>
        <rFont val="宋体"/>
        <charset val="134"/>
      </rPr>
      <t>外绞架</t>
    </r>
    <r>
      <rPr>
        <sz val="8"/>
        <color indexed="10"/>
        <rFont val="宋体"/>
        <charset val="134"/>
      </rPr>
      <t>支撑板</t>
    </r>
    <r>
      <rPr>
        <sz val="8"/>
        <color indexed="8"/>
        <rFont val="宋体"/>
        <charset val="134"/>
      </rPr>
      <t>组件</t>
    </r>
  </si>
  <si>
    <t>SPFH590/T=6.0</t>
  </si>
  <si>
    <t>SLT0010556</t>
  </si>
  <si>
    <t>内绞架支撑板组件</t>
  </si>
  <si>
    <t>SLT0010564</t>
  </si>
  <si>
    <t>滚轮上滑槽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</si>
</sst>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0.0_);[Red]\(0.0\)"/>
    <numFmt numFmtId="180" formatCode="0.000_);[Red]\(0.000\)"/>
    <numFmt numFmtId="181" formatCode="0.0000_);[Red]\(0.0000\)"/>
    <numFmt numFmtId="182" formatCode="0.0_ "/>
  </numFmts>
  <fonts count="36">
    <font>
      <sz val="11"/>
      <color theme="1"/>
      <name val="宋体"/>
      <charset val="134"/>
      <scheme val="minor"/>
    </font>
    <font>
      <b/>
      <sz val="8"/>
      <color indexed="8"/>
      <name val="等线"/>
      <charset val="134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indexed="8"/>
      <name val="等线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C00000"/>
      <name val="宋体"/>
      <charset val="134"/>
      <scheme val="minor"/>
    </font>
    <font>
      <sz val="10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indexed="8"/>
      <name val="宋体"/>
      <charset val="134"/>
    </font>
    <font>
      <sz val="8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2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/>
    <xf numFmtId="0" fontId="20" fillId="0" borderId="0"/>
    <xf numFmtId="0" fontId="0" fillId="8" borderId="7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</cellStyleXfs>
  <cellXfs count="70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57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4" fillId="0" borderId="2" xfId="9" applyNumberFormat="1" applyFont="1" applyFill="1" applyBorder="1" applyAlignment="1" applyProtection="1">
      <alignment horizontal="center" vertical="center" wrapText="1"/>
      <protection locked="0"/>
    </xf>
    <xf numFmtId="2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54" applyFont="1" applyBorder="1" applyAlignment="1">
      <alignment horizontal="center" vertical="center" wrapText="1"/>
    </xf>
    <xf numFmtId="49" fontId="4" fillId="0" borderId="2" xfId="54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0" fillId="0" borderId="0" xfId="54">
      <alignment vertical="center"/>
    </xf>
    <xf numFmtId="179" fontId="0" fillId="0" borderId="0" xfId="0" applyNumberFormat="1">
      <alignment vertical="center"/>
    </xf>
    <xf numFmtId="177" fontId="0" fillId="0" borderId="0" xfId="0" applyNumberFormat="1">
      <alignment vertical="center"/>
    </xf>
    <xf numFmtId="180" fontId="0" fillId="0" borderId="0" xfId="0" applyNumberFormat="1">
      <alignment vertical="center"/>
    </xf>
    <xf numFmtId="181" fontId="0" fillId="0" borderId="0" xfId="0" applyNumberFormat="1">
      <alignment vertical="center"/>
    </xf>
    <xf numFmtId="0" fontId="6" fillId="0" borderId="1" xfId="54" applyFont="1" applyBorder="1" applyAlignment="1">
      <alignment horizontal="center" vertical="center"/>
    </xf>
    <xf numFmtId="0" fontId="0" fillId="0" borderId="3" xfId="54" applyBorder="1" applyAlignment="1">
      <alignment horizontal="center" vertical="center"/>
    </xf>
    <xf numFmtId="0" fontId="0" fillId="0" borderId="2" xfId="54" applyBorder="1" applyAlignment="1">
      <alignment horizontal="center" vertical="center" wrapText="1"/>
    </xf>
    <xf numFmtId="0" fontId="0" fillId="0" borderId="3" xfId="54" applyBorder="1" applyAlignment="1">
      <alignment horizontal="center" vertical="center" wrapText="1"/>
    </xf>
    <xf numFmtId="0" fontId="0" fillId="0" borderId="2" xfId="54" applyBorder="1" applyAlignment="1">
      <alignment horizontal="center" vertical="center" shrinkToFit="1"/>
    </xf>
    <xf numFmtId="0" fontId="0" fillId="0" borderId="3" xfId="54" applyBorder="1" applyAlignment="1">
      <alignment horizontal="center" vertical="center" shrinkToFit="1"/>
    </xf>
    <xf numFmtId="0" fontId="0" fillId="0" borderId="4" xfId="54" applyBorder="1" applyAlignment="1">
      <alignment horizontal="center" vertical="center"/>
    </xf>
    <xf numFmtId="0" fontId="0" fillId="0" borderId="4" xfId="54" applyBorder="1" applyAlignment="1">
      <alignment horizontal="center" vertical="center" wrapText="1"/>
    </xf>
    <xf numFmtId="0" fontId="0" fillId="0" borderId="4" xfId="54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0" xfId="0" applyFont="1">
      <alignment vertical="center"/>
    </xf>
    <xf numFmtId="179" fontId="0" fillId="0" borderId="2" xfId="54" applyNumberFormat="1" applyBorder="1" applyAlignment="1">
      <alignment horizontal="center" vertical="center" wrapText="1" shrinkToFit="1"/>
    </xf>
    <xf numFmtId="177" fontId="0" fillId="0" borderId="2" xfId="54" applyNumberFormat="1" applyBorder="1" applyAlignment="1">
      <alignment horizontal="center" vertical="center"/>
    </xf>
    <xf numFmtId="180" fontId="0" fillId="0" borderId="2" xfId="54" applyNumberFormat="1" applyBorder="1" applyAlignment="1">
      <alignment horizontal="center" vertical="center" shrinkToFit="1"/>
    </xf>
    <xf numFmtId="179" fontId="7" fillId="0" borderId="2" xfId="0" applyNumberFormat="1" applyFont="1" applyBorder="1" applyAlignment="1">
      <alignment vertical="center" wrapText="1"/>
    </xf>
    <xf numFmtId="177" fontId="0" fillId="0" borderId="2" xfId="0" applyNumberFormat="1" applyBorder="1">
      <alignment vertical="center"/>
    </xf>
    <xf numFmtId="180" fontId="7" fillId="0" borderId="2" xfId="55" applyNumberFormat="1" applyFont="1" applyBorder="1" applyAlignment="1">
      <alignment vertical="center"/>
    </xf>
    <xf numFmtId="180" fontId="7" fillId="0" borderId="2" xfId="0" applyNumberFormat="1" applyFont="1" applyBorder="1" applyAlignment="1">
      <alignment vertical="center" wrapText="1"/>
    </xf>
    <xf numFmtId="180" fontId="7" fillId="0" borderId="2" xfId="9" applyNumberFormat="1" applyFont="1" applyFill="1" applyBorder="1" applyAlignment="1" applyProtection="1">
      <alignment vertical="center" wrapText="1"/>
      <protection locked="0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177" fontId="7" fillId="0" borderId="2" xfId="9" applyNumberFormat="1" applyFont="1" applyFill="1" applyBorder="1" applyAlignment="1" applyProtection="1">
      <alignment vertical="center" wrapText="1"/>
      <protection locked="0"/>
    </xf>
    <xf numFmtId="181" fontId="0" fillId="0" borderId="2" xfId="54" applyNumberFormat="1" applyFill="1" applyBorder="1" applyAlignment="1">
      <alignment horizontal="center" vertical="center" wrapText="1"/>
    </xf>
    <xf numFmtId="179" fontId="0" fillId="0" borderId="2" xfId="54" applyNumberFormat="1" applyBorder="1" applyAlignment="1">
      <alignment horizontal="center" vertical="center" wrapText="1"/>
    </xf>
    <xf numFmtId="177" fontId="0" fillId="0" borderId="2" xfId="54" applyNumberForma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6" fontId="11" fillId="0" borderId="2" xfId="0" applyNumberFormat="1" applyFont="1" applyBorder="1">
      <alignment vertical="center"/>
    </xf>
    <xf numFmtId="179" fontId="11" fillId="0" borderId="2" xfId="0" applyNumberFormat="1" applyFont="1" applyBorder="1">
      <alignment vertical="center"/>
    </xf>
    <xf numFmtId="9" fontId="9" fillId="0" borderId="2" xfId="0" applyNumberFormat="1" applyFont="1" applyBorder="1" applyAlignment="1">
      <alignment horizontal="center" vertical="center" wrapText="1"/>
    </xf>
    <xf numFmtId="181" fontId="9" fillId="0" borderId="2" xfId="0" applyNumberFormat="1" applyFont="1" applyBorder="1" applyAlignment="1">
      <alignment horizontal="center" vertical="center" wrapText="1"/>
    </xf>
    <xf numFmtId="182" fontId="7" fillId="0" borderId="2" xfId="0" applyNumberFormat="1" applyFont="1" applyBorder="1" applyAlignment="1">
      <alignment vertical="center"/>
    </xf>
    <xf numFmtId="176" fontId="0" fillId="0" borderId="2" xfId="0" applyNumberFormat="1" applyBorder="1">
      <alignment vertical="center"/>
    </xf>
    <xf numFmtId="0" fontId="12" fillId="0" borderId="0" xfId="0" applyFont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常规 6" xfId="15"/>
    <cellStyle name="样式 1 5 2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常规 2 10" xfId="52"/>
    <cellStyle name="60% - 强调文字颜色 6" xfId="53" builtinId="52"/>
    <cellStyle name="常规 2" xfId="54"/>
    <cellStyle name="常规 3" xfId="55"/>
    <cellStyle name="常规 41" xfId="56"/>
    <cellStyle name="样式 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33020</xdr:colOff>
      <xdr:row>3</xdr:row>
      <xdr:rowOff>123825</xdr:rowOff>
    </xdr:from>
    <xdr:to>
      <xdr:col>4</xdr:col>
      <xdr:colOff>0</xdr:colOff>
      <xdr:row>7</xdr:row>
      <xdr:rowOff>207010</xdr:rowOff>
    </xdr:to>
    <xdr:pic>
      <xdr:nvPicPr>
        <xdr:cNvPr id="3" name="图片 2" descr="微信图片_202303011317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6080" y="690245"/>
          <a:ext cx="1061085" cy="1104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"/>
  <sheetViews>
    <sheetView tabSelected="1" workbookViewId="0">
      <selection activeCell="P12" sqref="P12"/>
    </sheetView>
  </sheetViews>
  <sheetFormatPr defaultColWidth="9" defaultRowHeight="13.5"/>
  <cols>
    <col min="1" max="1" width="3.3716814159292" customWidth="1"/>
    <col min="2" max="2" width="10.2477876106195" customWidth="1"/>
    <col min="4" max="4" width="15.2477876106195" customWidth="1"/>
    <col min="5" max="5" width="10.2477876106195" customWidth="1"/>
    <col min="6" max="6" width="13" customWidth="1"/>
    <col min="7" max="7" width="7.12389380530973" customWidth="1"/>
    <col min="8" max="8" width="6.6283185840708" customWidth="1"/>
    <col min="9" max="10" width="6.75221238938053" style="25" customWidth="1"/>
    <col min="11" max="11" width="5.50442477876106" style="25" customWidth="1"/>
    <col min="12" max="12" width="6.50442477876106" style="26" customWidth="1"/>
    <col min="13" max="13" width="5.87610619469027" style="26" customWidth="1"/>
    <col min="14" max="16" width="6.75221238938053" style="27" customWidth="1"/>
    <col min="17" max="17" width="7.12389380530973" style="26" customWidth="1"/>
    <col min="18" max="18" width="5.24778761061947" customWidth="1"/>
    <col min="19" max="19" width="10" customWidth="1"/>
    <col min="20" max="20" width="7.12389380530973" customWidth="1"/>
    <col min="21" max="21" width="7.12389380530973" style="25" customWidth="1"/>
    <col min="22" max="22" width="7.50442477876106" customWidth="1"/>
    <col min="23" max="23" width="5.50442477876106" customWidth="1"/>
    <col min="24" max="24" width="11.1238938053097" style="28" customWidth="1"/>
  </cols>
  <sheetData>
    <row r="1" s="24" customFormat="1" ht="17.6" spans="1:24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 s="24" customFormat="1" customHeight="1" spans="1:24">
      <c r="A2" s="30" t="s">
        <v>1</v>
      </c>
      <c r="B2" s="31" t="s">
        <v>2</v>
      </c>
      <c r="C2" s="31" t="s">
        <v>3</v>
      </c>
      <c r="D2" s="32" t="s">
        <v>4</v>
      </c>
      <c r="E2" s="31" t="s">
        <v>5</v>
      </c>
      <c r="F2" s="33" t="s">
        <v>6</v>
      </c>
      <c r="G2" s="31" t="s">
        <v>7</v>
      </c>
      <c r="H2" s="34" t="s">
        <v>8</v>
      </c>
      <c r="I2" s="47" t="s">
        <v>9</v>
      </c>
      <c r="J2" s="47"/>
      <c r="K2" s="47"/>
      <c r="L2" s="48" t="s">
        <v>10</v>
      </c>
      <c r="M2" s="48"/>
      <c r="N2" s="49" t="s">
        <v>11</v>
      </c>
      <c r="O2" s="49"/>
      <c r="P2" s="49"/>
      <c r="Q2" s="48" t="s">
        <v>12</v>
      </c>
      <c r="R2" s="48" t="s">
        <v>13</v>
      </c>
      <c r="S2" s="48"/>
      <c r="T2" s="48"/>
      <c r="U2" s="48"/>
      <c r="V2" s="48"/>
      <c r="W2" s="48" t="s">
        <v>14</v>
      </c>
      <c r="X2" s="58" t="s">
        <v>15</v>
      </c>
    </row>
    <row r="3" s="24" customFormat="1" spans="1:24">
      <c r="A3" s="35" t="s">
        <v>16</v>
      </c>
      <c r="B3" s="31"/>
      <c r="C3" s="31"/>
      <c r="D3" s="36"/>
      <c r="E3" s="31"/>
      <c r="F3" s="33"/>
      <c r="G3" s="31"/>
      <c r="H3" s="37"/>
      <c r="I3" s="47" t="s">
        <v>17</v>
      </c>
      <c r="J3" s="47" t="s">
        <v>18</v>
      </c>
      <c r="K3" s="47" t="s">
        <v>19</v>
      </c>
      <c r="L3" s="48" t="s">
        <v>20</v>
      </c>
      <c r="M3" s="48" t="s">
        <v>21</v>
      </c>
      <c r="N3" s="49" t="s">
        <v>22</v>
      </c>
      <c r="O3" s="49" t="s">
        <v>23</v>
      </c>
      <c r="P3" s="49" t="s">
        <v>21</v>
      </c>
      <c r="Q3" s="48"/>
      <c r="R3" s="48" t="s">
        <v>24</v>
      </c>
      <c r="S3" s="48" t="s">
        <v>25</v>
      </c>
      <c r="T3" s="48" t="s">
        <v>26</v>
      </c>
      <c r="U3" s="59" t="s">
        <v>27</v>
      </c>
      <c r="V3" s="60" t="s">
        <v>28</v>
      </c>
      <c r="W3" s="48"/>
      <c r="X3" s="58"/>
    </row>
    <row r="4" ht="20.1" customHeight="1" spans="1:24">
      <c r="A4" s="38">
        <v>1</v>
      </c>
      <c r="B4" s="38"/>
      <c r="C4" s="38"/>
      <c r="D4" s="38"/>
      <c r="E4" s="39" t="s">
        <v>29</v>
      </c>
      <c r="F4" s="39" t="s">
        <v>30</v>
      </c>
      <c r="G4" s="39">
        <v>1</v>
      </c>
      <c r="H4" s="40" t="s">
        <v>31</v>
      </c>
      <c r="I4" s="50">
        <v>153</v>
      </c>
      <c r="J4" s="50">
        <v>62</v>
      </c>
      <c r="K4" s="50">
        <v>1</v>
      </c>
      <c r="L4" s="51">
        <v>4.3</v>
      </c>
      <c r="M4" s="51">
        <v>2.6</v>
      </c>
      <c r="N4" s="52">
        <f>I4*J4*K4*0.00000785</f>
        <v>0.0744651</v>
      </c>
      <c r="O4" s="53">
        <v>0.058</v>
      </c>
      <c r="P4" s="54">
        <f>N4-O4</f>
        <v>0.0164651</v>
      </c>
      <c r="Q4" s="57">
        <v>0.28</v>
      </c>
      <c r="R4" s="61" t="s">
        <v>32</v>
      </c>
      <c r="S4" s="62" t="s">
        <v>33</v>
      </c>
      <c r="T4" s="63">
        <v>0.07</v>
      </c>
      <c r="U4" s="64">
        <v>1</v>
      </c>
      <c r="V4" s="63">
        <f>T4/U4</f>
        <v>0.07</v>
      </c>
      <c r="W4" s="65">
        <v>1.12</v>
      </c>
      <c r="X4" s="66">
        <v>0.89</v>
      </c>
    </row>
    <row r="5" ht="20.1" customHeight="1" spans="1:24">
      <c r="A5" s="41"/>
      <c r="B5" s="41"/>
      <c r="C5" s="41"/>
      <c r="D5" s="41"/>
      <c r="E5" s="42"/>
      <c r="F5" s="42"/>
      <c r="G5" s="42"/>
      <c r="H5" s="42"/>
      <c r="I5" s="55"/>
      <c r="J5" s="55"/>
      <c r="K5" s="55"/>
      <c r="L5" s="51"/>
      <c r="M5" s="51"/>
      <c r="N5" s="56"/>
      <c r="O5" s="56"/>
      <c r="P5" s="56"/>
      <c r="Q5" s="51"/>
      <c r="R5" s="61" t="s">
        <v>34</v>
      </c>
      <c r="S5" s="62" t="s">
        <v>35</v>
      </c>
      <c r="T5" s="63">
        <v>0.06</v>
      </c>
      <c r="U5" s="67">
        <v>1</v>
      </c>
      <c r="V5" s="63">
        <f t="shared" ref="V5:V7" si="0">T5/U5</f>
        <v>0.06</v>
      </c>
      <c r="W5" s="65"/>
      <c r="X5" s="66"/>
    </row>
    <row r="6" ht="20.1" customHeight="1" spans="1:24">
      <c r="A6" s="41"/>
      <c r="B6" s="41"/>
      <c r="C6" s="41"/>
      <c r="D6" s="41"/>
      <c r="E6" s="39" t="s">
        <v>36</v>
      </c>
      <c r="F6" s="39" t="s">
        <v>37</v>
      </c>
      <c r="G6" s="39">
        <v>1</v>
      </c>
      <c r="H6" s="40"/>
      <c r="I6" s="50"/>
      <c r="J6" s="50"/>
      <c r="K6" s="50"/>
      <c r="L6" s="57"/>
      <c r="M6" s="57"/>
      <c r="N6" s="52"/>
      <c r="O6" s="53"/>
      <c r="P6" s="54"/>
      <c r="Q6" s="57">
        <v>0.06</v>
      </c>
      <c r="R6" s="61" t="s">
        <v>38</v>
      </c>
      <c r="S6" s="62" t="s">
        <v>35</v>
      </c>
      <c r="T6" s="63">
        <v>0.06</v>
      </c>
      <c r="U6" s="64">
        <v>1</v>
      </c>
      <c r="V6" s="63">
        <f t="shared" si="0"/>
        <v>0.06</v>
      </c>
      <c r="W6" s="65"/>
      <c r="X6" s="66"/>
    </row>
    <row r="7" ht="20.1" customHeight="1" spans="1:24">
      <c r="A7" s="41"/>
      <c r="B7" s="41"/>
      <c r="C7" s="41"/>
      <c r="D7" s="41"/>
      <c r="E7" s="39"/>
      <c r="F7" s="39"/>
      <c r="G7" s="39"/>
      <c r="H7" s="40"/>
      <c r="I7" s="50"/>
      <c r="J7" s="50"/>
      <c r="K7" s="50"/>
      <c r="L7" s="57"/>
      <c r="M7" s="57"/>
      <c r="N7" s="52"/>
      <c r="O7" s="53"/>
      <c r="P7" s="54"/>
      <c r="Q7" s="57"/>
      <c r="R7" s="61" t="s">
        <v>39</v>
      </c>
      <c r="S7" s="62" t="s">
        <v>40</v>
      </c>
      <c r="T7" s="63">
        <v>0.07</v>
      </c>
      <c r="U7" s="64">
        <v>1</v>
      </c>
      <c r="V7" s="63">
        <f>T7*U7</f>
        <v>0.07</v>
      </c>
      <c r="W7" s="65"/>
      <c r="X7" s="66"/>
    </row>
    <row r="8" ht="20.1" customHeight="1" spans="1:24">
      <c r="A8" s="43"/>
      <c r="B8" s="43"/>
      <c r="C8" s="43"/>
      <c r="D8" s="43"/>
      <c r="E8" s="44" t="s">
        <v>41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51">
        <f>SUM(Q4:Q7)</f>
        <v>0.34</v>
      </c>
      <c r="R8" s="44" t="s">
        <v>42</v>
      </c>
      <c r="S8" s="45"/>
      <c r="T8" s="45"/>
      <c r="U8" s="45"/>
      <c r="V8" s="68">
        <f>SUM(V4:V7)</f>
        <v>0.26</v>
      </c>
      <c r="W8" s="65"/>
      <c r="X8" s="66"/>
    </row>
    <row r="9" spans="18:20">
      <c r="R9" s="69" t="s">
        <v>43</v>
      </c>
      <c r="S9" s="69"/>
      <c r="T9" s="69">
        <v>0.1</v>
      </c>
    </row>
    <row r="10" spans="17:20">
      <c r="Q10" s="26" t="s">
        <v>44</v>
      </c>
      <c r="R10" s="69" t="s">
        <v>45</v>
      </c>
      <c r="S10" s="69"/>
      <c r="T10" s="69">
        <v>0.1</v>
      </c>
    </row>
    <row r="11" spans="18:18">
      <c r="R11" t="s">
        <v>46</v>
      </c>
    </row>
    <row r="12" spans="6:8">
      <c r="F12" s="46"/>
      <c r="G12" s="46"/>
      <c r="H12" s="46"/>
    </row>
    <row r="13" spans="18:20">
      <c r="R13" t="s">
        <v>32</v>
      </c>
      <c r="T13">
        <v>2300</v>
      </c>
    </row>
    <row r="14" spans="18:20">
      <c r="R14" t="s">
        <v>47</v>
      </c>
      <c r="T14">
        <v>800</v>
      </c>
    </row>
    <row r="15" spans="18:20">
      <c r="R15" t="s">
        <v>38</v>
      </c>
      <c r="T15">
        <v>800</v>
      </c>
    </row>
    <row r="16" spans="18:20">
      <c r="R16" t="s">
        <v>48</v>
      </c>
      <c r="T16">
        <v>200</v>
      </c>
    </row>
  </sheetData>
  <mergeCells count="23">
    <mergeCell ref="A1:X1"/>
    <mergeCell ref="I2:K2"/>
    <mergeCell ref="L2:M2"/>
    <mergeCell ref="N2:P2"/>
    <mergeCell ref="R2:V2"/>
    <mergeCell ref="E8:P8"/>
    <mergeCell ref="R8:U8"/>
    <mergeCell ref="A4:A8"/>
    <mergeCell ref="B2:B3"/>
    <mergeCell ref="B4:B8"/>
    <mergeCell ref="C2:C3"/>
    <mergeCell ref="C4:C8"/>
    <mergeCell ref="D2:D3"/>
    <mergeCell ref="D4:D8"/>
    <mergeCell ref="E2:E3"/>
    <mergeCell ref="F2:F3"/>
    <mergeCell ref="G2:G3"/>
    <mergeCell ref="H2:H3"/>
    <mergeCell ref="Q2:Q3"/>
    <mergeCell ref="W2:W3"/>
    <mergeCell ref="W4:W8"/>
    <mergeCell ref="X2:X3"/>
    <mergeCell ref="X4:X8"/>
  </mergeCells>
  <conditionalFormatting sqref="B1">
    <cfRule type="duplicateValues" dxfId="0" priority="21"/>
  </conditionalFormatting>
  <conditionalFormatting sqref="I4:K4">
    <cfRule type="duplicateValues" dxfId="0" priority="22"/>
  </conditionalFormatting>
  <conditionalFormatting sqref="E2:E3">
    <cfRule type="duplicateValues" dxfId="0" priority="2"/>
  </conditionalFormatting>
  <conditionalFormatting sqref="I6:K7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B1" workbookViewId="0">
      <selection activeCell="K21" sqref="K21"/>
    </sheetView>
  </sheetViews>
  <sheetFormatPr defaultColWidth="9" defaultRowHeight="13.5"/>
  <cols>
    <col min="1" max="1" width="9.50442477876106" hidden="1" customWidth="1"/>
    <col min="2" max="2" width="9.24778761061947" customWidth="1"/>
    <col min="3" max="3" width="14.7522123893805" customWidth="1"/>
    <col min="4" max="4" width="3.6283185840708" customWidth="1"/>
    <col min="5" max="5" width="10.5044247787611" hidden="1" customWidth="1"/>
    <col min="6" max="6" width="8.50442477876106" customWidth="1"/>
    <col min="7" max="7" width="7.3716814159292" customWidth="1"/>
    <col min="8" max="8" width="6.75221238938053" customWidth="1"/>
    <col min="9" max="9" width="7.50442477876106" customWidth="1"/>
    <col min="10" max="10" width="7.24778761061947" customWidth="1"/>
    <col min="11" max="11" width="7.12389380530973" customWidth="1"/>
    <col min="12" max="12" width="7.50442477876106" customWidth="1"/>
    <col min="13" max="13" width="10.5044247787611" customWidth="1"/>
    <col min="14" max="14" width="15.1238938053097" customWidth="1"/>
  </cols>
  <sheetData>
    <row r="1" spans="2:14">
      <c r="B1" s="1" t="s">
        <v>49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50</v>
      </c>
      <c r="B2" s="4" t="s">
        <v>51</v>
      </c>
      <c r="C2" s="4" t="s">
        <v>6</v>
      </c>
      <c r="D2" s="5" t="s">
        <v>52</v>
      </c>
      <c r="E2" s="4" t="s">
        <v>8</v>
      </c>
      <c r="F2" s="4" t="s">
        <v>53</v>
      </c>
      <c r="G2" s="6" t="s">
        <v>54</v>
      </c>
      <c r="H2" s="6"/>
      <c r="I2" s="6"/>
      <c r="J2" s="6" t="s">
        <v>55</v>
      </c>
      <c r="K2" s="6"/>
      <c r="L2" s="6"/>
      <c r="M2" s="21" t="s">
        <v>56</v>
      </c>
      <c r="N2" s="21" t="s">
        <v>57</v>
      </c>
    </row>
    <row r="3" spans="1:14">
      <c r="A3" s="3"/>
      <c r="B3" s="4"/>
      <c r="C3" s="4"/>
      <c r="D3" s="5"/>
      <c r="E3" s="4"/>
      <c r="F3" s="4"/>
      <c r="G3" s="7" t="s">
        <v>58</v>
      </c>
      <c r="H3" s="7" t="s">
        <v>59</v>
      </c>
      <c r="I3" s="3" t="s">
        <v>60</v>
      </c>
      <c r="J3" s="7" t="s">
        <v>58</v>
      </c>
      <c r="K3" s="7" t="s">
        <v>59</v>
      </c>
      <c r="L3" s="3" t="s">
        <v>60</v>
      </c>
      <c r="M3" s="21"/>
      <c r="N3" s="21"/>
    </row>
    <row r="4" ht="22.15" customHeight="1" spans="1:14">
      <c r="A4" s="8" t="s">
        <v>61</v>
      </c>
      <c r="B4" s="9" t="s">
        <v>62</v>
      </c>
      <c r="C4" s="9" t="s">
        <v>63</v>
      </c>
      <c r="D4" s="10">
        <v>1</v>
      </c>
      <c r="E4" s="11" t="s">
        <v>64</v>
      </c>
      <c r="F4" s="11" t="s">
        <v>65</v>
      </c>
      <c r="G4" s="12">
        <v>32.73</v>
      </c>
      <c r="H4" s="12">
        <v>1.72</v>
      </c>
      <c r="I4" s="12">
        <v>34.45</v>
      </c>
      <c r="J4" s="12">
        <v>30</v>
      </c>
      <c r="K4" s="12">
        <v>1.72</v>
      </c>
      <c r="L4" s="22">
        <v>31.72</v>
      </c>
      <c r="M4" s="23">
        <v>245000</v>
      </c>
      <c r="N4" s="8" t="s">
        <v>66</v>
      </c>
    </row>
    <row r="5" ht="22.15" customHeight="1" spans="1:14">
      <c r="A5" s="8" t="s">
        <v>61</v>
      </c>
      <c r="B5" s="9" t="s">
        <v>67</v>
      </c>
      <c r="C5" s="9" t="s">
        <v>68</v>
      </c>
      <c r="D5" s="10">
        <v>1</v>
      </c>
      <c r="E5" s="11" t="s">
        <v>64</v>
      </c>
      <c r="F5" s="11" t="s">
        <v>65</v>
      </c>
      <c r="G5" s="12">
        <v>34.24</v>
      </c>
      <c r="H5" s="12">
        <v>1.72</v>
      </c>
      <c r="I5" s="12">
        <v>35.96</v>
      </c>
      <c r="J5" s="12">
        <v>31</v>
      </c>
      <c r="K5" s="12">
        <v>1.72</v>
      </c>
      <c r="L5" s="22">
        <v>32.72</v>
      </c>
      <c r="M5" s="23">
        <v>245000</v>
      </c>
      <c r="N5" s="8" t="s">
        <v>66</v>
      </c>
    </row>
    <row r="6" ht="20.25" spans="1:14">
      <c r="A6" s="8" t="s">
        <v>69</v>
      </c>
      <c r="B6" s="13" t="s">
        <v>70</v>
      </c>
      <c r="C6" s="13" t="s">
        <v>71</v>
      </c>
      <c r="D6" s="10">
        <v>1</v>
      </c>
      <c r="E6" s="14" t="s">
        <v>72</v>
      </c>
      <c r="F6" s="14" t="s">
        <v>73</v>
      </c>
      <c r="G6" s="12">
        <v>8.28</v>
      </c>
      <c r="H6" s="12">
        <v>0.31</v>
      </c>
      <c r="I6" s="12">
        <v>8.59</v>
      </c>
      <c r="J6" s="12">
        <v>6.6</v>
      </c>
      <c r="K6" s="12">
        <v>0.31</v>
      </c>
      <c r="L6" s="22">
        <v>6.91</v>
      </c>
      <c r="M6" s="23">
        <v>31000</v>
      </c>
      <c r="N6" s="8" t="s">
        <v>74</v>
      </c>
    </row>
    <row r="7" ht="20.25" spans="1:14">
      <c r="A7" s="8" t="s">
        <v>75</v>
      </c>
      <c r="B7" s="15" t="s">
        <v>76</v>
      </c>
      <c r="C7" s="13" t="s">
        <v>77</v>
      </c>
      <c r="D7" s="10">
        <v>1</v>
      </c>
      <c r="E7" s="14" t="s">
        <v>72</v>
      </c>
      <c r="F7" s="14" t="s">
        <v>73</v>
      </c>
      <c r="G7" s="12">
        <v>14.04</v>
      </c>
      <c r="H7" s="12">
        <v>0.363</v>
      </c>
      <c r="I7" s="12">
        <v>14.403</v>
      </c>
      <c r="J7" s="12">
        <v>12.24</v>
      </c>
      <c r="K7" s="12">
        <v>0.363</v>
      </c>
      <c r="L7" s="22">
        <v>12.603</v>
      </c>
      <c r="M7" s="23">
        <v>36300</v>
      </c>
      <c r="N7" s="8" t="s">
        <v>74</v>
      </c>
    </row>
    <row r="8" ht="20.25" spans="1:14">
      <c r="A8" s="8" t="s">
        <v>75</v>
      </c>
      <c r="B8" s="15" t="s">
        <v>78</v>
      </c>
      <c r="C8" s="16" t="s">
        <v>79</v>
      </c>
      <c r="D8" s="10">
        <v>1</v>
      </c>
      <c r="E8" s="14" t="s">
        <v>80</v>
      </c>
      <c r="F8" s="14" t="s">
        <v>73</v>
      </c>
      <c r="G8" s="12">
        <v>15.3</v>
      </c>
      <c r="H8" s="12">
        <v>0.411</v>
      </c>
      <c r="I8" s="12">
        <v>15.711</v>
      </c>
      <c r="J8" s="12">
        <v>13.98</v>
      </c>
      <c r="K8" s="12">
        <v>0.411</v>
      </c>
      <c r="L8" s="22">
        <v>14.391</v>
      </c>
      <c r="M8" s="23">
        <v>41100</v>
      </c>
      <c r="N8" s="8" t="s">
        <v>74</v>
      </c>
    </row>
    <row r="9" ht="20.25" spans="1:14">
      <c r="A9" s="8" t="s">
        <v>61</v>
      </c>
      <c r="B9" s="9" t="s">
        <v>81</v>
      </c>
      <c r="C9" s="9" t="s">
        <v>82</v>
      </c>
      <c r="D9" s="10">
        <v>1</v>
      </c>
      <c r="E9" s="9" t="s">
        <v>83</v>
      </c>
      <c r="F9" s="14" t="s">
        <v>73</v>
      </c>
      <c r="G9" s="12">
        <v>15.48</v>
      </c>
      <c r="H9" s="12">
        <v>0.44</v>
      </c>
      <c r="I9" s="12">
        <v>15.92</v>
      </c>
      <c r="J9" s="12">
        <v>12.97</v>
      </c>
      <c r="K9" s="12">
        <v>0.44</v>
      </c>
      <c r="L9" s="22">
        <v>13.41</v>
      </c>
      <c r="M9" s="23">
        <v>44000</v>
      </c>
      <c r="N9" s="8" t="s">
        <v>74</v>
      </c>
    </row>
    <row r="10" ht="20.25" spans="1:14">
      <c r="A10" s="8" t="s">
        <v>61</v>
      </c>
      <c r="B10" s="17" t="s">
        <v>84</v>
      </c>
      <c r="C10" s="18" t="s">
        <v>85</v>
      </c>
      <c r="D10" s="10">
        <v>1</v>
      </c>
      <c r="E10" s="11" t="s">
        <v>86</v>
      </c>
      <c r="F10" s="14" t="s">
        <v>87</v>
      </c>
      <c r="G10" s="12">
        <v>1.1858407079646</v>
      </c>
      <c r="H10" s="12">
        <v>0.08</v>
      </c>
      <c r="I10" s="12">
        <v>1.2658407079646</v>
      </c>
      <c r="J10" s="12">
        <v>1.04</v>
      </c>
      <c r="K10" s="12">
        <v>0.08</v>
      </c>
      <c r="L10" s="22">
        <v>1.12</v>
      </c>
      <c r="M10" s="23">
        <v>8000</v>
      </c>
      <c r="N10" s="8" t="s">
        <v>74</v>
      </c>
    </row>
    <row r="11" ht="25.15" customHeight="1" spans="1:14">
      <c r="A11" s="8" t="s">
        <v>61</v>
      </c>
      <c r="B11" s="17" t="s">
        <v>88</v>
      </c>
      <c r="C11" s="18" t="s">
        <v>89</v>
      </c>
      <c r="D11" s="10">
        <v>1</v>
      </c>
      <c r="E11" s="11" t="s">
        <v>90</v>
      </c>
      <c r="F11" s="14" t="s">
        <v>87</v>
      </c>
      <c r="G11" s="12">
        <v>14.9469026548673</v>
      </c>
      <c r="H11" s="12">
        <v>0.08</v>
      </c>
      <c r="I11" s="12">
        <v>15.0269026548673</v>
      </c>
      <c r="J11" s="12">
        <v>12.56</v>
      </c>
      <c r="K11" s="12">
        <v>0.08</v>
      </c>
      <c r="L11" s="22">
        <v>12.64</v>
      </c>
      <c r="M11" s="23">
        <v>8000</v>
      </c>
      <c r="N11" s="8" t="s">
        <v>74</v>
      </c>
    </row>
    <row r="12" ht="25.15" customHeight="1" spans="1:14">
      <c r="A12" s="8" t="s">
        <v>61</v>
      </c>
      <c r="B12" s="19" t="s">
        <v>91</v>
      </c>
      <c r="C12" s="20" t="s">
        <v>92</v>
      </c>
      <c r="D12" s="10">
        <v>1</v>
      </c>
      <c r="E12" s="11" t="s">
        <v>90</v>
      </c>
      <c r="F12" s="14" t="s">
        <v>87</v>
      </c>
      <c r="G12" s="12">
        <v>9.02654867256637</v>
      </c>
      <c r="H12" s="12">
        <v>0.0707964601769912</v>
      </c>
      <c r="I12" s="12">
        <v>9.09734513274336</v>
      </c>
      <c r="J12" s="12">
        <v>8.23</v>
      </c>
      <c r="K12" s="12">
        <v>0.0707964601769912</v>
      </c>
      <c r="L12" s="22">
        <v>8.30079646017699</v>
      </c>
      <c r="M12" s="23">
        <v>7079.64601769912</v>
      </c>
      <c r="N12" s="8" t="s">
        <v>74</v>
      </c>
    </row>
    <row r="13" ht="25.15" customHeight="1" spans="1:14">
      <c r="A13" s="8" t="s">
        <v>61</v>
      </c>
      <c r="B13" s="17" t="s">
        <v>93</v>
      </c>
      <c r="C13" s="18" t="s">
        <v>94</v>
      </c>
      <c r="D13" s="10">
        <v>1</v>
      </c>
      <c r="E13" s="11" t="s">
        <v>86</v>
      </c>
      <c r="F13" s="14" t="s">
        <v>87</v>
      </c>
      <c r="G13" s="12">
        <v>1.1858407079646</v>
      </c>
      <c r="H13" s="12">
        <v>0.08</v>
      </c>
      <c r="I13" s="12">
        <v>1.2658407079646</v>
      </c>
      <c r="J13" s="12">
        <v>1.04</v>
      </c>
      <c r="K13" s="12">
        <v>0.08</v>
      </c>
      <c r="L13" s="22">
        <v>1.12</v>
      </c>
      <c r="M13" s="23">
        <v>8000</v>
      </c>
      <c r="N13" s="8" t="s">
        <v>74</v>
      </c>
    </row>
  </sheetData>
  <mergeCells count="11">
    <mergeCell ref="B1:N1"/>
    <mergeCell ref="G2:I2"/>
    <mergeCell ref="J2:L2"/>
    <mergeCell ref="A2:A3"/>
    <mergeCell ref="B2:B3"/>
    <mergeCell ref="C2:C3"/>
    <mergeCell ref="D2:D3"/>
    <mergeCell ref="E2:E3"/>
    <mergeCell ref="F2:F3"/>
    <mergeCell ref="M2:M3"/>
    <mergeCell ref="N2:N3"/>
  </mergeCells>
  <conditionalFormatting sqref="B1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1.09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♡腾♡</cp:lastModifiedBy>
  <dcterms:created xsi:type="dcterms:W3CDTF">2006-09-13T11:21:00Z</dcterms:created>
  <dcterms:modified xsi:type="dcterms:W3CDTF">2023-03-01T06:16:17Z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5E0DC1ABAD5144ACB427B9F9994E9F40</vt:lpwstr>
  </property>
</Properties>
</file>