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3年价格协议\河北工厂\电子版\"/>
    </mc:Choice>
  </mc:AlternateContent>
  <xr:revisionPtr revIDLastSave="0" documentId="13_ncr:1_{770A9805-08FF-4C6A-9329-1DE2ACB6F940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鑫昌1" sheetId="2" r:id="rId1"/>
    <sheet name="Sheet1" sheetId="1" r:id="rId2"/>
    <sheet name="Sheet2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3" l="1"/>
  <c r="I41" i="3"/>
  <c r="G30" i="3"/>
  <c r="I30" i="3"/>
  <c r="I34" i="3" s="1"/>
  <c r="G23" i="3"/>
  <c r="I23" i="3"/>
  <c r="I27" i="3" s="1"/>
  <c r="I20" i="3"/>
  <c r="G9" i="3"/>
  <c r="H9" i="3" s="1"/>
  <c r="I9" i="3"/>
  <c r="I11" i="3" s="1"/>
  <c r="G35" i="3"/>
  <c r="I35" i="3"/>
  <c r="G28" i="3"/>
  <c r="I28" i="3"/>
  <c r="G21" i="3"/>
  <c r="I21" i="3"/>
  <c r="G18" i="3"/>
  <c r="I18" i="3"/>
  <c r="J18" i="3" s="1"/>
  <c r="G12" i="3"/>
  <c r="I12" i="3"/>
  <c r="J12" i="3" s="1"/>
  <c r="G3" i="3"/>
  <c r="I3" i="3"/>
  <c r="J3" i="3" s="1"/>
  <c r="J35" i="3"/>
  <c r="G39" i="3"/>
  <c r="H39" i="3" s="1"/>
  <c r="G37" i="3"/>
  <c r="H37" i="3" s="1"/>
  <c r="G32" i="3"/>
  <c r="H32" i="3" s="1"/>
  <c r="G25" i="3"/>
  <c r="H25" i="3" s="1"/>
  <c r="G16" i="3"/>
  <c r="H16" i="3" s="1"/>
  <c r="G14" i="3"/>
  <c r="H14" i="3" s="1"/>
  <c r="G7" i="3"/>
  <c r="H7" i="3" s="1"/>
  <c r="J7" i="3"/>
  <c r="J9" i="3"/>
  <c r="J14" i="3"/>
  <c r="J16" i="3"/>
  <c r="J25" i="3"/>
  <c r="J32" i="3"/>
  <c r="J37" i="3"/>
  <c r="J39" i="3"/>
  <c r="G5" i="3"/>
  <c r="H5" i="3" s="1"/>
  <c r="J5" i="3"/>
  <c r="G3" i="1"/>
  <c r="G4" i="1"/>
  <c r="G5" i="1"/>
  <c r="G6" i="1"/>
  <c r="G7" i="1"/>
  <c r="G8" i="1"/>
  <c r="G9" i="1"/>
  <c r="G10" i="1"/>
  <c r="G11" i="1"/>
  <c r="G12" i="1"/>
  <c r="G2" i="1"/>
  <c r="H30" i="3" l="1"/>
  <c r="J30" i="3"/>
  <c r="H23" i="3"/>
  <c r="J23" i="3"/>
  <c r="G34" i="3"/>
  <c r="H18" i="3"/>
  <c r="G41" i="3"/>
  <c r="J28" i="3"/>
  <c r="H28" i="3"/>
  <c r="H21" i="3"/>
  <c r="G27" i="3"/>
  <c r="J21" i="3"/>
  <c r="G20" i="3"/>
  <c r="R9" i="2"/>
  <c r="K13" i="2"/>
  <c r="K12" i="2"/>
  <c r="K11" i="2"/>
  <c r="K10" i="2"/>
  <c r="K9" i="2"/>
  <c r="H35" i="3" l="1"/>
  <c r="H12" i="3"/>
  <c r="H3" i="3"/>
  <c r="G11" i="3"/>
</calcChain>
</file>

<file path=xl/sharedStrings.xml><?xml version="1.0" encoding="utf-8"?>
<sst xmlns="http://schemas.openxmlformats.org/spreadsheetml/2006/main" count="188" uniqueCount="91">
  <si>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（1913033）</t>
    </r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</si>
  <si>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</si>
  <si>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黄骅市鑫昌五金制品厂</t>
    </r>
    <phoneticPr fontId="11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</si>
  <si>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</si>
  <si>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</si>
  <si>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</si>
  <si>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</si>
  <si>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</si>
  <si>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</si>
  <si>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</si>
  <si>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
（不含模摊费）</t>
    <phoneticPr fontId="8" type="noConversion"/>
  </si>
  <si>
    <t>未税模检具摊销费</t>
    <phoneticPr fontId="8" type="noConversion"/>
  </si>
  <si>
    <t>未税采购价格
（含模摊费）</t>
    <phoneticPr fontId="8" type="noConversion"/>
  </si>
  <si>
    <t>备注</t>
  </si>
  <si>
    <t>未税采购价格</t>
  </si>
  <si>
    <t>2022年</t>
    <phoneticPr fontId="8" type="noConversion"/>
  </si>
  <si>
    <t>模具总价</t>
    <phoneticPr fontId="8" type="noConversion"/>
  </si>
  <si>
    <t>摊销费</t>
    <phoneticPr fontId="8" type="noConversion"/>
  </si>
  <si>
    <t>摊销方式</t>
    <phoneticPr fontId="8" type="noConversion"/>
  </si>
  <si>
    <t>2019年</t>
  </si>
  <si>
    <t>2020年</t>
  </si>
  <si>
    <t>SHT0013818</t>
    <phoneticPr fontId="8" type="noConversion"/>
  </si>
  <si>
    <t>防尘罩前支架（M3000-S）</t>
    <phoneticPr fontId="8" type="noConversion"/>
  </si>
  <si>
    <t>件</t>
    <phoneticPr fontId="8" type="noConversion"/>
  </si>
  <si>
    <t>1.断料模五种支架共用1套，冲孔模独用、折弯模独用，成型模SHT0013818与SHT0013819共用</t>
    <phoneticPr fontId="8" type="noConversion"/>
  </si>
  <si>
    <t>SHT0013820</t>
    <phoneticPr fontId="8" type="noConversion"/>
  </si>
  <si>
    <t>防尘罩前支架</t>
    <phoneticPr fontId="8" type="noConversion"/>
  </si>
  <si>
    <t>SHT0013819</t>
    <phoneticPr fontId="8" type="noConversion"/>
  </si>
  <si>
    <t>防尘罩侧支架（M3000-S）</t>
    <phoneticPr fontId="8" type="noConversion"/>
  </si>
  <si>
    <t>1.断料模五种支架共用1套，冲孔模与SHT0013820共用，成型模独用</t>
    <phoneticPr fontId="8" type="noConversion"/>
  </si>
  <si>
    <t>SHT0013821</t>
    <phoneticPr fontId="8" type="noConversion"/>
  </si>
  <si>
    <t>防尘罩侧支架</t>
    <phoneticPr fontId="8" type="noConversion"/>
  </si>
  <si>
    <t>SHT0013822</t>
    <phoneticPr fontId="8" type="noConversion"/>
  </si>
  <si>
    <t>1.断料模五种支架共用1套，冲孔模独用，成型模独用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</si>
  <si>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</si>
  <si>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</si>
  <si>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</si>
  <si>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</si>
  <si>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r>
      <t xml:space="preserve">                               </t>
    </r>
    <r>
      <rPr>
        <b/>
        <sz val="11"/>
        <rFont val="微软雅黑"/>
        <family val="3"/>
        <charset val="134"/>
      </rPr>
      <t xml:space="preserve">                                                                        </t>
    </r>
    <r>
      <rPr>
        <b/>
        <sz val="11"/>
        <rFont val="楷体_GB2312"/>
        <family val="3"/>
        <charset val="134"/>
      </rPr>
      <t>协议编号：HBZYXY-202</t>
    </r>
    <r>
      <rPr>
        <b/>
        <sz val="11"/>
        <rFont val="微软雅黑"/>
        <family val="3"/>
        <charset val="134"/>
      </rPr>
      <t>3</t>
    </r>
    <r>
      <rPr>
        <b/>
        <sz val="11"/>
        <rFont val="楷体_GB2312"/>
        <family val="3"/>
        <charset val="134"/>
      </rPr>
      <t>-</t>
    </r>
    <r>
      <rPr>
        <b/>
        <sz val="11"/>
        <rFont val="微软雅黑"/>
        <family val="3"/>
        <charset val="134"/>
      </rPr>
      <t>WU</t>
    </r>
    <r>
      <rPr>
        <b/>
        <sz val="11"/>
        <rFont val="楷体_GB2312"/>
        <family val="3"/>
        <charset val="134"/>
      </rPr>
      <t>0</t>
    </r>
    <r>
      <rPr>
        <b/>
        <sz val="11"/>
        <rFont val="微软雅黑"/>
        <family val="3"/>
        <charset val="134"/>
      </rPr>
      <t>20</t>
    </r>
    <r>
      <rPr>
        <b/>
        <sz val="11"/>
        <rFont val="楷体_GB2312"/>
        <family val="3"/>
        <charset val="134"/>
      </rPr>
      <t>-0</t>
    </r>
    <r>
      <rPr>
        <b/>
        <sz val="11"/>
        <rFont val="微软雅黑"/>
        <family val="3"/>
        <charset val="134"/>
      </rPr>
      <t>1</t>
    </r>
    <phoneticPr fontId="8" type="noConversion"/>
  </si>
  <si>
    <t>2023年</t>
    <phoneticPr fontId="8" type="noConversion"/>
  </si>
  <si>
    <t>四、产品的数量依据甲方具体采购产品时另行向乙方发出的采购订单。</t>
    <phoneticPr fontId="8" type="noConversion"/>
  </si>
  <si>
    <t>五、运输费用及运输过程中的风险由乙方承担。</t>
    <phoneticPr fontId="8" type="noConversion"/>
  </si>
  <si>
    <t>六、双方合作中出现的质量、技术、物流等问题按相应合同（协议）办理。</t>
    <phoneticPr fontId="8" type="noConversion"/>
  </si>
  <si>
    <r>
      <rPr>
        <sz val="12"/>
        <rFont val="等线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8" type="noConversion"/>
  </si>
  <si>
    <t>法定代表人/授权代表签字：</t>
    <phoneticPr fontId="8" type="noConversion"/>
  </si>
  <si>
    <r>
      <t>三、价格执行期从</t>
    </r>
    <r>
      <rPr>
        <u/>
        <sz val="12"/>
        <rFont val="等线"/>
        <family val="3"/>
        <charset val="134"/>
        <scheme val="minor"/>
      </rPr>
      <t xml:space="preserve"> 2023 </t>
    </r>
    <r>
      <rPr>
        <sz val="12"/>
        <rFont val="等线"/>
        <family val="3"/>
        <charset val="134"/>
        <scheme val="minor"/>
      </rPr>
      <t>年</t>
    </r>
    <r>
      <rPr>
        <u/>
        <sz val="12"/>
        <rFont val="等线"/>
        <family val="3"/>
        <charset val="134"/>
        <scheme val="minor"/>
      </rPr>
      <t xml:space="preserve"> 1 </t>
    </r>
    <r>
      <rPr>
        <sz val="12"/>
        <rFont val="等线"/>
        <family val="3"/>
        <charset val="134"/>
        <scheme val="minor"/>
      </rPr>
      <t>月</t>
    </r>
    <r>
      <rPr>
        <u/>
        <sz val="12"/>
        <rFont val="等线"/>
        <family val="3"/>
        <charset val="134"/>
        <scheme val="minor"/>
      </rPr>
      <t xml:space="preserve"> 1 </t>
    </r>
    <r>
      <rPr>
        <sz val="12"/>
        <rFont val="等线"/>
        <family val="3"/>
        <charset val="134"/>
        <scheme val="minor"/>
      </rPr>
      <t>日起至</t>
    </r>
    <r>
      <rPr>
        <u/>
        <sz val="12"/>
        <rFont val="等线"/>
        <family val="3"/>
        <charset val="134"/>
        <scheme val="minor"/>
      </rPr>
      <t xml:space="preserve"> 2023 </t>
    </r>
    <r>
      <rPr>
        <sz val="12"/>
        <rFont val="等线"/>
        <family val="3"/>
        <charset val="134"/>
        <scheme val="minor"/>
      </rPr>
      <t>年</t>
    </r>
    <r>
      <rPr>
        <u/>
        <sz val="12"/>
        <rFont val="等线"/>
        <family val="3"/>
        <charset val="134"/>
        <scheme val="minor"/>
      </rPr>
      <t xml:space="preserve"> 12 </t>
    </r>
    <r>
      <rPr>
        <sz val="12"/>
        <rFont val="等线"/>
        <family val="3"/>
        <charset val="134"/>
        <scheme val="minor"/>
      </rPr>
      <t>月</t>
    </r>
    <r>
      <rPr>
        <u/>
        <sz val="12"/>
        <rFont val="等线"/>
        <family val="3"/>
        <charset val="134"/>
        <scheme val="minor"/>
      </rPr>
      <t xml:space="preserve"> 31 </t>
    </r>
    <r>
      <rPr>
        <sz val="12"/>
        <rFont val="等线"/>
        <family val="3"/>
        <charset val="134"/>
        <scheme val="minor"/>
      </rPr>
      <t>日(遇市场价格变动经双方协商同意后可调整)。</t>
    </r>
    <phoneticPr fontId="8" type="noConversion"/>
  </si>
  <si>
    <t>模具名称</t>
  </si>
  <si>
    <t>模具编号</t>
  </si>
  <si>
    <t>模具数量</t>
  </si>
  <si>
    <t>防尘罩前支架-断料</t>
  </si>
  <si>
    <t>SHT0013818/19/20/21/22-MJ-01</t>
  </si>
  <si>
    <t>付</t>
  </si>
  <si>
    <t>防尘罩前支架-冲孔</t>
  </si>
  <si>
    <t>SHT0013818-MJ-02</t>
  </si>
  <si>
    <t>防尘罩前支架-折弯</t>
  </si>
  <si>
    <t>SHT0013818-MJ-03</t>
  </si>
  <si>
    <t>防尘罩前支架-成型</t>
  </si>
  <si>
    <t>SHT0013818/20-MJ-04</t>
  </si>
  <si>
    <t>SHT0013820-MJ-01</t>
  </si>
  <si>
    <t>SHT0013820-MJ-02</t>
  </si>
  <si>
    <t>SHT0013819/21-MJ-01</t>
  </si>
  <si>
    <t>SHT0013819-MJ-02</t>
  </si>
  <si>
    <t>SHT0013821-MJ-01</t>
  </si>
  <si>
    <t>SHT0013822-MJ-01</t>
  </si>
  <si>
    <t>SHT0013822-MJ-02</t>
  </si>
  <si>
    <t>合计</t>
  </si>
  <si>
    <t>未税价格</t>
  </si>
  <si>
    <t>增值税额</t>
  </si>
  <si>
    <t>含税价格</t>
  </si>
  <si>
    <t>模具名称及模具编号</t>
  </si>
  <si>
    <t>分摊数量</t>
  </si>
  <si>
    <t>分摊单价</t>
  </si>
  <si>
    <t>模具分摊总价</t>
  </si>
  <si>
    <t>未税</t>
  </si>
  <si>
    <t>含税</t>
  </si>
  <si>
    <t>防尘罩前支架</t>
  </si>
  <si>
    <t>件</t>
  </si>
  <si>
    <t>SHT0013818</t>
    <phoneticPr fontId="4" type="noConversion"/>
  </si>
  <si>
    <t>套</t>
  </si>
  <si>
    <t>防尘罩前支架</t>
    <phoneticPr fontId="4" type="noConversion"/>
  </si>
  <si>
    <t>防尘罩前支架冲压模具</t>
    <phoneticPr fontId="4" type="noConversion"/>
  </si>
  <si>
    <t>零部件QAD编码及名称</t>
    <phoneticPr fontId="4" type="noConversion"/>
  </si>
  <si>
    <t>QAD编码</t>
    <phoneticPr fontId="4" type="noConversion"/>
  </si>
  <si>
    <t>备注</t>
    <phoneticPr fontId="4" type="noConversion"/>
  </si>
  <si>
    <t>五种产品共用</t>
    <phoneticPr fontId="4" type="noConversion"/>
  </si>
  <si>
    <t>两种产品共用</t>
    <phoneticPr fontId="4" type="noConversion"/>
  </si>
  <si>
    <t>SHT0013820</t>
    <phoneticPr fontId="4" type="noConversion"/>
  </si>
  <si>
    <t>SHT0013819</t>
    <phoneticPr fontId="4" type="noConversion"/>
  </si>
  <si>
    <t>SHT0013821</t>
    <phoneticPr fontId="4" type="noConversion"/>
  </si>
  <si>
    <t>SHT0013822</t>
    <phoneticPr fontId="4" type="noConversion"/>
  </si>
  <si>
    <t>合计：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</si>
</sst>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0_);[Red]\(0.0000\)"/>
    <numFmt numFmtId="177" formatCode="0.00_);[Red]\(0.00\)"/>
    <numFmt numFmtId="178" formatCode="0_ "/>
    <numFmt numFmtId="179" formatCode="0.00_ "/>
    <numFmt numFmtId="180" formatCode="0.0000000_);[Red]\(0.0000000\)"/>
    <numFmt numFmtId="181" formatCode="0.0000"/>
    <numFmt numFmtId="182" formatCode="0.000"/>
  </numFmts>
  <fonts count="37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b/>
      <sz val="11"/>
      <name val="微软雅黑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等线"/>
      <family val="3"/>
      <charset val="134"/>
      <scheme val="minor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新宋体"/>
      <family val="3"/>
      <charset val="134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u/>
      <sz val="12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.5"/>
      <color rgb="FF000000"/>
      <name val="仿宋"/>
      <family val="3"/>
      <charset val="134"/>
    </font>
    <font>
      <sz val="11"/>
      <color rgb="FF000000"/>
      <name val="仿宋"/>
      <family val="3"/>
      <charset val="134"/>
    </font>
    <font>
      <sz val="10.5"/>
      <color rgb="FF000000"/>
      <name val="Times New Roman"/>
      <family val="1"/>
    </font>
    <font>
      <sz val="11"/>
      <color rgb="FF000000"/>
      <name val="宋体"/>
      <family val="3"/>
      <charset val="134"/>
    </font>
    <font>
      <b/>
      <sz val="11"/>
      <color rgb="FF000000"/>
      <name val="仿宋"/>
      <family val="3"/>
      <charset val="134"/>
    </font>
    <font>
      <sz val="10.5"/>
      <color rgb="FF000000"/>
      <name val="宋体"/>
      <family val="1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>
      <alignment vertical="center"/>
    </xf>
    <xf numFmtId="0" fontId="16" fillId="0" borderId="0" applyProtection="0">
      <alignment vertical="center"/>
    </xf>
    <xf numFmtId="0" fontId="20" fillId="0" borderId="0">
      <alignment vertical="center"/>
    </xf>
    <xf numFmtId="0" fontId="16" fillId="0" borderId="0">
      <protection locked="0"/>
    </xf>
    <xf numFmtId="0" fontId="16" fillId="0" borderId="0">
      <protection locked="0"/>
    </xf>
  </cellStyleXfs>
  <cellXfs count="121">
    <xf numFmtId="0" fontId="0" fillId="0" borderId="0" xfId="0"/>
    <xf numFmtId="0" fontId="1" fillId="0" borderId="0" xfId="1">
      <alignment vertical="center"/>
    </xf>
    <xf numFmtId="0" fontId="5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4" fillId="0" borderId="1" xfId="1" applyFont="1" applyBorder="1" applyAlignment="1">
      <alignment horizontal="center" vertical="center" wrapText="1"/>
    </xf>
    <xf numFmtId="176" fontId="17" fillId="0" borderId="1" xfId="2" applyNumberFormat="1" applyFont="1" applyBorder="1" applyAlignment="1">
      <alignment horizontal="center" vertical="center" wrapText="1"/>
    </xf>
    <xf numFmtId="176" fontId="17" fillId="0" borderId="5" xfId="2" applyNumberFormat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178" fontId="19" fillId="2" borderId="1" xfId="1" applyNumberFormat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left" vertical="center" wrapText="1"/>
    </xf>
    <xf numFmtId="0" fontId="21" fillId="0" borderId="1" xfId="3" applyFont="1" applyBorder="1" applyAlignment="1">
      <alignment horizontal="left" vertical="center"/>
    </xf>
    <xf numFmtId="176" fontId="18" fillId="0" borderId="1" xfId="1" applyNumberFormat="1" applyFont="1" applyBorder="1" applyAlignment="1">
      <alignment horizontal="center" vertical="center" wrapText="1"/>
    </xf>
    <xf numFmtId="177" fontId="18" fillId="0" borderId="1" xfId="1" applyNumberFormat="1" applyFont="1" applyBorder="1" applyAlignment="1">
      <alignment horizontal="center" vertical="center" wrapText="1"/>
    </xf>
    <xf numFmtId="176" fontId="18" fillId="0" borderId="1" xfId="1" applyNumberFormat="1" applyFont="1" applyBorder="1" applyAlignment="1">
      <alignment horizontal="left" vertical="center" wrapText="1"/>
    </xf>
    <xf numFmtId="0" fontId="22" fillId="0" borderId="1" xfId="1" applyFont="1" applyBorder="1" applyAlignment="1">
      <alignment horizontal="center" vertical="center" shrinkToFit="1"/>
    </xf>
    <xf numFmtId="0" fontId="18" fillId="0" borderId="0" xfId="1" applyFont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22" fillId="2" borderId="1" xfId="1" applyFont="1" applyFill="1" applyBorder="1" applyAlignment="1">
      <alignment horizontal="center" vertical="center"/>
    </xf>
    <xf numFmtId="179" fontId="13" fillId="2" borderId="1" xfId="1" applyNumberFormat="1" applyFont="1" applyFill="1" applyBorder="1" applyAlignment="1">
      <alignment horizontal="center" vertical="center"/>
    </xf>
    <xf numFmtId="176" fontId="13" fillId="2" borderId="1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0" borderId="0" xfId="1" applyFont="1">
      <alignment vertical="center"/>
    </xf>
    <xf numFmtId="0" fontId="9" fillId="0" borderId="0" xfId="1" applyFont="1">
      <alignment vertical="center"/>
    </xf>
    <xf numFmtId="49" fontId="12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3" fillId="0" borderId="0" xfId="1" applyFont="1">
      <alignment vertical="center"/>
    </xf>
    <xf numFmtId="49" fontId="12" fillId="0" borderId="0" xfId="1" applyNumberFormat="1" applyFont="1" applyAlignment="1">
      <alignment horizontal="left" vertical="center" wrapText="1"/>
    </xf>
    <xf numFmtId="0" fontId="23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24" fillId="0" borderId="0" xfId="1" applyFont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49" fontId="25" fillId="0" borderId="0" xfId="1" applyNumberFormat="1" applyFont="1" applyAlignment="1">
      <alignment horizontal="center" vertical="center"/>
    </xf>
    <xf numFmtId="0" fontId="23" fillId="0" borderId="0" xfId="1" applyFont="1" applyAlignment="1">
      <alignment horizontal="left" vertical="center"/>
    </xf>
    <xf numFmtId="180" fontId="1" fillId="0" borderId="0" xfId="1" applyNumberFormat="1">
      <alignment vertical="center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2" fontId="29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4" fillId="0" borderId="10" xfId="0" applyFont="1" applyBorder="1" applyAlignment="1">
      <alignment horizontal="center" vertical="center"/>
    </xf>
    <xf numFmtId="0" fontId="34" fillId="0" borderId="10" xfId="0" applyFont="1" applyBorder="1" applyAlignment="1">
      <alignment horizontal="left" vertical="center"/>
    </xf>
    <xf numFmtId="0" fontId="31" fillId="3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/>
    </xf>
    <xf numFmtId="0" fontId="0" fillId="0" borderId="1" xfId="0" applyBorder="1"/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81" fontId="28" fillId="0" borderId="1" xfId="0" applyNumberFormat="1" applyFont="1" applyBorder="1" applyAlignment="1">
      <alignment horizontal="center" vertical="center"/>
    </xf>
    <xf numFmtId="182" fontId="28" fillId="0" borderId="1" xfId="0" applyNumberFormat="1" applyFont="1" applyBorder="1" applyAlignment="1">
      <alignment horizontal="center" vertical="center"/>
    </xf>
    <xf numFmtId="182" fontId="2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3" borderId="16" xfId="0" applyFont="1" applyFill="1" applyBorder="1" applyAlignment="1">
      <alignment horizontal="center" vertical="center"/>
    </xf>
    <xf numFmtId="0" fontId="28" fillId="3" borderId="15" xfId="0" applyFont="1" applyFill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181" fontId="28" fillId="4" borderId="1" xfId="0" applyNumberFormat="1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vertical="center"/>
    </xf>
    <xf numFmtId="0" fontId="28" fillId="0" borderId="1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182" fontId="0" fillId="0" borderId="1" xfId="0" applyNumberFormat="1" applyBorder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176" fontId="17" fillId="0" borderId="2" xfId="2" applyNumberFormat="1" applyFont="1" applyBorder="1" applyAlignment="1">
      <alignment horizontal="center" vertical="center" wrapText="1"/>
    </xf>
    <xf numFmtId="176" fontId="17" fillId="0" borderId="3" xfId="2" applyNumberFormat="1" applyFont="1" applyBorder="1" applyAlignment="1">
      <alignment horizontal="center" vertical="center" wrapText="1"/>
    </xf>
    <xf numFmtId="176" fontId="17" fillId="0" borderId="4" xfId="2" applyNumberFormat="1" applyFont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shrinkToFit="1"/>
    </xf>
    <xf numFmtId="176" fontId="17" fillId="0" borderId="1" xfId="2" applyNumberFormat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49" fontId="14" fillId="0" borderId="1" xfId="1" applyNumberFormat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shrinkToFit="1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30" fillId="0" borderId="13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181" fontId="28" fillId="4" borderId="1" xfId="0" applyNumberFormat="1" applyFont="1" applyFill="1" applyBorder="1" applyAlignment="1">
      <alignment horizontal="center" vertical="center"/>
    </xf>
    <xf numFmtId="181" fontId="28" fillId="0" borderId="1" xfId="0" applyNumberFormat="1" applyFont="1" applyBorder="1" applyAlignment="1">
      <alignment horizontal="center" vertical="center"/>
    </xf>
    <xf numFmtId="182" fontId="28" fillId="0" borderId="1" xfId="0" applyNumberFormat="1" applyFont="1" applyBorder="1" applyAlignment="1">
      <alignment horizontal="center" vertical="center"/>
    </xf>
    <xf numFmtId="182" fontId="27" fillId="0" borderId="1" xfId="0" applyNumberFormat="1" applyFont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1" fillId="0" borderId="1" xfId="0" applyFont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/>
    </xf>
    <xf numFmtId="0" fontId="28" fillId="3" borderId="16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3" borderId="15" xfId="0" applyFont="1" applyFill="1" applyBorder="1" applyAlignment="1">
      <alignment horizontal="center" vertical="center"/>
    </xf>
  </cellXfs>
  <cellStyles count="6">
    <cellStyle name="常规" xfId="0" builtinId="0"/>
    <cellStyle name="常规 2" xfId="1" xr:uid="{01AC3876-1322-4CDE-BF7A-B8DA4163C75D}"/>
    <cellStyle name="常规 2 2 6" xfId="2" xr:uid="{BED25E81-E7F5-4F52-8495-9B8B68C0B79A}"/>
    <cellStyle name="常规 3" xfId="3" xr:uid="{1524C452-B839-429F-A2C6-73E7EF1B87D1}"/>
    <cellStyle name="样式 1 10 2 2" xfId="4" xr:uid="{D291DF60-184C-40D6-8150-87DA9A624575}"/>
    <cellStyle name="样式 1 2 2" xfId="5" xr:uid="{E8094D60-21D9-4590-A332-3293091B6A51}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7D947-A227-43BD-B211-42BB72A2A222}">
  <dimension ref="A1:IZ48"/>
  <sheetViews>
    <sheetView tabSelected="1" view="pageBreakPreview" topLeftCell="A4" zoomScale="70" zoomScaleNormal="100" zoomScaleSheetLayoutView="70" workbookViewId="0">
      <selection activeCell="G9" sqref="G9:G13"/>
    </sheetView>
  </sheetViews>
  <sheetFormatPr defaultRowHeight="15.6"/>
  <cols>
    <col min="1" max="1" width="6.44140625" style="2" customWidth="1"/>
    <col min="2" max="2" width="12.21875" style="37" customWidth="1"/>
    <col min="3" max="3" width="23.5546875" style="2" customWidth="1"/>
    <col min="4" max="4" width="7.44140625" style="33" customWidth="1"/>
    <col min="5" max="5" width="5.6640625" style="34" customWidth="1"/>
    <col min="6" max="7" width="9.33203125" style="35" customWidth="1"/>
    <col min="8" max="8" width="11" style="35" customWidth="1"/>
    <col min="9" max="9" width="11.6640625" style="35" customWidth="1"/>
    <col min="10" max="10" width="29.21875" style="35" customWidth="1"/>
    <col min="11" max="11" width="13.88671875" style="35" customWidth="1"/>
    <col min="12" max="12" width="14.6640625" style="36" customWidth="1"/>
    <col min="13" max="13" width="8.88671875" style="2"/>
    <col min="14" max="14" width="18.88671875" style="2" customWidth="1"/>
    <col min="15" max="17" width="8.88671875" style="2"/>
    <col min="18" max="18" width="34.21875" style="2" customWidth="1"/>
    <col min="19" max="237" width="8.88671875" style="2"/>
    <col min="238" max="238" width="5" style="2" customWidth="1"/>
    <col min="239" max="239" width="15" style="2" customWidth="1"/>
    <col min="240" max="241" width="14.6640625" style="2" customWidth="1"/>
    <col min="242" max="242" width="6.21875" style="2" customWidth="1"/>
    <col min="243" max="245" width="10.109375" style="2" customWidth="1"/>
    <col min="246" max="246" width="10.44140625" style="2" customWidth="1"/>
    <col min="247" max="260" width="8.88671875" style="2"/>
    <col min="261" max="261" width="6.44140625" style="2" customWidth="1"/>
    <col min="262" max="262" width="12.21875" style="2" customWidth="1"/>
    <col min="263" max="263" width="28.21875" style="2" customWidth="1"/>
    <col min="264" max="264" width="13.77734375" style="2" customWidth="1"/>
    <col min="265" max="265" width="5.6640625" style="2" customWidth="1"/>
    <col min="266" max="267" width="9.33203125" style="2" customWidth="1"/>
    <col min="268" max="268" width="13.109375" style="2" customWidth="1"/>
    <col min="269" max="493" width="8.88671875" style="2"/>
    <col min="494" max="494" width="5" style="2" customWidth="1"/>
    <col min="495" max="495" width="15" style="2" customWidth="1"/>
    <col min="496" max="497" width="14.6640625" style="2" customWidth="1"/>
    <col min="498" max="498" width="6.21875" style="2" customWidth="1"/>
    <col min="499" max="501" width="10.109375" style="2" customWidth="1"/>
    <col min="502" max="502" width="10.44140625" style="2" customWidth="1"/>
    <col min="503" max="516" width="8.88671875" style="2"/>
    <col min="517" max="517" width="6.44140625" style="2" customWidth="1"/>
    <col min="518" max="518" width="12.21875" style="2" customWidth="1"/>
    <col min="519" max="519" width="28.21875" style="2" customWidth="1"/>
    <col min="520" max="520" width="13.77734375" style="2" customWidth="1"/>
    <col min="521" max="521" width="5.6640625" style="2" customWidth="1"/>
    <col min="522" max="523" width="9.33203125" style="2" customWidth="1"/>
    <col min="524" max="524" width="13.109375" style="2" customWidth="1"/>
    <col min="525" max="749" width="8.88671875" style="2"/>
    <col min="750" max="750" width="5" style="2" customWidth="1"/>
    <col min="751" max="751" width="15" style="2" customWidth="1"/>
    <col min="752" max="753" width="14.6640625" style="2" customWidth="1"/>
    <col min="754" max="754" width="6.21875" style="2" customWidth="1"/>
    <col min="755" max="757" width="10.109375" style="2" customWidth="1"/>
    <col min="758" max="758" width="10.44140625" style="2" customWidth="1"/>
    <col min="759" max="772" width="8.88671875" style="2"/>
    <col min="773" max="773" width="6.44140625" style="2" customWidth="1"/>
    <col min="774" max="774" width="12.21875" style="2" customWidth="1"/>
    <col min="775" max="775" width="28.21875" style="2" customWidth="1"/>
    <col min="776" max="776" width="13.77734375" style="2" customWidth="1"/>
    <col min="777" max="777" width="5.6640625" style="2" customWidth="1"/>
    <col min="778" max="779" width="9.33203125" style="2" customWidth="1"/>
    <col min="780" max="780" width="13.109375" style="2" customWidth="1"/>
    <col min="781" max="1005" width="8.88671875" style="2"/>
    <col min="1006" max="1006" width="5" style="2" customWidth="1"/>
    <col min="1007" max="1007" width="15" style="2" customWidth="1"/>
    <col min="1008" max="1009" width="14.6640625" style="2" customWidth="1"/>
    <col min="1010" max="1010" width="6.21875" style="2" customWidth="1"/>
    <col min="1011" max="1013" width="10.109375" style="2" customWidth="1"/>
    <col min="1014" max="1014" width="10.44140625" style="2" customWidth="1"/>
    <col min="1015" max="1028" width="8.88671875" style="2"/>
    <col min="1029" max="1029" width="6.44140625" style="2" customWidth="1"/>
    <col min="1030" max="1030" width="12.21875" style="2" customWidth="1"/>
    <col min="1031" max="1031" width="28.21875" style="2" customWidth="1"/>
    <col min="1032" max="1032" width="13.77734375" style="2" customWidth="1"/>
    <col min="1033" max="1033" width="5.6640625" style="2" customWidth="1"/>
    <col min="1034" max="1035" width="9.33203125" style="2" customWidth="1"/>
    <col min="1036" max="1036" width="13.109375" style="2" customWidth="1"/>
    <col min="1037" max="1261" width="8.88671875" style="2"/>
    <col min="1262" max="1262" width="5" style="2" customWidth="1"/>
    <col min="1263" max="1263" width="15" style="2" customWidth="1"/>
    <col min="1264" max="1265" width="14.6640625" style="2" customWidth="1"/>
    <col min="1266" max="1266" width="6.21875" style="2" customWidth="1"/>
    <col min="1267" max="1269" width="10.109375" style="2" customWidth="1"/>
    <col min="1270" max="1270" width="10.44140625" style="2" customWidth="1"/>
    <col min="1271" max="1284" width="8.88671875" style="2"/>
    <col min="1285" max="1285" width="6.44140625" style="2" customWidth="1"/>
    <col min="1286" max="1286" width="12.21875" style="2" customWidth="1"/>
    <col min="1287" max="1287" width="28.21875" style="2" customWidth="1"/>
    <col min="1288" max="1288" width="13.77734375" style="2" customWidth="1"/>
    <col min="1289" max="1289" width="5.6640625" style="2" customWidth="1"/>
    <col min="1290" max="1291" width="9.33203125" style="2" customWidth="1"/>
    <col min="1292" max="1292" width="13.109375" style="2" customWidth="1"/>
    <col min="1293" max="1517" width="8.88671875" style="2"/>
    <col min="1518" max="1518" width="5" style="2" customWidth="1"/>
    <col min="1519" max="1519" width="15" style="2" customWidth="1"/>
    <col min="1520" max="1521" width="14.6640625" style="2" customWidth="1"/>
    <col min="1522" max="1522" width="6.21875" style="2" customWidth="1"/>
    <col min="1523" max="1525" width="10.109375" style="2" customWidth="1"/>
    <col min="1526" max="1526" width="10.44140625" style="2" customWidth="1"/>
    <col min="1527" max="1540" width="8.88671875" style="2"/>
    <col min="1541" max="1541" width="6.44140625" style="2" customWidth="1"/>
    <col min="1542" max="1542" width="12.21875" style="2" customWidth="1"/>
    <col min="1543" max="1543" width="28.21875" style="2" customWidth="1"/>
    <col min="1544" max="1544" width="13.77734375" style="2" customWidth="1"/>
    <col min="1545" max="1545" width="5.6640625" style="2" customWidth="1"/>
    <col min="1546" max="1547" width="9.33203125" style="2" customWidth="1"/>
    <col min="1548" max="1548" width="13.109375" style="2" customWidth="1"/>
    <col min="1549" max="1773" width="8.88671875" style="2"/>
    <col min="1774" max="1774" width="5" style="2" customWidth="1"/>
    <col min="1775" max="1775" width="15" style="2" customWidth="1"/>
    <col min="1776" max="1777" width="14.6640625" style="2" customWidth="1"/>
    <col min="1778" max="1778" width="6.21875" style="2" customWidth="1"/>
    <col min="1779" max="1781" width="10.109375" style="2" customWidth="1"/>
    <col min="1782" max="1782" width="10.44140625" style="2" customWidth="1"/>
    <col min="1783" max="1796" width="8.88671875" style="2"/>
    <col min="1797" max="1797" width="6.44140625" style="2" customWidth="1"/>
    <col min="1798" max="1798" width="12.21875" style="2" customWidth="1"/>
    <col min="1799" max="1799" width="28.21875" style="2" customWidth="1"/>
    <col min="1800" max="1800" width="13.77734375" style="2" customWidth="1"/>
    <col min="1801" max="1801" width="5.6640625" style="2" customWidth="1"/>
    <col min="1802" max="1803" width="9.33203125" style="2" customWidth="1"/>
    <col min="1804" max="1804" width="13.109375" style="2" customWidth="1"/>
    <col min="1805" max="2029" width="8.88671875" style="2"/>
    <col min="2030" max="2030" width="5" style="2" customWidth="1"/>
    <col min="2031" max="2031" width="15" style="2" customWidth="1"/>
    <col min="2032" max="2033" width="14.6640625" style="2" customWidth="1"/>
    <col min="2034" max="2034" width="6.21875" style="2" customWidth="1"/>
    <col min="2035" max="2037" width="10.109375" style="2" customWidth="1"/>
    <col min="2038" max="2038" width="10.44140625" style="2" customWidth="1"/>
    <col min="2039" max="2052" width="8.88671875" style="2"/>
    <col min="2053" max="2053" width="6.44140625" style="2" customWidth="1"/>
    <col min="2054" max="2054" width="12.21875" style="2" customWidth="1"/>
    <col min="2055" max="2055" width="28.21875" style="2" customWidth="1"/>
    <col min="2056" max="2056" width="13.77734375" style="2" customWidth="1"/>
    <col min="2057" max="2057" width="5.6640625" style="2" customWidth="1"/>
    <col min="2058" max="2059" width="9.33203125" style="2" customWidth="1"/>
    <col min="2060" max="2060" width="13.109375" style="2" customWidth="1"/>
    <col min="2061" max="2285" width="8.88671875" style="2"/>
    <col min="2286" max="2286" width="5" style="2" customWidth="1"/>
    <col min="2287" max="2287" width="15" style="2" customWidth="1"/>
    <col min="2288" max="2289" width="14.6640625" style="2" customWidth="1"/>
    <col min="2290" max="2290" width="6.21875" style="2" customWidth="1"/>
    <col min="2291" max="2293" width="10.109375" style="2" customWidth="1"/>
    <col min="2294" max="2294" width="10.44140625" style="2" customWidth="1"/>
    <col min="2295" max="2308" width="8.88671875" style="2"/>
    <col min="2309" max="2309" width="6.44140625" style="2" customWidth="1"/>
    <col min="2310" max="2310" width="12.21875" style="2" customWidth="1"/>
    <col min="2311" max="2311" width="28.21875" style="2" customWidth="1"/>
    <col min="2312" max="2312" width="13.77734375" style="2" customWidth="1"/>
    <col min="2313" max="2313" width="5.6640625" style="2" customWidth="1"/>
    <col min="2314" max="2315" width="9.33203125" style="2" customWidth="1"/>
    <col min="2316" max="2316" width="13.109375" style="2" customWidth="1"/>
    <col min="2317" max="2541" width="8.88671875" style="2"/>
    <col min="2542" max="2542" width="5" style="2" customWidth="1"/>
    <col min="2543" max="2543" width="15" style="2" customWidth="1"/>
    <col min="2544" max="2545" width="14.6640625" style="2" customWidth="1"/>
    <col min="2546" max="2546" width="6.21875" style="2" customWidth="1"/>
    <col min="2547" max="2549" width="10.109375" style="2" customWidth="1"/>
    <col min="2550" max="2550" width="10.44140625" style="2" customWidth="1"/>
    <col min="2551" max="2564" width="8.88671875" style="2"/>
    <col min="2565" max="2565" width="6.44140625" style="2" customWidth="1"/>
    <col min="2566" max="2566" width="12.21875" style="2" customWidth="1"/>
    <col min="2567" max="2567" width="28.21875" style="2" customWidth="1"/>
    <col min="2568" max="2568" width="13.77734375" style="2" customWidth="1"/>
    <col min="2569" max="2569" width="5.6640625" style="2" customWidth="1"/>
    <col min="2570" max="2571" width="9.33203125" style="2" customWidth="1"/>
    <col min="2572" max="2572" width="13.109375" style="2" customWidth="1"/>
    <col min="2573" max="2797" width="8.88671875" style="2"/>
    <col min="2798" max="2798" width="5" style="2" customWidth="1"/>
    <col min="2799" max="2799" width="15" style="2" customWidth="1"/>
    <col min="2800" max="2801" width="14.6640625" style="2" customWidth="1"/>
    <col min="2802" max="2802" width="6.21875" style="2" customWidth="1"/>
    <col min="2803" max="2805" width="10.109375" style="2" customWidth="1"/>
    <col min="2806" max="2806" width="10.44140625" style="2" customWidth="1"/>
    <col min="2807" max="2820" width="8.88671875" style="2"/>
    <col min="2821" max="2821" width="6.44140625" style="2" customWidth="1"/>
    <col min="2822" max="2822" width="12.21875" style="2" customWidth="1"/>
    <col min="2823" max="2823" width="28.21875" style="2" customWidth="1"/>
    <col min="2824" max="2824" width="13.77734375" style="2" customWidth="1"/>
    <col min="2825" max="2825" width="5.6640625" style="2" customWidth="1"/>
    <col min="2826" max="2827" width="9.33203125" style="2" customWidth="1"/>
    <col min="2828" max="2828" width="13.109375" style="2" customWidth="1"/>
    <col min="2829" max="3053" width="8.88671875" style="2"/>
    <col min="3054" max="3054" width="5" style="2" customWidth="1"/>
    <col min="3055" max="3055" width="15" style="2" customWidth="1"/>
    <col min="3056" max="3057" width="14.6640625" style="2" customWidth="1"/>
    <col min="3058" max="3058" width="6.21875" style="2" customWidth="1"/>
    <col min="3059" max="3061" width="10.109375" style="2" customWidth="1"/>
    <col min="3062" max="3062" width="10.44140625" style="2" customWidth="1"/>
    <col min="3063" max="3076" width="8.88671875" style="2"/>
    <col min="3077" max="3077" width="6.44140625" style="2" customWidth="1"/>
    <col min="3078" max="3078" width="12.21875" style="2" customWidth="1"/>
    <col min="3079" max="3079" width="28.21875" style="2" customWidth="1"/>
    <col min="3080" max="3080" width="13.77734375" style="2" customWidth="1"/>
    <col min="3081" max="3081" width="5.6640625" style="2" customWidth="1"/>
    <col min="3082" max="3083" width="9.33203125" style="2" customWidth="1"/>
    <col min="3084" max="3084" width="13.109375" style="2" customWidth="1"/>
    <col min="3085" max="3309" width="8.88671875" style="2"/>
    <col min="3310" max="3310" width="5" style="2" customWidth="1"/>
    <col min="3311" max="3311" width="15" style="2" customWidth="1"/>
    <col min="3312" max="3313" width="14.6640625" style="2" customWidth="1"/>
    <col min="3314" max="3314" width="6.21875" style="2" customWidth="1"/>
    <col min="3315" max="3317" width="10.109375" style="2" customWidth="1"/>
    <col min="3318" max="3318" width="10.44140625" style="2" customWidth="1"/>
    <col min="3319" max="3332" width="8.88671875" style="2"/>
    <col min="3333" max="3333" width="6.44140625" style="2" customWidth="1"/>
    <col min="3334" max="3334" width="12.21875" style="2" customWidth="1"/>
    <col min="3335" max="3335" width="28.21875" style="2" customWidth="1"/>
    <col min="3336" max="3336" width="13.77734375" style="2" customWidth="1"/>
    <col min="3337" max="3337" width="5.6640625" style="2" customWidth="1"/>
    <col min="3338" max="3339" width="9.33203125" style="2" customWidth="1"/>
    <col min="3340" max="3340" width="13.109375" style="2" customWidth="1"/>
    <col min="3341" max="3565" width="8.88671875" style="2"/>
    <col min="3566" max="3566" width="5" style="2" customWidth="1"/>
    <col min="3567" max="3567" width="15" style="2" customWidth="1"/>
    <col min="3568" max="3569" width="14.6640625" style="2" customWidth="1"/>
    <col min="3570" max="3570" width="6.21875" style="2" customWidth="1"/>
    <col min="3571" max="3573" width="10.109375" style="2" customWidth="1"/>
    <col min="3574" max="3574" width="10.44140625" style="2" customWidth="1"/>
    <col min="3575" max="3588" width="8.88671875" style="2"/>
    <col min="3589" max="3589" width="6.44140625" style="2" customWidth="1"/>
    <col min="3590" max="3590" width="12.21875" style="2" customWidth="1"/>
    <col min="3591" max="3591" width="28.21875" style="2" customWidth="1"/>
    <col min="3592" max="3592" width="13.77734375" style="2" customWidth="1"/>
    <col min="3593" max="3593" width="5.6640625" style="2" customWidth="1"/>
    <col min="3594" max="3595" width="9.33203125" style="2" customWidth="1"/>
    <col min="3596" max="3596" width="13.109375" style="2" customWidth="1"/>
    <col min="3597" max="3821" width="8.88671875" style="2"/>
    <col min="3822" max="3822" width="5" style="2" customWidth="1"/>
    <col min="3823" max="3823" width="15" style="2" customWidth="1"/>
    <col min="3824" max="3825" width="14.6640625" style="2" customWidth="1"/>
    <col min="3826" max="3826" width="6.21875" style="2" customWidth="1"/>
    <col min="3827" max="3829" width="10.109375" style="2" customWidth="1"/>
    <col min="3830" max="3830" width="10.44140625" style="2" customWidth="1"/>
    <col min="3831" max="3844" width="8.88671875" style="2"/>
    <col min="3845" max="3845" width="6.44140625" style="2" customWidth="1"/>
    <col min="3846" max="3846" width="12.21875" style="2" customWidth="1"/>
    <col min="3847" max="3847" width="28.21875" style="2" customWidth="1"/>
    <col min="3848" max="3848" width="13.77734375" style="2" customWidth="1"/>
    <col min="3849" max="3849" width="5.6640625" style="2" customWidth="1"/>
    <col min="3850" max="3851" width="9.33203125" style="2" customWidth="1"/>
    <col min="3852" max="3852" width="13.109375" style="2" customWidth="1"/>
    <col min="3853" max="4077" width="8.88671875" style="2"/>
    <col min="4078" max="4078" width="5" style="2" customWidth="1"/>
    <col min="4079" max="4079" width="15" style="2" customWidth="1"/>
    <col min="4080" max="4081" width="14.6640625" style="2" customWidth="1"/>
    <col min="4082" max="4082" width="6.21875" style="2" customWidth="1"/>
    <col min="4083" max="4085" width="10.109375" style="2" customWidth="1"/>
    <col min="4086" max="4086" width="10.44140625" style="2" customWidth="1"/>
    <col min="4087" max="4100" width="8.88671875" style="2"/>
    <col min="4101" max="4101" width="6.44140625" style="2" customWidth="1"/>
    <col min="4102" max="4102" width="12.21875" style="2" customWidth="1"/>
    <col min="4103" max="4103" width="28.21875" style="2" customWidth="1"/>
    <col min="4104" max="4104" width="13.77734375" style="2" customWidth="1"/>
    <col min="4105" max="4105" width="5.6640625" style="2" customWidth="1"/>
    <col min="4106" max="4107" width="9.33203125" style="2" customWidth="1"/>
    <col min="4108" max="4108" width="13.109375" style="2" customWidth="1"/>
    <col min="4109" max="4333" width="8.88671875" style="2"/>
    <col min="4334" max="4334" width="5" style="2" customWidth="1"/>
    <col min="4335" max="4335" width="15" style="2" customWidth="1"/>
    <col min="4336" max="4337" width="14.6640625" style="2" customWidth="1"/>
    <col min="4338" max="4338" width="6.21875" style="2" customWidth="1"/>
    <col min="4339" max="4341" width="10.109375" style="2" customWidth="1"/>
    <col min="4342" max="4342" width="10.44140625" style="2" customWidth="1"/>
    <col min="4343" max="4356" width="8.88671875" style="2"/>
    <col min="4357" max="4357" width="6.44140625" style="2" customWidth="1"/>
    <col min="4358" max="4358" width="12.21875" style="2" customWidth="1"/>
    <col min="4359" max="4359" width="28.21875" style="2" customWidth="1"/>
    <col min="4360" max="4360" width="13.77734375" style="2" customWidth="1"/>
    <col min="4361" max="4361" width="5.6640625" style="2" customWidth="1"/>
    <col min="4362" max="4363" width="9.33203125" style="2" customWidth="1"/>
    <col min="4364" max="4364" width="13.109375" style="2" customWidth="1"/>
    <col min="4365" max="4589" width="8.88671875" style="2"/>
    <col min="4590" max="4590" width="5" style="2" customWidth="1"/>
    <col min="4591" max="4591" width="15" style="2" customWidth="1"/>
    <col min="4592" max="4593" width="14.6640625" style="2" customWidth="1"/>
    <col min="4594" max="4594" width="6.21875" style="2" customWidth="1"/>
    <col min="4595" max="4597" width="10.109375" style="2" customWidth="1"/>
    <col min="4598" max="4598" width="10.44140625" style="2" customWidth="1"/>
    <col min="4599" max="4612" width="8.88671875" style="2"/>
    <col min="4613" max="4613" width="6.44140625" style="2" customWidth="1"/>
    <col min="4614" max="4614" width="12.21875" style="2" customWidth="1"/>
    <col min="4615" max="4615" width="28.21875" style="2" customWidth="1"/>
    <col min="4616" max="4616" width="13.77734375" style="2" customWidth="1"/>
    <col min="4617" max="4617" width="5.6640625" style="2" customWidth="1"/>
    <col min="4618" max="4619" width="9.33203125" style="2" customWidth="1"/>
    <col min="4620" max="4620" width="13.109375" style="2" customWidth="1"/>
    <col min="4621" max="4845" width="8.88671875" style="2"/>
    <col min="4846" max="4846" width="5" style="2" customWidth="1"/>
    <col min="4847" max="4847" width="15" style="2" customWidth="1"/>
    <col min="4848" max="4849" width="14.6640625" style="2" customWidth="1"/>
    <col min="4850" max="4850" width="6.21875" style="2" customWidth="1"/>
    <col min="4851" max="4853" width="10.109375" style="2" customWidth="1"/>
    <col min="4854" max="4854" width="10.44140625" style="2" customWidth="1"/>
    <col min="4855" max="4868" width="8.88671875" style="2"/>
    <col min="4869" max="4869" width="6.44140625" style="2" customWidth="1"/>
    <col min="4870" max="4870" width="12.21875" style="2" customWidth="1"/>
    <col min="4871" max="4871" width="28.21875" style="2" customWidth="1"/>
    <col min="4872" max="4872" width="13.77734375" style="2" customWidth="1"/>
    <col min="4873" max="4873" width="5.6640625" style="2" customWidth="1"/>
    <col min="4874" max="4875" width="9.33203125" style="2" customWidth="1"/>
    <col min="4876" max="4876" width="13.109375" style="2" customWidth="1"/>
    <col min="4877" max="5101" width="8.88671875" style="2"/>
    <col min="5102" max="5102" width="5" style="2" customWidth="1"/>
    <col min="5103" max="5103" width="15" style="2" customWidth="1"/>
    <col min="5104" max="5105" width="14.6640625" style="2" customWidth="1"/>
    <col min="5106" max="5106" width="6.21875" style="2" customWidth="1"/>
    <col min="5107" max="5109" width="10.109375" style="2" customWidth="1"/>
    <col min="5110" max="5110" width="10.44140625" style="2" customWidth="1"/>
    <col min="5111" max="5124" width="8.88671875" style="2"/>
    <col min="5125" max="5125" width="6.44140625" style="2" customWidth="1"/>
    <col min="5126" max="5126" width="12.21875" style="2" customWidth="1"/>
    <col min="5127" max="5127" width="28.21875" style="2" customWidth="1"/>
    <col min="5128" max="5128" width="13.77734375" style="2" customWidth="1"/>
    <col min="5129" max="5129" width="5.6640625" style="2" customWidth="1"/>
    <col min="5130" max="5131" width="9.33203125" style="2" customWidth="1"/>
    <col min="5132" max="5132" width="13.109375" style="2" customWidth="1"/>
    <col min="5133" max="5357" width="8.88671875" style="2"/>
    <col min="5358" max="5358" width="5" style="2" customWidth="1"/>
    <col min="5359" max="5359" width="15" style="2" customWidth="1"/>
    <col min="5360" max="5361" width="14.6640625" style="2" customWidth="1"/>
    <col min="5362" max="5362" width="6.21875" style="2" customWidth="1"/>
    <col min="5363" max="5365" width="10.109375" style="2" customWidth="1"/>
    <col min="5366" max="5366" width="10.44140625" style="2" customWidth="1"/>
    <col min="5367" max="5380" width="8.88671875" style="2"/>
    <col min="5381" max="5381" width="6.44140625" style="2" customWidth="1"/>
    <col min="5382" max="5382" width="12.21875" style="2" customWidth="1"/>
    <col min="5383" max="5383" width="28.21875" style="2" customWidth="1"/>
    <col min="5384" max="5384" width="13.77734375" style="2" customWidth="1"/>
    <col min="5385" max="5385" width="5.6640625" style="2" customWidth="1"/>
    <col min="5386" max="5387" width="9.33203125" style="2" customWidth="1"/>
    <col min="5388" max="5388" width="13.109375" style="2" customWidth="1"/>
    <col min="5389" max="5613" width="8.88671875" style="2"/>
    <col min="5614" max="5614" width="5" style="2" customWidth="1"/>
    <col min="5615" max="5615" width="15" style="2" customWidth="1"/>
    <col min="5616" max="5617" width="14.6640625" style="2" customWidth="1"/>
    <col min="5618" max="5618" width="6.21875" style="2" customWidth="1"/>
    <col min="5619" max="5621" width="10.109375" style="2" customWidth="1"/>
    <col min="5622" max="5622" width="10.44140625" style="2" customWidth="1"/>
    <col min="5623" max="5636" width="8.88671875" style="2"/>
    <col min="5637" max="5637" width="6.44140625" style="2" customWidth="1"/>
    <col min="5638" max="5638" width="12.21875" style="2" customWidth="1"/>
    <col min="5639" max="5639" width="28.21875" style="2" customWidth="1"/>
    <col min="5640" max="5640" width="13.77734375" style="2" customWidth="1"/>
    <col min="5641" max="5641" width="5.6640625" style="2" customWidth="1"/>
    <col min="5642" max="5643" width="9.33203125" style="2" customWidth="1"/>
    <col min="5644" max="5644" width="13.109375" style="2" customWidth="1"/>
    <col min="5645" max="5869" width="8.88671875" style="2"/>
    <col min="5870" max="5870" width="5" style="2" customWidth="1"/>
    <col min="5871" max="5871" width="15" style="2" customWidth="1"/>
    <col min="5872" max="5873" width="14.6640625" style="2" customWidth="1"/>
    <col min="5874" max="5874" width="6.21875" style="2" customWidth="1"/>
    <col min="5875" max="5877" width="10.109375" style="2" customWidth="1"/>
    <col min="5878" max="5878" width="10.44140625" style="2" customWidth="1"/>
    <col min="5879" max="5892" width="8.88671875" style="2"/>
    <col min="5893" max="5893" width="6.44140625" style="2" customWidth="1"/>
    <col min="5894" max="5894" width="12.21875" style="2" customWidth="1"/>
    <col min="5895" max="5895" width="28.21875" style="2" customWidth="1"/>
    <col min="5896" max="5896" width="13.77734375" style="2" customWidth="1"/>
    <col min="5897" max="5897" width="5.6640625" style="2" customWidth="1"/>
    <col min="5898" max="5899" width="9.33203125" style="2" customWidth="1"/>
    <col min="5900" max="5900" width="13.109375" style="2" customWidth="1"/>
    <col min="5901" max="6125" width="8.88671875" style="2"/>
    <col min="6126" max="6126" width="5" style="2" customWidth="1"/>
    <col min="6127" max="6127" width="15" style="2" customWidth="1"/>
    <col min="6128" max="6129" width="14.6640625" style="2" customWidth="1"/>
    <col min="6130" max="6130" width="6.21875" style="2" customWidth="1"/>
    <col min="6131" max="6133" width="10.109375" style="2" customWidth="1"/>
    <col min="6134" max="6134" width="10.44140625" style="2" customWidth="1"/>
    <col min="6135" max="6148" width="8.88671875" style="2"/>
    <col min="6149" max="6149" width="6.44140625" style="2" customWidth="1"/>
    <col min="6150" max="6150" width="12.21875" style="2" customWidth="1"/>
    <col min="6151" max="6151" width="28.21875" style="2" customWidth="1"/>
    <col min="6152" max="6152" width="13.77734375" style="2" customWidth="1"/>
    <col min="6153" max="6153" width="5.6640625" style="2" customWidth="1"/>
    <col min="6154" max="6155" width="9.33203125" style="2" customWidth="1"/>
    <col min="6156" max="6156" width="13.109375" style="2" customWidth="1"/>
    <col min="6157" max="6381" width="8.88671875" style="2"/>
    <col min="6382" max="6382" width="5" style="2" customWidth="1"/>
    <col min="6383" max="6383" width="15" style="2" customWidth="1"/>
    <col min="6384" max="6385" width="14.6640625" style="2" customWidth="1"/>
    <col min="6386" max="6386" width="6.21875" style="2" customWidth="1"/>
    <col min="6387" max="6389" width="10.109375" style="2" customWidth="1"/>
    <col min="6390" max="6390" width="10.44140625" style="2" customWidth="1"/>
    <col min="6391" max="6404" width="8.88671875" style="2"/>
    <col min="6405" max="6405" width="6.44140625" style="2" customWidth="1"/>
    <col min="6406" max="6406" width="12.21875" style="2" customWidth="1"/>
    <col min="6407" max="6407" width="28.21875" style="2" customWidth="1"/>
    <col min="6408" max="6408" width="13.77734375" style="2" customWidth="1"/>
    <col min="6409" max="6409" width="5.6640625" style="2" customWidth="1"/>
    <col min="6410" max="6411" width="9.33203125" style="2" customWidth="1"/>
    <col min="6412" max="6412" width="13.109375" style="2" customWidth="1"/>
    <col min="6413" max="6637" width="8.88671875" style="2"/>
    <col min="6638" max="6638" width="5" style="2" customWidth="1"/>
    <col min="6639" max="6639" width="15" style="2" customWidth="1"/>
    <col min="6640" max="6641" width="14.6640625" style="2" customWidth="1"/>
    <col min="6642" max="6642" width="6.21875" style="2" customWidth="1"/>
    <col min="6643" max="6645" width="10.109375" style="2" customWidth="1"/>
    <col min="6646" max="6646" width="10.44140625" style="2" customWidth="1"/>
    <col min="6647" max="6660" width="8.88671875" style="2"/>
    <col min="6661" max="6661" width="6.44140625" style="2" customWidth="1"/>
    <col min="6662" max="6662" width="12.21875" style="2" customWidth="1"/>
    <col min="6663" max="6663" width="28.21875" style="2" customWidth="1"/>
    <col min="6664" max="6664" width="13.77734375" style="2" customWidth="1"/>
    <col min="6665" max="6665" width="5.6640625" style="2" customWidth="1"/>
    <col min="6666" max="6667" width="9.33203125" style="2" customWidth="1"/>
    <col min="6668" max="6668" width="13.109375" style="2" customWidth="1"/>
    <col min="6669" max="6893" width="8.88671875" style="2"/>
    <col min="6894" max="6894" width="5" style="2" customWidth="1"/>
    <col min="6895" max="6895" width="15" style="2" customWidth="1"/>
    <col min="6896" max="6897" width="14.6640625" style="2" customWidth="1"/>
    <col min="6898" max="6898" width="6.21875" style="2" customWidth="1"/>
    <col min="6899" max="6901" width="10.109375" style="2" customWidth="1"/>
    <col min="6902" max="6902" width="10.44140625" style="2" customWidth="1"/>
    <col min="6903" max="6916" width="8.88671875" style="2"/>
    <col min="6917" max="6917" width="6.44140625" style="2" customWidth="1"/>
    <col min="6918" max="6918" width="12.21875" style="2" customWidth="1"/>
    <col min="6919" max="6919" width="28.21875" style="2" customWidth="1"/>
    <col min="6920" max="6920" width="13.77734375" style="2" customWidth="1"/>
    <col min="6921" max="6921" width="5.6640625" style="2" customWidth="1"/>
    <col min="6922" max="6923" width="9.33203125" style="2" customWidth="1"/>
    <col min="6924" max="6924" width="13.109375" style="2" customWidth="1"/>
    <col min="6925" max="7149" width="8.88671875" style="2"/>
    <col min="7150" max="7150" width="5" style="2" customWidth="1"/>
    <col min="7151" max="7151" width="15" style="2" customWidth="1"/>
    <col min="7152" max="7153" width="14.6640625" style="2" customWidth="1"/>
    <col min="7154" max="7154" width="6.21875" style="2" customWidth="1"/>
    <col min="7155" max="7157" width="10.109375" style="2" customWidth="1"/>
    <col min="7158" max="7158" width="10.44140625" style="2" customWidth="1"/>
    <col min="7159" max="7172" width="8.88671875" style="2"/>
    <col min="7173" max="7173" width="6.44140625" style="2" customWidth="1"/>
    <col min="7174" max="7174" width="12.21875" style="2" customWidth="1"/>
    <col min="7175" max="7175" width="28.21875" style="2" customWidth="1"/>
    <col min="7176" max="7176" width="13.77734375" style="2" customWidth="1"/>
    <col min="7177" max="7177" width="5.6640625" style="2" customWidth="1"/>
    <col min="7178" max="7179" width="9.33203125" style="2" customWidth="1"/>
    <col min="7180" max="7180" width="13.109375" style="2" customWidth="1"/>
    <col min="7181" max="7405" width="8.88671875" style="2"/>
    <col min="7406" max="7406" width="5" style="2" customWidth="1"/>
    <col min="7407" max="7407" width="15" style="2" customWidth="1"/>
    <col min="7408" max="7409" width="14.6640625" style="2" customWidth="1"/>
    <col min="7410" max="7410" width="6.21875" style="2" customWidth="1"/>
    <col min="7411" max="7413" width="10.109375" style="2" customWidth="1"/>
    <col min="7414" max="7414" width="10.44140625" style="2" customWidth="1"/>
    <col min="7415" max="7428" width="8.88671875" style="2"/>
    <col min="7429" max="7429" width="6.44140625" style="2" customWidth="1"/>
    <col min="7430" max="7430" width="12.21875" style="2" customWidth="1"/>
    <col min="7431" max="7431" width="28.21875" style="2" customWidth="1"/>
    <col min="7432" max="7432" width="13.77734375" style="2" customWidth="1"/>
    <col min="7433" max="7433" width="5.6640625" style="2" customWidth="1"/>
    <col min="7434" max="7435" width="9.33203125" style="2" customWidth="1"/>
    <col min="7436" max="7436" width="13.109375" style="2" customWidth="1"/>
    <col min="7437" max="7661" width="8.88671875" style="2"/>
    <col min="7662" max="7662" width="5" style="2" customWidth="1"/>
    <col min="7663" max="7663" width="15" style="2" customWidth="1"/>
    <col min="7664" max="7665" width="14.6640625" style="2" customWidth="1"/>
    <col min="7666" max="7666" width="6.21875" style="2" customWidth="1"/>
    <col min="7667" max="7669" width="10.109375" style="2" customWidth="1"/>
    <col min="7670" max="7670" width="10.44140625" style="2" customWidth="1"/>
    <col min="7671" max="7684" width="8.88671875" style="2"/>
    <col min="7685" max="7685" width="6.44140625" style="2" customWidth="1"/>
    <col min="7686" max="7686" width="12.21875" style="2" customWidth="1"/>
    <col min="7687" max="7687" width="28.21875" style="2" customWidth="1"/>
    <col min="7688" max="7688" width="13.77734375" style="2" customWidth="1"/>
    <col min="7689" max="7689" width="5.6640625" style="2" customWidth="1"/>
    <col min="7690" max="7691" width="9.33203125" style="2" customWidth="1"/>
    <col min="7692" max="7692" width="13.109375" style="2" customWidth="1"/>
    <col min="7693" max="7917" width="8.88671875" style="2"/>
    <col min="7918" max="7918" width="5" style="2" customWidth="1"/>
    <col min="7919" max="7919" width="15" style="2" customWidth="1"/>
    <col min="7920" max="7921" width="14.6640625" style="2" customWidth="1"/>
    <col min="7922" max="7922" width="6.21875" style="2" customWidth="1"/>
    <col min="7923" max="7925" width="10.109375" style="2" customWidth="1"/>
    <col min="7926" max="7926" width="10.44140625" style="2" customWidth="1"/>
    <col min="7927" max="7940" width="8.88671875" style="2"/>
    <col min="7941" max="7941" width="6.44140625" style="2" customWidth="1"/>
    <col min="7942" max="7942" width="12.21875" style="2" customWidth="1"/>
    <col min="7943" max="7943" width="28.21875" style="2" customWidth="1"/>
    <col min="7944" max="7944" width="13.77734375" style="2" customWidth="1"/>
    <col min="7945" max="7945" width="5.6640625" style="2" customWidth="1"/>
    <col min="7946" max="7947" width="9.33203125" style="2" customWidth="1"/>
    <col min="7948" max="7948" width="13.109375" style="2" customWidth="1"/>
    <col min="7949" max="8173" width="8.88671875" style="2"/>
    <col min="8174" max="8174" width="5" style="2" customWidth="1"/>
    <col min="8175" max="8175" width="15" style="2" customWidth="1"/>
    <col min="8176" max="8177" width="14.6640625" style="2" customWidth="1"/>
    <col min="8178" max="8178" width="6.21875" style="2" customWidth="1"/>
    <col min="8179" max="8181" width="10.109375" style="2" customWidth="1"/>
    <col min="8182" max="8182" width="10.44140625" style="2" customWidth="1"/>
    <col min="8183" max="8196" width="8.88671875" style="2"/>
    <col min="8197" max="8197" width="6.44140625" style="2" customWidth="1"/>
    <col min="8198" max="8198" width="12.21875" style="2" customWidth="1"/>
    <col min="8199" max="8199" width="28.21875" style="2" customWidth="1"/>
    <col min="8200" max="8200" width="13.77734375" style="2" customWidth="1"/>
    <col min="8201" max="8201" width="5.6640625" style="2" customWidth="1"/>
    <col min="8202" max="8203" width="9.33203125" style="2" customWidth="1"/>
    <col min="8204" max="8204" width="13.109375" style="2" customWidth="1"/>
    <col min="8205" max="8429" width="8.88671875" style="2"/>
    <col min="8430" max="8430" width="5" style="2" customWidth="1"/>
    <col min="8431" max="8431" width="15" style="2" customWidth="1"/>
    <col min="8432" max="8433" width="14.6640625" style="2" customWidth="1"/>
    <col min="8434" max="8434" width="6.21875" style="2" customWidth="1"/>
    <col min="8435" max="8437" width="10.109375" style="2" customWidth="1"/>
    <col min="8438" max="8438" width="10.44140625" style="2" customWidth="1"/>
    <col min="8439" max="8452" width="8.88671875" style="2"/>
    <col min="8453" max="8453" width="6.44140625" style="2" customWidth="1"/>
    <col min="8454" max="8454" width="12.21875" style="2" customWidth="1"/>
    <col min="8455" max="8455" width="28.21875" style="2" customWidth="1"/>
    <col min="8456" max="8456" width="13.77734375" style="2" customWidth="1"/>
    <col min="8457" max="8457" width="5.6640625" style="2" customWidth="1"/>
    <col min="8458" max="8459" width="9.33203125" style="2" customWidth="1"/>
    <col min="8460" max="8460" width="13.109375" style="2" customWidth="1"/>
    <col min="8461" max="8685" width="8.88671875" style="2"/>
    <col min="8686" max="8686" width="5" style="2" customWidth="1"/>
    <col min="8687" max="8687" width="15" style="2" customWidth="1"/>
    <col min="8688" max="8689" width="14.6640625" style="2" customWidth="1"/>
    <col min="8690" max="8690" width="6.21875" style="2" customWidth="1"/>
    <col min="8691" max="8693" width="10.109375" style="2" customWidth="1"/>
    <col min="8694" max="8694" width="10.44140625" style="2" customWidth="1"/>
    <col min="8695" max="8708" width="8.88671875" style="2"/>
    <col min="8709" max="8709" width="6.44140625" style="2" customWidth="1"/>
    <col min="8710" max="8710" width="12.21875" style="2" customWidth="1"/>
    <col min="8711" max="8711" width="28.21875" style="2" customWidth="1"/>
    <col min="8712" max="8712" width="13.77734375" style="2" customWidth="1"/>
    <col min="8713" max="8713" width="5.6640625" style="2" customWidth="1"/>
    <col min="8714" max="8715" width="9.33203125" style="2" customWidth="1"/>
    <col min="8716" max="8716" width="13.109375" style="2" customWidth="1"/>
    <col min="8717" max="8941" width="8.88671875" style="2"/>
    <col min="8942" max="8942" width="5" style="2" customWidth="1"/>
    <col min="8943" max="8943" width="15" style="2" customWidth="1"/>
    <col min="8944" max="8945" width="14.6640625" style="2" customWidth="1"/>
    <col min="8946" max="8946" width="6.21875" style="2" customWidth="1"/>
    <col min="8947" max="8949" width="10.109375" style="2" customWidth="1"/>
    <col min="8950" max="8950" width="10.44140625" style="2" customWidth="1"/>
    <col min="8951" max="8964" width="8.88671875" style="2"/>
    <col min="8965" max="8965" width="6.44140625" style="2" customWidth="1"/>
    <col min="8966" max="8966" width="12.21875" style="2" customWidth="1"/>
    <col min="8967" max="8967" width="28.21875" style="2" customWidth="1"/>
    <col min="8968" max="8968" width="13.77734375" style="2" customWidth="1"/>
    <col min="8969" max="8969" width="5.6640625" style="2" customWidth="1"/>
    <col min="8970" max="8971" width="9.33203125" style="2" customWidth="1"/>
    <col min="8972" max="8972" width="13.109375" style="2" customWidth="1"/>
    <col min="8973" max="9197" width="8.88671875" style="2"/>
    <col min="9198" max="9198" width="5" style="2" customWidth="1"/>
    <col min="9199" max="9199" width="15" style="2" customWidth="1"/>
    <col min="9200" max="9201" width="14.6640625" style="2" customWidth="1"/>
    <col min="9202" max="9202" width="6.21875" style="2" customWidth="1"/>
    <col min="9203" max="9205" width="10.109375" style="2" customWidth="1"/>
    <col min="9206" max="9206" width="10.44140625" style="2" customWidth="1"/>
    <col min="9207" max="9220" width="8.88671875" style="2"/>
    <col min="9221" max="9221" width="6.44140625" style="2" customWidth="1"/>
    <col min="9222" max="9222" width="12.21875" style="2" customWidth="1"/>
    <col min="9223" max="9223" width="28.21875" style="2" customWidth="1"/>
    <col min="9224" max="9224" width="13.77734375" style="2" customWidth="1"/>
    <col min="9225" max="9225" width="5.6640625" style="2" customWidth="1"/>
    <col min="9226" max="9227" width="9.33203125" style="2" customWidth="1"/>
    <col min="9228" max="9228" width="13.109375" style="2" customWidth="1"/>
    <col min="9229" max="9453" width="8.88671875" style="2"/>
    <col min="9454" max="9454" width="5" style="2" customWidth="1"/>
    <col min="9455" max="9455" width="15" style="2" customWidth="1"/>
    <col min="9456" max="9457" width="14.6640625" style="2" customWidth="1"/>
    <col min="9458" max="9458" width="6.21875" style="2" customWidth="1"/>
    <col min="9459" max="9461" width="10.109375" style="2" customWidth="1"/>
    <col min="9462" max="9462" width="10.44140625" style="2" customWidth="1"/>
    <col min="9463" max="9476" width="8.88671875" style="2"/>
    <col min="9477" max="9477" width="6.44140625" style="2" customWidth="1"/>
    <col min="9478" max="9478" width="12.21875" style="2" customWidth="1"/>
    <col min="9479" max="9479" width="28.21875" style="2" customWidth="1"/>
    <col min="9480" max="9480" width="13.77734375" style="2" customWidth="1"/>
    <col min="9481" max="9481" width="5.6640625" style="2" customWidth="1"/>
    <col min="9482" max="9483" width="9.33203125" style="2" customWidth="1"/>
    <col min="9484" max="9484" width="13.109375" style="2" customWidth="1"/>
    <col min="9485" max="9709" width="8.88671875" style="2"/>
    <col min="9710" max="9710" width="5" style="2" customWidth="1"/>
    <col min="9711" max="9711" width="15" style="2" customWidth="1"/>
    <col min="9712" max="9713" width="14.6640625" style="2" customWidth="1"/>
    <col min="9714" max="9714" width="6.21875" style="2" customWidth="1"/>
    <col min="9715" max="9717" width="10.109375" style="2" customWidth="1"/>
    <col min="9718" max="9718" width="10.44140625" style="2" customWidth="1"/>
    <col min="9719" max="9732" width="8.88671875" style="2"/>
    <col min="9733" max="9733" width="6.44140625" style="2" customWidth="1"/>
    <col min="9734" max="9734" width="12.21875" style="2" customWidth="1"/>
    <col min="9735" max="9735" width="28.21875" style="2" customWidth="1"/>
    <col min="9736" max="9736" width="13.77734375" style="2" customWidth="1"/>
    <col min="9737" max="9737" width="5.6640625" style="2" customWidth="1"/>
    <col min="9738" max="9739" width="9.33203125" style="2" customWidth="1"/>
    <col min="9740" max="9740" width="13.109375" style="2" customWidth="1"/>
    <col min="9741" max="9965" width="8.88671875" style="2"/>
    <col min="9966" max="9966" width="5" style="2" customWidth="1"/>
    <col min="9967" max="9967" width="15" style="2" customWidth="1"/>
    <col min="9968" max="9969" width="14.6640625" style="2" customWidth="1"/>
    <col min="9970" max="9970" width="6.21875" style="2" customWidth="1"/>
    <col min="9971" max="9973" width="10.109375" style="2" customWidth="1"/>
    <col min="9974" max="9974" width="10.44140625" style="2" customWidth="1"/>
    <col min="9975" max="9988" width="8.88671875" style="2"/>
    <col min="9989" max="9989" width="6.44140625" style="2" customWidth="1"/>
    <col min="9990" max="9990" width="12.21875" style="2" customWidth="1"/>
    <col min="9991" max="9991" width="28.21875" style="2" customWidth="1"/>
    <col min="9992" max="9992" width="13.77734375" style="2" customWidth="1"/>
    <col min="9993" max="9993" width="5.6640625" style="2" customWidth="1"/>
    <col min="9994" max="9995" width="9.33203125" style="2" customWidth="1"/>
    <col min="9996" max="9996" width="13.109375" style="2" customWidth="1"/>
    <col min="9997" max="10221" width="8.88671875" style="2"/>
    <col min="10222" max="10222" width="5" style="2" customWidth="1"/>
    <col min="10223" max="10223" width="15" style="2" customWidth="1"/>
    <col min="10224" max="10225" width="14.6640625" style="2" customWidth="1"/>
    <col min="10226" max="10226" width="6.21875" style="2" customWidth="1"/>
    <col min="10227" max="10229" width="10.109375" style="2" customWidth="1"/>
    <col min="10230" max="10230" width="10.44140625" style="2" customWidth="1"/>
    <col min="10231" max="10244" width="8.88671875" style="2"/>
    <col min="10245" max="10245" width="6.44140625" style="2" customWidth="1"/>
    <col min="10246" max="10246" width="12.21875" style="2" customWidth="1"/>
    <col min="10247" max="10247" width="28.21875" style="2" customWidth="1"/>
    <col min="10248" max="10248" width="13.77734375" style="2" customWidth="1"/>
    <col min="10249" max="10249" width="5.6640625" style="2" customWidth="1"/>
    <col min="10250" max="10251" width="9.33203125" style="2" customWidth="1"/>
    <col min="10252" max="10252" width="13.109375" style="2" customWidth="1"/>
    <col min="10253" max="10477" width="8.88671875" style="2"/>
    <col min="10478" max="10478" width="5" style="2" customWidth="1"/>
    <col min="10479" max="10479" width="15" style="2" customWidth="1"/>
    <col min="10480" max="10481" width="14.6640625" style="2" customWidth="1"/>
    <col min="10482" max="10482" width="6.21875" style="2" customWidth="1"/>
    <col min="10483" max="10485" width="10.109375" style="2" customWidth="1"/>
    <col min="10486" max="10486" width="10.44140625" style="2" customWidth="1"/>
    <col min="10487" max="10500" width="8.88671875" style="2"/>
    <col min="10501" max="10501" width="6.44140625" style="2" customWidth="1"/>
    <col min="10502" max="10502" width="12.21875" style="2" customWidth="1"/>
    <col min="10503" max="10503" width="28.21875" style="2" customWidth="1"/>
    <col min="10504" max="10504" width="13.77734375" style="2" customWidth="1"/>
    <col min="10505" max="10505" width="5.6640625" style="2" customWidth="1"/>
    <col min="10506" max="10507" width="9.33203125" style="2" customWidth="1"/>
    <col min="10508" max="10508" width="13.109375" style="2" customWidth="1"/>
    <col min="10509" max="10733" width="8.88671875" style="2"/>
    <col min="10734" max="10734" width="5" style="2" customWidth="1"/>
    <col min="10735" max="10735" width="15" style="2" customWidth="1"/>
    <col min="10736" max="10737" width="14.6640625" style="2" customWidth="1"/>
    <col min="10738" max="10738" width="6.21875" style="2" customWidth="1"/>
    <col min="10739" max="10741" width="10.109375" style="2" customWidth="1"/>
    <col min="10742" max="10742" width="10.44140625" style="2" customWidth="1"/>
    <col min="10743" max="10756" width="8.88671875" style="2"/>
    <col min="10757" max="10757" width="6.44140625" style="2" customWidth="1"/>
    <col min="10758" max="10758" width="12.21875" style="2" customWidth="1"/>
    <col min="10759" max="10759" width="28.21875" style="2" customWidth="1"/>
    <col min="10760" max="10760" width="13.77734375" style="2" customWidth="1"/>
    <col min="10761" max="10761" width="5.6640625" style="2" customWidth="1"/>
    <col min="10762" max="10763" width="9.33203125" style="2" customWidth="1"/>
    <col min="10764" max="10764" width="13.109375" style="2" customWidth="1"/>
    <col min="10765" max="10989" width="8.88671875" style="2"/>
    <col min="10990" max="10990" width="5" style="2" customWidth="1"/>
    <col min="10991" max="10991" width="15" style="2" customWidth="1"/>
    <col min="10992" max="10993" width="14.6640625" style="2" customWidth="1"/>
    <col min="10994" max="10994" width="6.21875" style="2" customWidth="1"/>
    <col min="10995" max="10997" width="10.109375" style="2" customWidth="1"/>
    <col min="10998" max="10998" width="10.44140625" style="2" customWidth="1"/>
    <col min="10999" max="11012" width="8.88671875" style="2"/>
    <col min="11013" max="11013" width="6.44140625" style="2" customWidth="1"/>
    <col min="11014" max="11014" width="12.21875" style="2" customWidth="1"/>
    <col min="11015" max="11015" width="28.21875" style="2" customWidth="1"/>
    <col min="11016" max="11016" width="13.77734375" style="2" customWidth="1"/>
    <col min="11017" max="11017" width="5.6640625" style="2" customWidth="1"/>
    <col min="11018" max="11019" width="9.33203125" style="2" customWidth="1"/>
    <col min="11020" max="11020" width="13.109375" style="2" customWidth="1"/>
    <col min="11021" max="11245" width="8.88671875" style="2"/>
    <col min="11246" max="11246" width="5" style="2" customWidth="1"/>
    <col min="11247" max="11247" width="15" style="2" customWidth="1"/>
    <col min="11248" max="11249" width="14.6640625" style="2" customWidth="1"/>
    <col min="11250" max="11250" width="6.21875" style="2" customWidth="1"/>
    <col min="11251" max="11253" width="10.109375" style="2" customWidth="1"/>
    <col min="11254" max="11254" width="10.44140625" style="2" customWidth="1"/>
    <col min="11255" max="11268" width="8.88671875" style="2"/>
    <col min="11269" max="11269" width="6.44140625" style="2" customWidth="1"/>
    <col min="11270" max="11270" width="12.21875" style="2" customWidth="1"/>
    <col min="11271" max="11271" width="28.21875" style="2" customWidth="1"/>
    <col min="11272" max="11272" width="13.77734375" style="2" customWidth="1"/>
    <col min="11273" max="11273" width="5.6640625" style="2" customWidth="1"/>
    <col min="11274" max="11275" width="9.33203125" style="2" customWidth="1"/>
    <col min="11276" max="11276" width="13.109375" style="2" customWidth="1"/>
    <col min="11277" max="11501" width="8.88671875" style="2"/>
    <col min="11502" max="11502" width="5" style="2" customWidth="1"/>
    <col min="11503" max="11503" width="15" style="2" customWidth="1"/>
    <col min="11504" max="11505" width="14.6640625" style="2" customWidth="1"/>
    <col min="11506" max="11506" width="6.21875" style="2" customWidth="1"/>
    <col min="11507" max="11509" width="10.109375" style="2" customWidth="1"/>
    <col min="11510" max="11510" width="10.44140625" style="2" customWidth="1"/>
    <col min="11511" max="11524" width="8.88671875" style="2"/>
    <col min="11525" max="11525" width="6.44140625" style="2" customWidth="1"/>
    <col min="11526" max="11526" width="12.21875" style="2" customWidth="1"/>
    <col min="11527" max="11527" width="28.21875" style="2" customWidth="1"/>
    <col min="11528" max="11528" width="13.77734375" style="2" customWidth="1"/>
    <col min="11529" max="11529" width="5.6640625" style="2" customWidth="1"/>
    <col min="11530" max="11531" width="9.33203125" style="2" customWidth="1"/>
    <col min="11532" max="11532" width="13.109375" style="2" customWidth="1"/>
    <col min="11533" max="11757" width="8.88671875" style="2"/>
    <col min="11758" max="11758" width="5" style="2" customWidth="1"/>
    <col min="11759" max="11759" width="15" style="2" customWidth="1"/>
    <col min="11760" max="11761" width="14.6640625" style="2" customWidth="1"/>
    <col min="11762" max="11762" width="6.21875" style="2" customWidth="1"/>
    <col min="11763" max="11765" width="10.109375" style="2" customWidth="1"/>
    <col min="11766" max="11766" width="10.44140625" style="2" customWidth="1"/>
    <col min="11767" max="11780" width="8.88671875" style="2"/>
    <col min="11781" max="11781" width="6.44140625" style="2" customWidth="1"/>
    <col min="11782" max="11782" width="12.21875" style="2" customWidth="1"/>
    <col min="11783" max="11783" width="28.21875" style="2" customWidth="1"/>
    <col min="11784" max="11784" width="13.77734375" style="2" customWidth="1"/>
    <col min="11785" max="11785" width="5.6640625" style="2" customWidth="1"/>
    <col min="11786" max="11787" width="9.33203125" style="2" customWidth="1"/>
    <col min="11788" max="11788" width="13.109375" style="2" customWidth="1"/>
    <col min="11789" max="12013" width="8.88671875" style="2"/>
    <col min="12014" max="12014" width="5" style="2" customWidth="1"/>
    <col min="12015" max="12015" width="15" style="2" customWidth="1"/>
    <col min="12016" max="12017" width="14.6640625" style="2" customWidth="1"/>
    <col min="12018" max="12018" width="6.21875" style="2" customWidth="1"/>
    <col min="12019" max="12021" width="10.109375" style="2" customWidth="1"/>
    <col min="12022" max="12022" width="10.44140625" style="2" customWidth="1"/>
    <col min="12023" max="12036" width="8.88671875" style="2"/>
    <col min="12037" max="12037" width="6.44140625" style="2" customWidth="1"/>
    <col min="12038" max="12038" width="12.21875" style="2" customWidth="1"/>
    <col min="12039" max="12039" width="28.21875" style="2" customWidth="1"/>
    <col min="12040" max="12040" width="13.77734375" style="2" customWidth="1"/>
    <col min="12041" max="12041" width="5.6640625" style="2" customWidth="1"/>
    <col min="12042" max="12043" width="9.33203125" style="2" customWidth="1"/>
    <col min="12044" max="12044" width="13.109375" style="2" customWidth="1"/>
    <col min="12045" max="12269" width="8.88671875" style="2"/>
    <col min="12270" max="12270" width="5" style="2" customWidth="1"/>
    <col min="12271" max="12271" width="15" style="2" customWidth="1"/>
    <col min="12272" max="12273" width="14.6640625" style="2" customWidth="1"/>
    <col min="12274" max="12274" width="6.21875" style="2" customWidth="1"/>
    <col min="12275" max="12277" width="10.109375" style="2" customWidth="1"/>
    <col min="12278" max="12278" width="10.44140625" style="2" customWidth="1"/>
    <col min="12279" max="12292" width="8.88671875" style="2"/>
    <col min="12293" max="12293" width="6.44140625" style="2" customWidth="1"/>
    <col min="12294" max="12294" width="12.21875" style="2" customWidth="1"/>
    <col min="12295" max="12295" width="28.21875" style="2" customWidth="1"/>
    <col min="12296" max="12296" width="13.77734375" style="2" customWidth="1"/>
    <col min="12297" max="12297" width="5.6640625" style="2" customWidth="1"/>
    <col min="12298" max="12299" width="9.33203125" style="2" customWidth="1"/>
    <col min="12300" max="12300" width="13.109375" style="2" customWidth="1"/>
    <col min="12301" max="12525" width="8.88671875" style="2"/>
    <col min="12526" max="12526" width="5" style="2" customWidth="1"/>
    <col min="12527" max="12527" width="15" style="2" customWidth="1"/>
    <col min="12528" max="12529" width="14.6640625" style="2" customWidth="1"/>
    <col min="12530" max="12530" width="6.21875" style="2" customWidth="1"/>
    <col min="12531" max="12533" width="10.109375" style="2" customWidth="1"/>
    <col min="12534" max="12534" width="10.44140625" style="2" customWidth="1"/>
    <col min="12535" max="12548" width="8.88671875" style="2"/>
    <col min="12549" max="12549" width="6.44140625" style="2" customWidth="1"/>
    <col min="12550" max="12550" width="12.21875" style="2" customWidth="1"/>
    <col min="12551" max="12551" width="28.21875" style="2" customWidth="1"/>
    <col min="12552" max="12552" width="13.77734375" style="2" customWidth="1"/>
    <col min="12553" max="12553" width="5.6640625" style="2" customWidth="1"/>
    <col min="12554" max="12555" width="9.33203125" style="2" customWidth="1"/>
    <col min="12556" max="12556" width="13.109375" style="2" customWidth="1"/>
    <col min="12557" max="12781" width="8.88671875" style="2"/>
    <col min="12782" max="12782" width="5" style="2" customWidth="1"/>
    <col min="12783" max="12783" width="15" style="2" customWidth="1"/>
    <col min="12784" max="12785" width="14.6640625" style="2" customWidth="1"/>
    <col min="12786" max="12786" width="6.21875" style="2" customWidth="1"/>
    <col min="12787" max="12789" width="10.109375" style="2" customWidth="1"/>
    <col min="12790" max="12790" width="10.44140625" style="2" customWidth="1"/>
    <col min="12791" max="12804" width="8.88671875" style="2"/>
    <col min="12805" max="12805" width="6.44140625" style="2" customWidth="1"/>
    <col min="12806" max="12806" width="12.21875" style="2" customWidth="1"/>
    <col min="12807" max="12807" width="28.21875" style="2" customWidth="1"/>
    <col min="12808" max="12808" width="13.77734375" style="2" customWidth="1"/>
    <col min="12809" max="12809" width="5.6640625" style="2" customWidth="1"/>
    <col min="12810" max="12811" width="9.33203125" style="2" customWidth="1"/>
    <col min="12812" max="12812" width="13.109375" style="2" customWidth="1"/>
    <col min="12813" max="13037" width="8.88671875" style="2"/>
    <col min="13038" max="13038" width="5" style="2" customWidth="1"/>
    <col min="13039" max="13039" width="15" style="2" customWidth="1"/>
    <col min="13040" max="13041" width="14.6640625" style="2" customWidth="1"/>
    <col min="13042" max="13042" width="6.21875" style="2" customWidth="1"/>
    <col min="13043" max="13045" width="10.109375" style="2" customWidth="1"/>
    <col min="13046" max="13046" width="10.44140625" style="2" customWidth="1"/>
    <col min="13047" max="13060" width="8.88671875" style="2"/>
    <col min="13061" max="13061" width="6.44140625" style="2" customWidth="1"/>
    <col min="13062" max="13062" width="12.21875" style="2" customWidth="1"/>
    <col min="13063" max="13063" width="28.21875" style="2" customWidth="1"/>
    <col min="13064" max="13064" width="13.77734375" style="2" customWidth="1"/>
    <col min="13065" max="13065" width="5.6640625" style="2" customWidth="1"/>
    <col min="13066" max="13067" width="9.33203125" style="2" customWidth="1"/>
    <col min="13068" max="13068" width="13.109375" style="2" customWidth="1"/>
    <col min="13069" max="13293" width="8.88671875" style="2"/>
    <col min="13294" max="13294" width="5" style="2" customWidth="1"/>
    <col min="13295" max="13295" width="15" style="2" customWidth="1"/>
    <col min="13296" max="13297" width="14.6640625" style="2" customWidth="1"/>
    <col min="13298" max="13298" width="6.21875" style="2" customWidth="1"/>
    <col min="13299" max="13301" width="10.109375" style="2" customWidth="1"/>
    <col min="13302" max="13302" width="10.44140625" style="2" customWidth="1"/>
    <col min="13303" max="13316" width="8.88671875" style="2"/>
    <col min="13317" max="13317" width="6.44140625" style="2" customWidth="1"/>
    <col min="13318" max="13318" width="12.21875" style="2" customWidth="1"/>
    <col min="13319" max="13319" width="28.21875" style="2" customWidth="1"/>
    <col min="13320" max="13320" width="13.77734375" style="2" customWidth="1"/>
    <col min="13321" max="13321" width="5.6640625" style="2" customWidth="1"/>
    <col min="13322" max="13323" width="9.33203125" style="2" customWidth="1"/>
    <col min="13324" max="13324" width="13.109375" style="2" customWidth="1"/>
    <col min="13325" max="13549" width="8.88671875" style="2"/>
    <col min="13550" max="13550" width="5" style="2" customWidth="1"/>
    <col min="13551" max="13551" width="15" style="2" customWidth="1"/>
    <col min="13552" max="13553" width="14.6640625" style="2" customWidth="1"/>
    <col min="13554" max="13554" width="6.21875" style="2" customWidth="1"/>
    <col min="13555" max="13557" width="10.109375" style="2" customWidth="1"/>
    <col min="13558" max="13558" width="10.44140625" style="2" customWidth="1"/>
    <col min="13559" max="13572" width="8.88671875" style="2"/>
    <col min="13573" max="13573" width="6.44140625" style="2" customWidth="1"/>
    <col min="13574" max="13574" width="12.21875" style="2" customWidth="1"/>
    <col min="13575" max="13575" width="28.21875" style="2" customWidth="1"/>
    <col min="13576" max="13576" width="13.77734375" style="2" customWidth="1"/>
    <col min="13577" max="13577" width="5.6640625" style="2" customWidth="1"/>
    <col min="13578" max="13579" width="9.33203125" style="2" customWidth="1"/>
    <col min="13580" max="13580" width="13.109375" style="2" customWidth="1"/>
    <col min="13581" max="13805" width="8.88671875" style="2"/>
    <col min="13806" max="13806" width="5" style="2" customWidth="1"/>
    <col min="13807" max="13807" width="15" style="2" customWidth="1"/>
    <col min="13808" max="13809" width="14.6640625" style="2" customWidth="1"/>
    <col min="13810" max="13810" width="6.21875" style="2" customWidth="1"/>
    <col min="13811" max="13813" width="10.109375" style="2" customWidth="1"/>
    <col min="13814" max="13814" width="10.44140625" style="2" customWidth="1"/>
    <col min="13815" max="13828" width="8.88671875" style="2"/>
    <col min="13829" max="13829" width="6.44140625" style="2" customWidth="1"/>
    <col min="13830" max="13830" width="12.21875" style="2" customWidth="1"/>
    <col min="13831" max="13831" width="28.21875" style="2" customWidth="1"/>
    <col min="13832" max="13832" width="13.77734375" style="2" customWidth="1"/>
    <col min="13833" max="13833" width="5.6640625" style="2" customWidth="1"/>
    <col min="13834" max="13835" width="9.33203125" style="2" customWidth="1"/>
    <col min="13836" max="13836" width="13.109375" style="2" customWidth="1"/>
    <col min="13837" max="14061" width="8.88671875" style="2"/>
    <col min="14062" max="14062" width="5" style="2" customWidth="1"/>
    <col min="14063" max="14063" width="15" style="2" customWidth="1"/>
    <col min="14064" max="14065" width="14.6640625" style="2" customWidth="1"/>
    <col min="14066" max="14066" width="6.21875" style="2" customWidth="1"/>
    <col min="14067" max="14069" width="10.109375" style="2" customWidth="1"/>
    <col min="14070" max="14070" width="10.44140625" style="2" customWidth="1"/>
    <col min="14071" max="14084" width="8.88671875" style="2"/>
    <col min="14085" max="14085" width="6.44140625" style="2" customWidth="1"/>
    <col min="14086" max="14086" width="12.21875" style="2" customWidth="1"/>
    <col min="14087" max="14087" width="28.21875" style="2" customWidth="1"/>
    <col min="14088" max="14088" width="13.77734375" style="2" customWidth="1"/>
    <col min="14089" max="14089" width="5.6640625" style="2" customWidth="1"/>
    <col min="14090" max="14091" width="9.33203125" style="2" customWidth="1"/>
    <col min="14092" max="14092" width="13.109375" style="2" customWidth="1"/>
    <col min="14093" max="14317" width="8.88671875" style="2"/>
    <col min="14318" max="14318" width="5" style="2" customWidth="1"/>
    <col min="14319" max="14319" width="15" style="2" customWidth="1"/>
    <col min="14320" max="14321" width="14.6640625" style="2" customWidth="1"/>
    <col min="14322" max="14322" width="6.21875" style="2" customWidth="1"/>
    <col min="14323" max="14325" width="10.109375" style="2" customWidth="1"/>
    <col min="14326" max="14326" width="10.44140625" style="2" customWidth="1"/>
    <col min="14327" max="14340" width="8.88671875" style="2"/>
    <col min="14341" max="14341" width="6.44140625" style="2" customWidth="1"/>
    <col min="14342" max="14342" width="12.21875" style="2" customWidth="1"/>
    <col min="14343" max="14343" width="28.21875" style="2" customWidth="1"/>
    <col min="14344" max="14344" width="13.77734375" style="2" customWidth="1"/>
    <col min="14345" max="14345" width="5.6640625" style="2" customWidth="1"/>
    <col min="14346" max="14347" width="9.33203125" style="2" customWidth="1"/>
    <col min="14348" max="14348" width="13.109375" style="2" customWidth="1"/>
    <col min="14349" max="14573" width="8.88671875" style="2"/>
    <col min="14574" max="14574" width="5" style="2" customWidth="1"/>
    <col min="14575" max="14575" width="15" style="2" customWidth="1"/>
    <col min="14576" max="14577" width="14.6640625" style="2" customWidth="1"/>
    <col min="14578" max="14578" width="6.21875" style="2" customWidth="1"/>
    <col min="14579" max="14581" width="10.109375" style="2" customWidth="1"/>
    <col min="14582" max="14582" width="10.44140625" style="2" customWidth="1"/>
    <col min="14583" max="14596" width="8.88671875" style="2"/>
    <col min="14597" max="14597" width="6.44140625" style="2" customWidth="1"/>
    <col min="14598" max="14598" width="12.21875" style="2" customWidth="1"/>
    <col min="14599" max="14599" width="28.21875" style="2" customWidth="1"/>
    <col min="14600" max="14600" width="13.77734375" style="2" customWidth="1"/>
    <col min="14601" max="14601" width="5.6640625" style="2" customWidth="1"/>
    <col min="14602" max="14603" width="9.33203125" style="2" customWidth="1"/>
    <col min="14604" max="14604" width="13.109375" style="2" customWidth="1"/>
    <col min="14605" max="14829" width="8.88671875" style="2"/>
    <col min="14830" max="14830" width="5" style="2" customWidth="1"/>
    <col min="14831" max="14831" width="15" style="2" customWidth="1"/>
    <col min="14832" max="14833" width="14.6640625" style="2" customWidth="1"/>
    <col min="14834" max="14834" width="6.21875" style="2" customWidth="1"/>
    <col min="14835" max="14837" width="10.109375" style="2" customWidth="1"/>
    <col min="14838" max="14838" width="10.44140625" style="2" customWidth="1"/>
    <col min="14839" max="14852" width="8.88671875" style="2"/>
    <col min="14853" max="14853" width="6.44140625" style="2" customWidth="1"/>
    <col min="14854" max="14854" width="12.21875" style="2" customWidth="1"/>
    <col min="14855" max="14855" width="28.21875" style="2" customWidth="1"/>
    <col min="14856" max="14856" width="13.77734375" style="2" customWidth="1"/>
    <col min="14857" max="14857" width="5.6640625" style="2" customWidth="1"/>
    <col min="14858" max="14859" width="9.33203125" style="2" customWidth="1"/>
    <col min="14860" max="14860" width="13.109375" style="2" customWidth="1"/>
    <col min="14861" max="15085" width="8.88671875" style="2"/>
    <col min="15086" max="15086" width="5" style="2" customWidth="1"/>
    <col min="15087" max="15087" width="15" style="2" customWidth="1"/>
    <col min="15088" max="15089" width="14.6640625" style="2" customWidth="1"/>
    <col min="15090" max="15090" width="6.21875" style="2" customWidth="1"/>
    <col min="15091" max="15093" width="10.109375" style="2" customWidth="1"/>
    <col min="15094" max="15094" width="10.44140625" style="2" customWidth="1"/>
    <col min="15095" max="15108" width="8.88671875" style="2"/>
    <col min="15109" max="15109" width="6.44140625" style="2" customWidth="1"/>
    <col min="15110" max="15110" width="12.21875" style="2" customWidth="1"/>
    <col min="15111" max="15111" width="28.21875" style="2" customWidth="1"/>
    <col min="15112" max="15112" width="13.77734375" style="2" customWidth="1"/>
    <col min="15113" max="15113" width="5.6640625" style="2" customWidth="1"/>
    <col min="15114" max="15115" width="9.33203125" style="2" customWidth="1"/>
    <col min="15116" max="15116" width="13.109375" style="2" customWidth="1"/>
    <col min="15117" max="15341" width="8.88671875" style="2"/>
    <col min="15342" max="15342" width="5" style="2" customWidth="1"/>
    <col min="15343" max="15343" width="15" style="2" customWidth="1"/>
    <col min="15344" max="15345" width="14.6640625" style="2" customWidth="1"/>
    <col min="15346" max="15346" width="6.21875" style="2" customWidth="1"/>
    <col min="15347" max="15349" width="10.109375" style="2" customWidth="1"/>
    <col min="15350" max="15350" width="10.44140625" style="2" customWidth="1"/>
    <col min="15351" max="15364" width="8.88671875" style="2"/>
    <col min="15365" max="15365" width="6.44140625" style="2" customWidth="1"/>
    <col min="15366" max="15366" width="12.21875" style="2" customWidth="1"/>
    <col min="15367" max="15367" width="28.21875" style="2" customWidth="1"/>
    <col min="15368" max="15368" width="13.77734375" style="2" customWidth="1"/>
    <col min="15369" max="15369" width="5.6640625" style="2" customWidth="1"/>
    <col min="15370" max="15371" width="9.33203125" style="2" customWidth="1"/>
    <col min="15372" max="15372" width="13.109375" style="2" customWidth="1"/>
    <col min="15373" max="15597" width="8.88671875" style="2"/>
    <col min="15598" max="15598" width="5" style="2" customWidth="1"/>
    <col min="15599" max="15599" width="15" style="2" customWidth="1"/>
    <col min="15600" max="15601" width="14.6640625" style="2" customWidth="1"/>
    <col min="15602" max="15602" width="6.21875" style="2" customWidth="1"/>
    <col min="15603" max="15605" width="10.109375" style="2" customWidth="1"/>
    <col min="15606" max="15606" width="10.44140625" style="2" customWidth="1"/>
    <col min="15607" max="15620" width="8.88671875" style="2"/>
    <col min="15621" max="15621" width="6.44140625" style="2" customWidth="1"/>
    <col min="15622" max="15622" width="12.21875" style="2" customWidth="1"/>
    <col min="15623" max="15623" width="28.21875" style="2" customWidth="1"/>
    <col min="15624" max="15624" width="13.77734375" style="2" customWidth="1"/>
    <col min="15625" max="15625" width="5.6640625" style="2" customWidth="1"/>
    <col min="15626" max="15627" width="9.33203125" style="2" customWidth="1"/>
    <col min="15628" max="15628" width="13.109375" style="2" customWidth="1"/>
    <col min="15629" max="15853" width="8.88671875" style="2"/>
    <col min="15854" max="15854" width="5" style="2" customWidth="1"/>
    <col min="15855" max="15855" width="15" style="2" customWidth="1"/>
    <col min="15856" max="15857" width="14.6640625" style="2" customWidth="1"/>
    <col min="15858" max="15858" width="6.21875" style="2" customWidth="1"/>
    <col min="15859" max="15861" width="10.109375" style="2" customWidth="1"/>
    <col min="15862" max="15862" width="10.44140625" style="2" customWidth="1"/>
    <col min="15863" max="15876" width="8.88671875" style="2"/>
    <col min="15877" max="15877" width="6.44140625" style="2" customWidth="1"/>
    <col min="15878" max="15878" width="12.21875" style="2" customWidth="1"/>
    <col min="15879" max="15879" width="28.21875" style="2" customWidth="1"/>
    <col min="15880" max="15880" width="13.77734375" style="2" customWidth="1"/>
    <col min="15881" max="15881" width="5.6640625" style="2" customWidth="1"/>
    <col min="15882" max="15883" width="9.33203125" style="2" customWidth="1"/>
    <col min="15884" max="15884" width="13.109375" style="2" customWidth="1"/>
    <col min="15885" max="16109" width="8.88671875" style="2"/>
    <col min="16110" max="16110" width="5" style="2" customWidth="1"/>
    <col min="16111" max="16111" width="15" style="2" customWidth="1"/>
    <col min="16112" max="16113" width="14.6640625" style="2" customWidth="1"/>
    <col min="16114" max="16114" width="6.21875" style="2" customWidth="1"/>
    <col min="16115" max="16117" width="10.109375" style="2" customWidth="1"/>
    <col min="16118" max="16118" width="10.44140625" style="2" customWidth="1"/>
    <col min="16119" max="16132" width="8.88671875" style="2"/>
    <col min="16133" max="16133" width="6.44140625" style="2" customWidth="1"/>
    <col min="16134" max="16134" width="12.21875" style="2" customWidth="1"/>
    <col min="16135" max="16135" width="28.21875" style="2" customWidth="1"/>
    <col min="16136" max="16136" width="13.77734375" style="2" customWidth="1"/>
    <col min="16137" max="16137" width="5.6640625" style="2" customWidth="1"/>
    <col min="16138" max="16139" width="9.33203125" style="2" customWidth="1"/>
    <col min="16140" max="16140" width="13.109375" style="2" customWidth="1"/>
    <col min="16141" max="16365" width="8.88671875" style="2"/>
    <col min="16366" max="16366" width="5" style="2" customWidth="1"/>
    <col min="16367" max="16367" width="15" style="2" customWidth="1"/>
    <col min="16368" max="16369" width="14.6640625" style="2" customWidth="1"/>
    <col min="16370" max="16370" width="6.21875" style="2" customWidth="1"/>
    <col min="16371" max="16373" width="10.109375" style="2" customWidth="1"/>
    <col min="16374" max="16374" width="10.44140625" style="2" customWidth="1"/>
    <col min="16375" max="16384" width="8.88671875" style="2"/>
  </cols>
  <sheetData>
    <row r="1" spans="1:260" ht="22.2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260" ht="21.75" customHeight="1">
      <c r="A2" s="89" t="s">
        <v>38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260">
      <c r="A3" s="90" t="s">
        <v>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260" ht="21" customHeight="1">
      <c r="A4" s="90" t="s">
        <v>2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260" ht="19.8" customHeight="1">
      <c r="A5" s="76" t="s">
        <v>3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260">
      <c r="A6" s="87" t="s">
        <v>4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260" ht="27.6" customHeight="1">
      <c r="A7" s="82" t="s">
        <v>5</v>
      </c>
      <c r="B7" s="83" t="s">
        <v>6</v>
      </c>
      <c r="C7" s="84" t="s">
        <v>7</v>
      </c>
      <c r="D7" s="84" t="s">
        <v>8</v>
      </c>
      <c r="E7" s="85" t="s">
        <v>9</v>
      </c>
      <c r="F7" s="81" t="s">
        <v>10</v>
      </c>
      <c r="G7" s="81"/>
      <c r="H7" s="77" t="s">
        <v>11</v>
      </c>
      <c r="I7" s="78"/>
      <c r="J7" s="79"/>
      <c r="K7" s="6" t="s">
        <v>12</v>
      </c>
      <c r="L7" s="80" t="s">
        <v>13</v>
      </c>
      <c r="M7" s="1"/>
      <c r="N7" s="1"/>
      <c r="O7" s="81" t="s">
        <v>14</v>
      </c>
      <c r="P7" s="8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260" ht="15">
      <c r="A8" s="82"/>
      <c r="B8" s="83"/>
      <c r="C8" s="84"/>
      <c r="D8" s="84"/>
      <c r="E8" s="85"/>
      <c r="F8" s="5" t="s">
        <v>15</v>
      </c>
      <c r="G8" s="5" t="s">
        <v>39</v>
      </c>
      <c r="H8" s="5" t="s">
        <v>16</v>
      </c>
      <c r="I8" s="5" t="s">
        <v>17</v>
      </c>
      <c r="J8" s="5" t="s">
        <v>18</v>
      </c>
      <c r="K8" s="5" t="s">
        <v>39</v>
      </c>
      <c r="L8" s="80"/>
      <c r="M8" s="1"/>
      <c r="N8" s="1"/>
      <c r="O8" s="5" t="s">
        <v>19</v>
      </c>
      <c r="P8" s="5" t="s">
        <v>20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</row>
    <row r="9" spans="1:260" ht="48" customHeight="1">
      <c r="A9" s="7">
        <v>1</v>
      </c>
      <c r="B9" s="8" t="s">
        <v>21</v>
      </c>
      <c r="C9" s="9" t="s">
        <v>22</v>
      </c>
      <c r="D9" s="10"/>
      <c r="E9" s="4" t="s">
        <v>23</v>
      </c>
      <c r="F9" s="11"/>
      <c r="G9" s="11">
        <v>1.2141900000000001</v>
      </c>
      <c r="H9" s="12">
        <v>13200</v>
      </c>
      <c r="I9" s="11">
        <v>0.44</v>
      </c>
      <c r="J9" s="13" t="s">
        <v>24</v>
      </c>
      <c r="K9" s="11">
        <f t="shared" ref="K9:K13" si="0">G9+I9</f>
        <v>1.65419</v>
      </c>
      <c r="L9" s="14"/>
      <c r="M9" s="15"/>
      <c r="N9" s="1"/>
      <c r="O9" s="11"/>
      <c r="P9" s="11"/>
      <c r="Q9" s="1"/>
      <c r="R9" s="39">
        <f>H9/50000</f>
        <v>0.26400000000000001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</row>
    <row r="10" spans="1:260" ht="48" customHeight="1">
      <c r="A10" s="7">
        <v>2</v>
      </c>
      <c r="B10" s="8" t="s">
        <v>25</v>
      </c>
      <c r="C10" s="9" t="s">
        <v>26</v>
      </c>
      <c r="D10" s="10"/>
      <c r="E10" s="4" t="s">
        <v>23</v>
      </c>
      <c r="F10" s="11"/>
      <c r="G10" s="11">
        <v>1.09189</v>
      </c>
      <c r="H10" s="12">
        <v>13200</v>
      </c>
      <c r="I10" s="11">
        <v>0.44</v>
      </c>
      <c r="J10" s="13" t="s">
        <v>24</v>
      </c>
      <c r="K10" s="11">
        <f t="shared" si="0"/>
        <v>1.53189</v>
      </c>
      <c r="L10" s="14"/>
      <c r="M10" s="15"/>
      <c r="N10" s="1"/>
      <c r="O10" s="11"/>
      <c r="P10" s="1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</row>
    <row r="11" spans="1:260" ht="51" customHeight="1">
      <c r="A11" s="7">
        <v>3</v>
      </c>
      <c r="B11" s="8" t="s">
        <v>27</v>
      </c>
      <c r="C11" s="9" t="s">
        <v>28</v>
      </c>
      <c r="D11" s="10"/>
      <c r="E11" s="4" t="s">
        <v>23</v>
      </c>
      <c r="F11" s="11"/>
      <c r="G11" s="11">
        <v>0.64154999999999995</v>
      </c>
      <c r="H11" s="12">
        <v>5450</v>
      </c>
      <c r="I11" s="11">
        <v>0.18166666666666667</v>
      </c>
      <c r="J11" s="13" t="s">
        <v>29</v>
      </c>
      <c r="K11" s="11">
        <f t="shared" si="0"/>
        <v>0.8232166666666666</v>
      </c>
      <c r="L11" s="14"/>
      <c r="M11" s="15"/>
      <c r="N11" s="1"/>
      <c r="O11" s="11"/>
      <c r="P11" s="1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</row>
    <row r="12" spans="1:260" ht="43.2" customHeight="1">
      <c r="A12" s="7">
        <v>4</v>
      </c>
      <c r="B12" s="8" t="s">
        <v>30</v>
      </c>
      <c r="C12" s="9" t="s">
        <v>31</v>
      </c>
      <c r="D12" s="10"/>
      <c r="E12" s="4" t="s">
        <v>23</v>
      </c>
      <c r="F12" s="11"/>
      <c r="G12" s="11">
        <v>0.63009999999999999</v>
      </c>
      <c r="H12" s="12">
        <v>5450</v>
      </c>
      <c r="I12" s="11">
        <v>0.18166666666666667</v>
      </c>
      <c r="J12" s="13" t="s">
        <v>29</v>
      </c>
      <c r="K12" s="11">
        <f t="shared" si="0"/>
        <v>0.81176666666666664</v>
      </c>
      <c r="L12" s="14"/>
      <c r="M12" s="15"/>
      <c r="N12" s="1"/>
      <c r="O12" s="11"/>
      <c r="P12" s="1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</row>
    <row r="13" spans="1:260" s="20" customFormat="1" ht="41.4" customHeight="1">
      <c r="A13" s="7">
        <v>5</v>
      </c>
      <c r="B13" s="8" t="s">
        <v>32</v>
      </c>
      <c r="C13" s="9" t="s">
        <v>26</v>
      </c>
      <c r="D13" s="16"/>
      <c r="E13" s="4" t="s">
        <v>23</v>
      </c>
      <c r="F13" s="11"/>
      <c r="G13" s="11">
        <v>0.84874000000000005</v>
      </c>
      <c r="H13" s="12">
        <v>10200</v>
      </c>
      <c r="I13" s="11">
        <v>0.34</v>
      </c>
      <c r="J13" s="13" t="s">
        <v>33</v>
      </c>
      <c r="K13" s="11">
        <f t="shared" si="0"/>
        <v>1.1887400000000001</v>
      </c>
      <c r="L13" s="17"/>
      <c r="M13" s="1"/>
      <c r="N13" s="1"/>
      <c r="O13" s="18"/>
      <c r="P13" s="19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</row>
    <row r="14" spans="1:260" s="1" customFormat="1" ht="27.6" customHeight="1">
      <c r="A14" s="86" t="s">
        <v>34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</row>
    <row r="15" spans="1:260" s="1" customFormat="1" ht="27.6" customHeight="1">
      <c r="A15" s="76" t="s">
        <v>45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</row>
    <row r="16" spans="1:260" s="1" customFormat="1" ht="27.6" customHeight="1">
      <c r="A16" s="76" t="s">
        <v>40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</row>
    <row r="17" spans="1:12" s="1" customFormat="1" ht="27.6" customHeight="1">
      <c r="A17" s="76" t="s">
        <v>41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</row>
    <row r="18" spans="1:12" s="1" customFormat="1" ht="27.6" customHeight="1">
      <c r="A18" s="76" t="s">
        <v>42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</row>
    <row r="19" spans="1:12" s="1" customFormat="1" ht="40.200000000000003" customHeight="1">
      <c r="A19" s="76" t="s">
        <v>43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</row>
    <row r="20" spans="1:12" s="21" customFormat="1">
      <c r="A20" s="22"/>
      <c r="B20" s="23"/>
      <c r="C20" s="22"/>
      <c r="D20" s="22"/>
      <c r="E20" s="22"/>
      <c r="F20" s="24"/>
      <c r="G20" s="24"/>
      <c r="H20" s="24"/>
      <c r="I20" s="24"/>
      <c r="J20" s="24"/>
      <c r="K20" s="24"/>
      <c r="L20" s="25"/>
    </row>
    <row r="21" spans="1:12" s="21" customFormat="1" ht="19.2" customHeight="1">
      <c r="A21" s="26" t="s">
        <v>35</v>
      </c>
      <c r="B21" s="27"/>
      <c r="C21" s="3"/>
      <c r="D21" s="38"/>
      <c r="E21" s="3"/>
      <c r="F21" s="29"/>
      <c r="G21" s="29"/>
      <c r="H21" s="38" t="s">
        <v>36</v>
      </c>
      <c r="I21" s="29"/>
      <c r="J21" s="29"/>
      <c r="K21" s="29"/>
      <c r="L21" s="30"/>
    </row>
    <row r="22" spans="1:12" s="21" customFormat="1" ht="19.2" customHeight="1">
      <c r="A22" s="26"/>
      <c r="B22" s="27"/>
      <c r="C22" s="3"/>
      <c r="D22" s="28"/>
      <c r="E22" s="3"/>
      <c r="F22" s="29"/>
      <c r="G22" s="29"/>
      <c r="H22" s="28"/>
      <c r="I22" s="29"/>
      <c r="J22" s="29"/>
      <c r="K22" s="29"/>
      <c r="L22" s="30"/>
    </row>
    <row r="23" spans="1:12" s="1" customFormat="1" ht="19.2" customHeight="1">
      <c r="A23" s="26" t="s">
        <v>44</v>
      </c>
      <c r="B23" s="27"/>
      <c r="C23" s="3"/>
      <c r="D23" s="26"/>
      <c r="E23" s="3"/>
      <c r="F23" s="29"/>
      <c r="G23" s="29"/>
      <c r="H23" s="26" t="s">
        <v>44</v>
      </c>
    </row>
    <row r="24" spans="1:12" s="21" customFormat="1" ht="19.2" customHeight="1">
      <c r="A24" s="26"/>
      <c r="B24" s="27"/>
      <c r="C24" s="3"/>
      <c r="D24" s="28"/>
      <c r="E24" s="3"/>
      <c r="F24" s="29"/>
      <c r="G24" s="29"/>
      <c r="H24" s="28"/>
      <c r="I24" s="29"/>
      <c r="J24" s="29"/>
      <c r="K24" s="29"/>
      <c r="L24" s="30"/>
    </row>
    <row r="25" spans="1:12" s="21" customFormat="1" ht="19.2" customHeight="1">
      <c r="A25" s="26" t="s">
        <v>37</v>
      </c>
      <c r="B25" s="26"/>
      <c r="C25" s="22"/>
      <c r="D25" s="26"/>
      <c r="E25" s="22"/>
      <c r="F25" s="29"/>
      <c r="G25" s="29"/>
      <c r="H25" s="26" t="s">
        <v>37</v>
      </c>
      <c r="I25" s="29"/>
      <c r="J25" s="29"/>
      <c r="K25" s="29"/>
      <c r="L25" s="30"/>
    </row>
    <row r="26" spans="1:12" s="21" customFormat="1" ht="14.4">
      <c r="B26" s="31"/>
      <c r="F26" s="29"/>
      <c r="G26" s="29"/>
      <c r="H26" s="29"/>
      <c r="I26" s="29"/>
      <c r="J26" s="29"/>
      <c r="K26" s="29"/>
      <c r="L26" s="30"/>
    </row>
    <row r="27" spans="1:12">
      <c r="B27" s="32"/>
    </row>
    <row r="28" spans="1:12">
      <c r="B28" s="32"/>
    </row>
    <row r="29" spans="1:12">
      <c r="B29" s="32"/>
    </row>
    <row r="30" spans="1:12">
      <c r="B30" s="32"/>
    </row>
    <row r="31" spans="1:12">
      <c r="B31" s="32"/>
    </row>
    <row r="32" spans="1:12">
      <c r="B32" s="32"/>
    </row>
    <row r="33" spans="2:2">
      <c r="B33" s="32"/>
    </row>
    <row r="34" spans="2:2">
      <c r="B34" s="32"/>
    </row>
    <row r="35" spans="2:2">
      <c r="B35" s="32"/>
    </row>
    <row r="36" spans="2:2">
      <c r="B36" s="32"/>
    </row>
    <row r="37" spans="2:2">
      <c r="B37" s="32"/>
    </row>
    <row r="38" spans="2:2">
      <c r="B38" s="32"/>
    </row>
    <row r="39" spans="2:2">
      <c r="B39" s="32"/>
    </row>
    <row r="40" spans="2:2">
      <c r="B40" s="32"/>
    </row>
    <row r="41" spans="2:2">
      <c r="B41" s="32"/>
    </row>
    <row r="42" spans="2:2">
      <c r="B42" s="32"/>
    </row>
    <row r="43" spans="2:2">
      <c r="B43" s="32"/>
    </row>
    <row r="44" spans="2:2">
      <c r="B44" s="32"/>
    </row>
    <row r="45" spans="2:2">
      <c r="B45" s="32"/>
    </row>
    <row r="46" spans="2:2">
      <c r="B46" s="32"/>
    </row>
    <row r="47" spans="2:2">
      <c r="B47" s="32"/>
    </row>
    <row r="48" spans="2:2">
      <c r="B48" s="32"/>
    </row>
  </sheetData>
  <mergeCells count="21">
    <mergeCell ref="A6:L6"/>
    <mergeCell ref="A1:L1"/>
    <mergeCell ref="A2:L2"/>
    <mergeCell ref="A3:L3"/>
    <mergeCell ref="A4:L4"/>
    <mergeCell ref="A5:L5"/>
    <mergeCell ref="A19:L19"/>
    <mergeCell ref="H7:J7"/>
    <mergeCell ref="L7:L8"/>
    <mergeCell ref="O7:P7"/>
    <mergeCell ref="A7:A8"/>
    <mergeCell ref="B7:B8"/>
    <mergeCell ref="C7:C8"/>
    <mergeCell ref="D7:D8"/>
    <mergeCell ref="E7:E8"/>
    <mergeCell ref="F7:G7"/>
    <mergeCell ref="A14:L14"/>
    <mergeCell ref="A15:L15"/>
    <mergeCell ref="A16:L16"/>
    <mergeCell ref="A17:L17"/>
    <mergeCell ref="A18:L18"/>
  </mergeCells>
  <phoneticPr fontId="4" type="noConversion"/>
  <conditionalFormatting sqref="D13">
    <cfRule type="duplicateValues" dxfId="5" priority="6"/>
  </conditionalFormatting>
  <conditionalFormatting sqref="M9:M12">
    <cfRule type="duplicateValues" dxfId="4" priority="15"/>
  </conditionalFormatting>
  <conditionalFormatting sqref="D24:D25 D20:D22">
    <cfRule type="duplicateValues" dxfId="3" priority="3"/>
  </conditionalFormatting>
  <conditionalFormatting sqref="B23">
    <cfRule type="duplicateValues" dxfId="2" priority="2"/>
  </conditionalFormatting>
  <conditionalFormatting sqref="H24:H25 H21:H22">
    <cfRule type="duplicateValues" dxfId="1" priority="1"/>
  </conditionalFormatting>
  <conditionalFormatting sqref="D26:D1048576 D1 D3:D8">
    <cfRule type="duplicateValues" dxfId="0" priority="16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5" fitToHeight="2" orientation="landscape" horizontalDpi="200" verticalDpi="200" r:id="rId1"/>
  <headerFooter>
    <oddFooter>&amp;C第 &amp;P 页，共 &amp;N 页</oddFooter>
  </headerFooter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workbookViewId="0">
      <selection activeCell="C5" sqref="C5"/>
    </sheetView>
  </sheetViews>
  <sheetFormatPr defaultRowHeight="13.8"/>
  <cols>
    <col min="2" max="2" width="14.44140625" customWidth="1"/>
    <col min="3" max="3" width="19.33203125" customWidth="1"/>
    <col min="4" max="5" width="5.88671875" customWidth="1"/>
    <col min="6" max="8" width="11.109375" customWidth="1"/>
  </cols>
  <sheetData>
    <row r="1" spans="1:8" ht="23.4" customHeight="1" thickBot="1">
      <c r="A1" s="40" t="s">
        <v>5</v>
      </c>
      <c r="B1" s="41" t="s">
        <v>46</v>
      </c>
      <c r="C1" s="41" t="s">
        <v>47</v>
      </c>
      <c r="D1" s="41" t="s">
        <v>48</v>
      </c>
      <c r="E1" s="41" t="s">
        <v>9</v>
      </c>
      <c r="F1" s="41" t="s">
        <v>66</v>
      </c>
      <c r="G1" s="41" t="s">
        <v>67</v>
      </c>
      <c r="H1" s="41" t="s">
        <v>68</v>
      </c>
    </row>
    <row r="2" spans="1:8" ht="24.6" thickBot="1">
      <c r="A2" s="42">
        <v>1</v>
      </c>
      <c r="B2" s="43" t="s">
        <v>49</v>
      </c>
      <c r="C2" s="43" t="s">
        <v>50</v>
      </c>
      <c r="D2" s="44">
        <v>1</v>
      </c>
      <c r="E2" s="44" t="s">
        <v>51</v>
      </c>
      <c r="F2" s="45">
        <v>3500</v>
      </c>
      <c r="G2" s="45">
        <f>F2*0.13</f>
        <v>455</v>
      </c>
      <c r="H2" s="45">
        <v>3955</v>
      </c>
    </row>
    <row r="3" spans="1:8" ht="24.6" thickBot="1">
      <c r="A3" s="42">
        <v>2</v>
      </c>
      <c r="B3" s="43" t="s">
        <v>52</v>
      </c>
      <c r="C3" s="43" t="s">
        <v>53</v>
      </c>
      <c r="D3" s="44">
        <v>1</v>
      </c>
      <c r="E3" s="44" t="s">
        <v>51</v>
      </c>
      <c r="F3" s="45">
        <v>6500</v>
      </c>
      <c r="G3" s="45">
        <f t="shared" ref="G3:G12" si="0">F3*0.13</f>
        <v>845</v>
      </c>
      <c r="H3" s="45">
        <v>7345</v>
      </c>
    </row>
    <row r="4" spans="1:8" ht="24.6" thickBot="1">
      <c r="A4" s="42">
        <v>3</v>
      </c>
      <c r="B4" s="43" t="s">
        <v>54</v>
      </c>
      <c r="C4" s="43" t="s">
        <v>55</v>
      </c>
      <c r="D4" s="44">
        <v>1</v>
      </c>
      <c r="E4" s="44" t="s">
        <v>51</v>
      </c>
      <c r="F4" s="45">
        <v>3000</v>
      </c>
      <c r="G4" s="45">
        <f t="shared" si="0"/>
        <v>390</v>
      </c>
      <c r="H4" s="45">
        <v>3390</v>
      </c>
    </row>
    <row r="5" spans="1:8" ht="24.6" thickBot="1">
      <c r="A5" s="42">
        <v>4</v>
      </c>
      <c r="B5" s="43" t="s">
        <v>56</v>
      </c>
      <c r="C5" s="43" t="s">
        <v>57</v>
      </c>
      <c r="D5" s="44">
        <v>1</v>
      </c>
      <c r="E5" s="44" t="s">
        <v>51</v>
      </c>
      <c r="F5" s="45">
        <v>6000</v>
      </c>
      <c r="G5" s="45">
        <f t="shared" si="0"/>
        <v>780</v>
      </c>
      <c r="H5" s="45">
        <v>6780</v>
      </c>
    </row>
    <row r="6" spans="1:8" ht="24.6" thickBot="1">
      <c r="A6" s="42">
        <v>5</v>
      </c>
      <c r="B6" s="43" t="s">
        <v>52</v>
      </c>
      <c r="C6" s="43" t="s">
        <v>58</v>
      </c>
      <c r="D6" s="44">
        <v>1</v>
      </c>
      <c r="E6" s="44" t="s">
        <v>51</v>
      </c>
      <c r="F6" s="45">
        <v>6500</v>
      </c>
      <c r="G6" s="45">
        <f t="shared" si="0"/>
        <v>845</v>
      </c>
      <c r="H6" s="45">
        <v>7345</v>
      </c>
    </row>
    <row r="7" spans="1:8" ht="24.6" thickBot="1">
      <c r="A7" s="42">
        <v>6</v>
      </c>
      <c r="B7" s="43" t="s">
        <v>54</v>
      </c>
      <c r="C7" s="43" t="s">
        <v>59</v>
      </c>
      <c r="D7" s="44">
        <v>1</v>
      </c>
      <c r="E7" s="44" t="s">
        <v>51</v>
      </c>
      <c r="F7" s="45">
        <v>3000</v>
      </c>
      <c r="G7" s="45">
        <f t="shared" si="0"/>
        <v>390</v>
      </c>
      <c r="H7" s="45">
        <v>3390</v>
      </c>
    </row>
    <row r="8" spans="1:8" ht="24.6" thickBot="1">
      <c r="A8" s="42">
        <v>7</v>
      </c>
      <c r="B8" s="43" t="s">
        <v>52</v>
      </c>
      <c r="C8" s="43" t="s">
        <v>60</v>
      </c>
      <c r="D8" s="44">
        <v>1</v>
      </c>
      <c r="E8" s="44" t="s">
        <v>51</v>
      </c>
      <c r="F8" s="45">
        <v>3500</v>
      </c>
      <c r="G8" s="45">
        <f t="shared" si="0"/>
        <v>455</v>
      </c>
      <c r="H8" s="45">
        <v>3955</v>
      </c>
    </row>
    <row r="9" spans="1:8" ht="24.6" thickBot="1">
      <c r="A9" s="42">
        <v>8</v>
      </c>
      <c r="B9" s="43" t="s">
        <v>56</v>
      </c>
      <c r="C9" s="43" t="s">
        <v>61</v>
      </c>
      <c r="D9" s="44">
        <v>1</v>
      </c>
      <c r="E9" s="44" t="s">
        <v>51</v>
      </c>
      <c r="F9" s="45">
        <v>3000</v>
      </c>
      <c r="G9" s="45">
        <f t="shared" si="0"/>
        <v>390</v>
      </c>
      <c r="H9" s="45">
        <v>3390</v>
      </c>
    </row>
    <row r="10" spans="1:8" ht="24.6" thickBot="1">
      <c r="A10" s="42">
        <v>9</v>
      </c>
      <c r="B10" s="43" t="s">
        <v>56</v>
      </c>
      <c r="C10" s="43" t="s">
        <v>62</v>
      </c>
      <c r="D10" s="44">
        <v>1</v>
      </c>
      <c r="E10" s="44" t="s">
        <v>51</v>
      </c>
      <c r="F10" s="45">
        <v>3000</v>
      </c>
      <c r="G10" s="45">
        <f t="shared" si="0"/>
        <v>390</v>
      </c>
      <c r="H10" s="45">
        <v>3390</v>
      </c>
    </row>
    <row r="11" spans="1:8" ht="24.6" thickBot="1">
      <c r="A11" s="42">
        <v>10</v>
      </c>
      <c r="B11" s="43" t="s">
        <v>52</v>
      </c>
      <c r="C11" s="43" t="s">
        <v>63</v>
      </c>
      <c r="D11" s="44">
        <v>1</v>
      </c>
      <c r="E11" s="44" t="s">
        <v>51</v>
      </c>
      <c r="F11" s="45">
        <v>5000</v>
      </c>
      <c r="G11" s="45">
        <f t="shared" si="0"/>
        <v>650</v>
      </c>
      <c r="H11" s="45">
        <v>5650</v>
      </c>
    </row>
    <row r="12" spans="1:8" ht="24.6" thickBot="1">
      <c r="A12" s="42">
        <v>11</v>
      </c>
      <c r="B12" s="43" t="s">
        <v>56</v>
      </c>
      <c r="C12" s="43" t="s">
        <v>64</v>
      </c>
      <c r="D12" s="44">
        <v>1</v>
      </c>
      <c r="E12" s="44" t="s">
        <v>51</v>
      </c>
      <c r="F12" s="45">
        <v>4500</v>
      </c>
      <c r="G12" s="45">
        <f t="shared" si="0"/>
        <v>585</v>
      </c>
      <c r="H12" s="45">
        <v>5085</v>
      </c>
    </row>
    <row r="13" spans="1:8" ht="14.4" thickBot="1">
      <c r="A13" s="91" t="s">
        <v>65</v>
      </c>
      <c r="B13" s="92"/>
      <c r="C13" s="93"/>
      <c r="D13" s="44">
        <v>11</v>
      </c>
      <c r="E13" s="44"/>
      <c r="F13" s="45"/>
      <c r="G13" s="45"/>
      <c r="H13" s="45">
        <v>53675</v>
      </c>
    </row>
  </sheetData>
  <mergeCells count="1">
    <mergeCell ref="A13:C13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AD472-36E7-4604-B934-3D252866A5C6}">
  <dimension ref="A1:L60"/>
  <sheetViews>
    <sheetView zoomScale="90" zoomScaleNormal="90" workbookViewId="0">
      <selection sqref="A1:K42"/>
    </sheetView>
  </sheetViews>
  <sheetFormatPr defaultRowHeight="13.8"/>
  <cols>
    <col min="1" max="1" width="5.44140625" customWidth="1"/>
    <col min="2" max="3" width="12.88671875" customWidth="1"/>
    <col min="4" max="4" width="32.88671875" customWidth="1"/>
    <col min="5" max="5" width="4" customWidth="1"/>
    <col min="7" max="8" width="9.44140625" bestFit="1" customWidth="1"/>
    <col min="9" max="10" width="14.21875" bestFit="1" customWidth="1"/>
    <col min="11" max="11" width="15.44140625" style="46" customWidth="1"/>
  </cols>
  <sheetData>
    <row r="1" spans="1:11" ht="30.6" customHeight="1">
      <c r="A1" s="100" t="s">
        <v>5</v>
      </c>
      <c r="B1" s="100" t="s">
        <v>82</v>
      </c>
      <c r="C1" s="100" t="s">
        <v>81</v>
      </c>
      <c r="D1" s="100" t="s">
        <v>69</v>
      </c>
      <c r="E1" s="100" t="s">
        <v>9</v>
      </c>
      <c r="F1" s="101" t="s">
        <v>70</v>
      </c>
      <c r="G1" s="94" t="s">
        <v>71</v>
      </c>
      <c r="H1" s="94"/>
      <c r="I1" s="94" t="s">
        <v>72</v>
      </c>
      <c r="J1" s="94"/>
      <c r="K1" s="107" t="s">
        <v>83</v>
      </c>
    </row>
    <row r="2" spans="1:11" ht="15.6">
      <c r="A2" s="100"/>
      <c r="B2" s="100"/>
      <c r="C2" s="100"/>
      <c r="D2" s="100"/>
      <c r="E2" s="100"/>
      <c r="F2" s="101"/>
      <c r="G2" s="58" t="s">
        <v>73</v>
      </c>
      <c r="H2" s="58" t="s">
        <v>74</v>
      </c>
      <c r="I2" s="58" t="s">
        <v>73</v>
      </c>
      <c r="J2" s="58" t="s">
        <v>74</v>
      </c>
      <c r="K2" s="108"/>
    </row>
    <row r="3" spans="1:11" ht="15.6">
      <c r="A3" s="95">
        <v>1</v>
      </c>
      <c r="B3" s="95" t="s">
        <v>77</v>
      </c>
      <c r="C3" s="101" t="s">
        <v>79</v>
      </c>
      <c r="D3" s="72" t="s">
        <v>49</v>
      </c>
      <c r="E3" s="94" t="s">
        <v>76</v>
      </c>
      <c r="F3" s="94">
        <v>30000</v>
      </c>
      <c r="G3" s="96">
        <f>I3/F3</f>
        <v>2.3333333333333334E-2</v>
      </c>
      <c r="H3" s="97">
        <f>G3*1.13</f>
        <v>2.6366666666666667E-2</v>
      </c>
      <c r="I3" s="98">
        <f>3500/5</f>
        <v>700</v>
      </c>
      <c r="J3" s="99">
        <f>I3*1.13</f>
        <v>790.99999999999989</v>
      </c>
      <c r="K3" s="109" t="s">
        <v>84</v>
      </c>
    </row>
    <row r="4" spans="1:11" ht="15.6">
      <c r="A4" s="95"/>
      <c r="B4" s="95"/>
      <c r="C4" s="101"/>
      <c r="D4" s="72" t="s">
        <v>50</v>
      </c>
      <c r="E4" s="94"/>
      <c r="F4" s="94"/>
      <c r="G4" s="96"/>
      <c r="H4" s="97"/>
      <c r="I4" s="98"/>
      <c r="J4" s="99"/>
      <c r="K4" s="109"/>
    </row>
    <row r="5" spans="1:11" ht="15.6">
      <c r="A5" s="95"/>
      <c r="B5" s="95"/>
      <c r="C5" s="101"/>
      <c r="D5" s="72" t="s">
        <v>52</v>
      </c>
      <c r="E5" s="94"/>
      <c r="F5" s="94"/>
      <c r="G5" s="97">
        <f>I5/F3</f>
        <v>0.21666666666666667</v>
      </c>
      <c r="H5" s="97">
        <f t="shared" ref="H5" si="0">G5*1.13</f>
        <v>0.24483333333333332</v>
      </c>
      <c r="I5" s="98">
        <v>6500</v>
      </c>
      <c r="J5" s="99">
        <f>I5*1.13</f>
        <v>7344.9999999999991</v>
      </c>
      <c r="K5" s="109"/>
    </row>
    <row r="6" spans="1:11" ht="15.6">
      <c r="A6" s="95"/>
      <c r="B6" s="95"/>
      <c r="C6" s="101"/>
      <c r="D6" s="72" t="s">
        <v>53</v>
      </c>
      <c r="E6" s="94"/>
      <c r="F6" s="94"/>
      <c r="G6" s="97"/>
      <c r="H6" s="97"/>
      <c r="I6" s="98"/>
      <c r="J6" s="99"/>
      <c r="K6" s="109"/>
    </row>
    <row r="7" spans="1:11" ht="15.6">
      <c r="A7" s="95"/>
      <c r="B7" s="95"/>
      <c r="C7" s="101"/>
      <c r="D7" s="72" t="s">
        <v>54</v>
      </c>
      <c r="E7" s="94"/>
      <c r="F7" s="94"/>
      <c r="G7" s="97">
        <f>I7/F3</f>
        <v>0.1</v>
      </c>
      <c r="H7" s="97">
        <f t="shared" ref="H7" si="1">G7*1.13</f>
        <v>0.11299999999999999</v>
      </c>
      <c r="I7" s="98">
        <v>3000</v>
      </c>
      <c r="J7" s="99">
        <f t="shared" ref="J7" si="2">I7*1.13</f>
        <v>3389.9999999999995</v>
      </c>
      <c r="K7" s="109"/>
    </row>
    <row r="8" spans="1:11" ht="15.6">
      <c r="A8" s="95"/>
      <c r="B8" s="95"/>
      <c r="C8" s="101"/>
      <c r="D8" s="72" t="s">
        <v>55</v>
      </c>
      <c r="E8" s="94"/>
      <c r="F8" s="94"/>
      <c r="G8" s="97"/>
      <c r="H8" s="97"/>
      <c r="I8" s="98"/>
      <c r="J8" s="99"/>
      <c r="K8" s="109"/>
    </row>
    <row r="9" spans="1:11" ht="15.6">
      <c r="A9" s="95"/>
      <c r="B9" s="95"/>
      <c r="C9" s="101"/>
      <c r="D9" s="72" t="s">
        <v>56</v>
      </c>
      <c r="E9" s="94"/>
      <c r="F9" s="94"/>
      <c r="G9" s="96">
        <f>I9/F3</f>
        <v>0.1</v>
      </c>
      <c r="H9" s="97">
        <f t="shared" ref="H9" si="3">G9*1.13</f>
        <v>0.11299999999999999</v>
      </c>
      <c r="I9" s="98">
        <f>6000/2</f>
        <v>3000</v>
      </c>
      <c r="J9" s="99">
        <f t="shared" ref="J9" si="4">I9*1.13</f>
        <v>3389.9999999999995</v>
      </c>
      <c r="K9" s="109" t="s">
        <v>85</v>
      </c>
    </row>
    <row r="10" spans="1:11" ht="15.6">
      <c r="A10" s="95"/>
      <c r="B10" s="95"/>
      <c r="C10" s="101"/>
      <c r="D10" s="72" t="s">
        <v>57</v>
      </c>
      <c r="E10" s="94"/>
      <c r="F10" s="94"/>
      <c r="G10" s="96"/>
      <c r="H10" s="97"/>
      <c r="I10" s="98"/>
      <c r="J10" s="99"/>
      <c r="K10" s="109"/>
    </row>
    <row r="11" spans="1:11" ht="15.6">
      <c r="A11" s="60"/>
      <c r="B11" s="66"/>
      <c r="C11" s="73"/>
      <c r="D11" s="72"/>
      <c r="E11" s="59"/>
      <c r="F11" s="59"/>
      <c r="G11" s="70">
        <f>SUM(G3:G10)</f>
        <v>0.44000000000000006</v>
      </c>
      <c r="H11" s="62"/>
      <c r="I11" s="63">
        <f>SUM(I3:I10)</f>
        <v>13200</v>
      </c>
      <c r="J11" s="64"/>
      <c r="K11" s="65"/>
    </row>
    <row r="12" spans="1:11" ht="15.6">
      <c r="A12" s="112">
        <v>2</v>
      </c>
      <c r="B12" s="112" t="s">
        <v>86</v>
      </c>
      <c r="C12" s="117" t="s">
        <v>75</v>
      </c>
      <c r="D12" s="72" t="s">
        <v>49</v>
      </c>
      <c r="E12" s="114" t="s">
        <v>76</v>
      </c>
      <c r="F12" s="114">
        <v>30000</v>
      </c>
      <c r="G12" s="96">
        <f>I12/F12</f>
        <v>2.3333333333333334E-2</v>
      </c>
      <c r="H12" s="97">
        <f>G12*1.13</f>
        <v>2.6366666666666667E-2</v>
      </c>
      <c r="I12" s="98">
        <f>3500/5</f>
        <v>700</v>
      </c>
      <c r="J12" s="99">
        <f>I12*1.13</f>
        <v>790.99999999999989</v>
      </c>
      <c r="K12" s="109" t="s">
        <v>84</v>
      </c>
    </row>
    <row r="13" spans="1:11" ht="15.6">
      <c r="A13" s="113"/>
      <c r="B13" s="113"/>
      <c r="C13" s="118"/>
      <c r="D13" s="72" t="s">
        <v>50</v>
      </c>
      <c r="E13" s="115"/>
      <c r="F13" s="115"/>
      <c r="G13" s="96"/>
      <c r="H13" s="97"/>
      <c r="I13" s="98"/>
      <c r="J13" s="99"/>
      <c r="K13" s="109"/>
    </row>
    <row r="14" spans="1:11" ht="15.6">
      <c r="A14" s="113"/>
      <c r="B14" s="113"/>
      <c r="C14" s="118"/>
      <c r="D14" s="72" t="s">
        <v>52</v>
      </c>
      <c r="E14" s="115"/>
      <c r="F14" s="115"/>
      <c r="G14" s="97">
        <f>I14/F12</f>
        <v>0.21666666666666667</v>
      </c>
      <c r="H14" s="97">
        <f t="shared" ref="H14" si="5">G14*1.13</f>
        <v>0.24483333333333332</v>
      </c>
      <c r="I14" s="98">
        <v>6500</v>
      </c>
      <c r="J14" s="99">
        <f t="shared" ref="J14" si="6">I14*1.13</f>
        <v>7344.9999999999991</v>
      </c>
      <c r="K14" s="109"/>
    </row>
    <row r="15" spans="1:11" ht="15.6">
      <c r="A15" s="113"/>
      <c r="B15" s="113"/>
      <c r="C15" s="118"/>
      <c r="D15" s="72" t="s">
        <v>58</v>
      </c>
      <c r="E15" s="115"/>
      <c r="F15" s="115"/>
      <c r="G15" s="97"/>
      <c r="H15" s="97"/>
      <c r="I15" s="98"/>
      <c r="J15" s="99"/>
      <c r="K15" s="109"/>
    </row>
    <row r="16" spans="1:11" ht="15.6">
      <c r="A16" s="113"/>
      <c r="B16" s="113"/>
      <c r="C16" s="118"/>
      <c r="D16" s="72" t="s">
        <v>54</v>
      </c>
      <c r="E16" s="115"/>
      <c r="F16" s="115"/>
      <c r="G16" s="97">
        <f>I16/F12</f>
        <v>0.1</v>
      </c>
      <c r="H16" s="97">
        <f t="shared" ref="H16" si="7">G16*1.13</f>
        <v>0.11299999999999999</v>
      </c>
      <c r="I16" s="98">
        <v>3000</v>
      </c>
      <c r="J16" s="99">
        <f t="shared" ref="J16" si="8">I16*1.13</f>
        <v>3389.9999999999995</v>
      </c>
      <c r="K16" s="109"/>
    </row>
    <row r="17" spans="1:11" ht="15.6">
      <c r="A17" s="113"/>
      <c r="B17" s="113"/>
      <c r="C17" s="118"/>
      <c r="D17" s="72" t="s">
        <v>59</v>
      </c>
      <c r="E17" s="115"/>
      <c r="F17" s="115"/>
      <c r="G17" s="97"/>
      <c r="H17" s="97"/>
      <c r="I17" s="98"/>
      <c r="J17" s="99"/>
      <c r="K17" s="109"/>
    </row>
    <row r="18" spans="1:11" ht="15.6">
      <c r="A18" s="113"/>
      <c r="B18" s="113"/>
      <c r="C18" s="118"/>
      <c r="D18" s="72" t="s">
        <v>56</v>
      </c>
      <c r="E18" s="115"/>
      <c r="F18" s="115"/>
      <c r="G18" s="96">
        <f>I18/F12</f>
        <v>0.1</v>
      </c>
      <c r="H18" s="97">
        <f t="shared" ref="H18" si="9">G18*1.13</f>
        <v>0.11299999999999999</v>
      </c>
      <c r="I18" s="98">
        <f>6000/2</f>
        <v>3000</v>
      </c>
      <c r="J18" s="99">
        <f t="shared" ref="J18" si="10">I18*1.13</f>
        <v>3389.9999999999995</v>
      </c>
      <c r="K18" s="109" t="s">
        <v>85</v>
      </c>
    </row>
    <row r="19" spans="1:11" ht="15.6">
      <c r="A19" s="113"/>
      <c r="B19" s="113"/>
      <c r="C19" s="118"/>
      <c r="D19" s="72" t="s">
        <v>57</v>
      </c>
      <c r="E19" s="116"/>
      <c r="F19" s="116"/>
      <c r="G19" s="96"/>
      <c r="H19" s="97"/>
      <c r="I19" s="98"/>
      <c r="J19" s="99"/>
      <c r="K19" s="109"/>
    </row>
    <row r="20" spans="1:11" ht="15.6">
      <c r="A20" s="120"/>
      <c r="B20" s="67"/>
      <c r="C20" s="119"/>
      <c r="D20" s="72"/>
      <c r="E20" s="59"/>
      <c r="F20" s="59"/>
      <c r="G20" s="62">
        <f>SUM(G12:G19)</f>
        <v>0.44000000000000006</v>
      </c>
      <c r="H20" s="62"/>
      <c r="I20" s="63">
        <f>SUM(I12:I19)</f>
        <v>13200</v>
      </c>
      <c r="J20" s="64"/>
      <c r="K20" s="65"/>
    </row>
    <row r="21" spans="1:11" ht="15.6">
      <c r="A21" s="112">
        <v>3</v>
      </c>
      <c r="B21" s="95" t="s">
        <v>87</v>
      </c>
      <c r="C21" s="117" t="s">
        <v>75</v>
      </c>
      <c r="D21" s="72" t="s">
        <v>49</v>
      </c>
      <c r="E21" s="114" t="s">
        <v>76</v>
      </c>
      <c r="F21" s="114">
        <v>30000</v>
      </c>
      <c r="G21" s="96">
        <f>I21/F21</f>
        <v>2.3333333333333334E-2</v>
      </c>
      <c r="H21" s="97">
        <f>G21*1.13</f>
        <v>2.6366666666666667E-2</v>
      </c>
      <c r="I21" s="98">
        <f>3500/5</f>
        <v>700</v>
      </c>
      <c r="J21" s="99">
        <f>I21*1.13</f>
        <v>790.99999999999989</v>
      </c>
      <c r="K21" s="109" t="s">
        <v>84</v>
      </c>
    </row>
    <row r="22" spans="1:11" ht="15.6">
      <c r="A22" s="113"/>
      <c r="B22" s="95"/>
      <c r="C22" s="118"/>
      <c r="D22" s="72" t="s">
        <v>50</v>
      </c>
      <c r="E22" s="115"/>
      <c r="F22" s="115"/>
      <c r="G22" s="96"/>
      <c r="H22" s="97"/>
      <c r="I22" s="98"/>
      <c r="J22" s="99"/>
      <c r="K22" s="109"/>
    </row>
    <row r="23" spans="1:11" ht="15.6">
      <c r="A23" s="113"/>
      <c r="B23" s="95"/>
      <c r="C23" s="118"/>
      <c r="D23" s="72" t="s">
        <v>52</v>
      </c>
      <c r="E23" s="115"/>
      <c r="F23" s="115"/>
      <c r="G23" s="96">
        <f>I23/F21</f>
        <v>5.8333333333333334E-2</v>
      </c>
      <c r="H23" s="97">
        <f t="shared" ref="H23" si="11">G23*1.13</f>
        <v>6.5916666666666665E-2</v>
      </c>
      <c r="I23" s="98">
        <f>3500/2</f>
        <v>1750</v>
      </c>
      <c r="J23" s="99">
        <f t="shared" ref="J23" si="12">I23*1.13</f>
        <v>1977.4999999999998</v>
      </c>
      <c r="K23" s="109" t="s">
        <v>85</v>
      </c>
    </row>
    <row r="24" spans="1:11" ht="15.6">
      <c r="A24" s="113"/>
      <c r="B24" s="95"/>
      <c r="C24" s="118"/>
      <c r="D24" s="72" t="s">
        <v>60</v>
      </c>
      <c r="E24" s="115"/>
      <c r="F24" s="115"/>
      <c r="G24" s="96"/>
      <c r="H24" s="97"/>
      <c r="I24" s="98"/>
      <c r="J24" s="99"/>
      <c r="K24" s="109"/>
    </row>
    <row r="25" spans="1:11" ht="15.6">
      <c r="A25" s="113"/>
      <c r="B25" s="95"/>
      <c r="C25" s="118"/>
      <c r="D25" s="72" t="s">
        <v>56</v>
      </c>
      <c r="E25" s="115"/>
      <c r="F25" s="115"/>
      <c r="G25" s="97">
        <f>I25/F21</f>
        <v>0.1</v>
      </c>
      <c r="H25" s="97">
        <f t="shared" ref="H25" si="13">G25*1.13</f>
        <v>0.11299999999999999</v>
      </c>
      <c r="I25" s="98">
        <v>3000</v>
      </c>
      <c r="J25" s="99">
        <f t="shared" ref="J25" si="14">I25*1.13</f>
        <v>3389.9999999999995</v>
      </c>
      <c r="K25" s="109"/>
    </row>
    <row r="26" spans="1:11" ht="15.6">
      <c r="A26" s="120"/>
      <c r="B26" s="95"/>
      <c r="C26" s="119"/>
      <c r="D26" s="72" t="s">
        <v>61</v>
      </c>
      <c r="E26" s="116"/>
      <c r="F26" s="116"/>
      <c r="G26" s="97"/>
      <c r="H26" s="97"/>
      <c r="I26" s="98"/>
      <c r="J26" s="99"/>
      <c r="K26" s="109"/>
    </row>
    <row r="27" spans="1:11" ht="15.6">
      <c r="A27" s="66"/>
      <c r="B27" s="67"/>
      <c r="C27" s="74"/>
      <c r="D27" s="72"/>
      <c r="E27" s="59"/>
      <c r="F27" s="59"/>
      <c r="G27" s="62">
        <f>SUM(G21:G26)</f>
        <v>0.18166666666666667</v>
      </c>
      <c r="H27" s="62"/>
      <c r="I27" s="63">
        <f>SUM(I21:I26)</f>
        <v>5450</v>
      </c>
      <c r="J27" s="64"/>
      <c r="K27" s="65"/>
    </row>
    <row r="28" spans="1:11" ht="15.6">
      <c r="A28" s="95">
        <v>4</v>
      </c>
      <c r="B28" s="95" t="s">
        <v>88</v>
      </c>
      <c r="C28" s="101" t="s">
        <v>75</v>
      </c>
      <c r="D28" s="72" t="s">
        <v>49</v>
      </c>
      <c r="E28" s="114" t="s">
        <v>76</v>
      </c>
      <c r="F28" s="114">
        <v>30000</v>
      </c>
      <c r="G28" s="96">
        <f>I28/F28</f>
        <v>2.3333333333333334E-2</v>
      </c>
      <c r="H28" s="97">
        <f>G28*1.13</f>
        <v>2.6366666666666667E-2</v>
      </c>
      <c r="I28" s="98">
        <f>3500/5</f>
        <v>700</v>
      </c>
      <c r="J28" s="99">
        <f>I28*1.13</f>
        <v>790.99999999999989</v>
      </c>
      <c r="K28" s="109" t="s">
        <v>84</v>
      </c>
    </row>
    <row r="29" spans="1:11" ht="15.6">
      <c r="A29" s="95"/>
      <c r="B29" s="95"/>
      <c r="C29" s="101"/>
      <c r="D29" s="72" t="s">
        <v>50</v>
      </c>
      <c r="E29" s="115"/>
      <c r="F29" s="115"/>
      <c r="G29" s="96"/>
      <c r="H29" s="97"/>
      <c r="I29" s="98"/>
      <c r="J29" s="99"/>
      <c r="K29" s="109"/>
    </row>
    <row r="30" spans="1:11" ht="15.6">
      <c r="A30" s="95"/>
      <c r="B30" s="95"/>
      <c r="C30" s="101"/>
      <c r="D30" s="72" t="s">
        <v>52</v>
      </c>
      <c r="E30" s="115"/>
      <c r="F30" s="115"/>
      <c r="G30" s="96">
        <f>I30/F28</f>
        <v>5.8333333333333334E-2</v>
      </c>
      <c r="H30" s="97">
        <f t="shared" ref="H30" si="15">G30*1.13</f>
        <v>6.5916666666666665E-2</v>
      </c>
      <c r="I30" s="98">
        <f>3500/2</f>
        <v>1750</v>
      </c>
      <c r="J30" s="99">
        <f t="shared" ref="J30" si="16">I30*1.13</f>
        <v>1977.4999999999998</v>
      </c>
      <c r="K30" s="109" t="s">
        <v>85</v>
      </c>
    </row>
    <row r="31" spans="1:11" ht="15.6">
      <c r="A31" s="95"/>
      <c r="B31" s="95"/>
      <c r="C31" s="101"/>
      <c r="D31" s="72" t="s">
        <v>60</v>
      </c>
      <c r="E31" s="115"/>
      <c r="F31" s="115"/>
      <c r="G31" s="96"/>
      <c r="H31" s="97"/>
      <c r="I31" s="98"/>
      <c r="J31" s="99"/>
      <c r="K31" s="109"/>
    </row>
    <row r="32" spans="1:11" ht="15.6">
      <c r="A32" s="95"/>
      <c r="B32" s="95"/>
      <c r="C32" s="101"/>
      <c r="D32" s="72" t="s">
        <v>56</v>
      </c>
      <c r="E32" s="115"/>
      <c r="F32" s="115"/>
      <c r="G32" s="97">
        <f>I32/F28</f>
        <v>0.1</v>
      </c>
      <c r="H32" s="97">
        <f t="shared" ref="H32" si="17">G32*1.13</f>
        <v>0.11299999999999999</v>
      </c>
      <c r="I32" s="98">
        <v>3000</v>
      </c>
      <c r="J32" s="99">
        <f t="shared" ref="J32" si="18">I32*1.13</f>
        <v>3389.9999999999995</v>
      </c>
      <c r="K32" s="109"/>
    </row>
    <row r="33" spans="1:12" ht="15.6">
      <c r="A33" s="95"/>
      <c r="B33" s="95"/>
      <c r="C33" s="101"/>
      <c r="D33" s="72" t="s">
        <v>62</v>
      </c>
      <c r="E33" s="116"/>
      <c r="F33" s="116"/>
      <c r="G33" s="97"/>
      <c r="H33" s="97"/>
      <c r="I33" s="98"/>
      <c r="J33" s="99"/>
      <c r="K33" s="109"/>
    </row>
    <row r="34" spans="1:12" ht="15.6">
      <c r="A34" s="71"/>
      <c r="B34" s="67"/>
      <c r="C34" s="74"/>
      <c r="D34" s="72"/>
      <c r="E34" s="59"/>
      <c r="F34" s="59"/>
      <c r="G34" s="62">
        <f>SUM(G28:G33)</f>
        <v>0.18166666666666667</v>
      </c>
      <c r="H34" s="62"/>
      <c r="I34" s="63">
        <f>SUM(I28:I33)</f>
        <v>5450</v>
      </c>
      <c r="J34" s="64"/>
      <c r="K34" s="65"/>
    </row>
    <row r="35" spans="1:12" ht="15.6">
      <c r="A35" s="95">
        <v>5</v>
      </c>
      <c r="B35" s="95" t="s">
        <v>89</v>
      </c>
      <c r="C35" s="101" t="s">
        <v>75</v>
      </c>
      <c r="D35" s="72" t="s">
        <v>49</v>
      </c>
      <c r="E35" s="114" t="s">
        <v>76</v>
      </c>
      <c r="F35" s="114">
        <v>30000</v>
      </c>
      <c r="G35" s="96">
        <f>I35/F35</f>
        <v>2.3333333333333334E-2</v>
      </c>
      <c r="H35" s="97">
        <f>G35*1.13</f>
        <v>2.6366666666666667E-2</v>
      </c>
      <c r="I35" s="98">
        <f>3500/5</f>
        <v>700</v>
      </c>
      <c r="J35" s="99">
        <f>I35*1.13</f>
        <v>790.99999999999989</v>
      </c>
      <c r="K35" s="109" t="s">
        <v>84</v>
      </c>
    </row>
    <row r="36" spans="1:12" ht="15.6">
      <c r="A36" s="95"/>
      <c r="B36" s="95"/>
      <c r="C36" s="101"/>
      <c r="D36" s="72" t="s">
        <v>50</v>
      </c>
      <c r="E36" s="115"/>
      <c r="F36" s="115"/>
      <c r="G36" s="96"/>
      <c r="H36" s="97"/>
      <c r="I36" s="98"/>
      <c r="J36" s="99"/>
      <c r="K36" s="109"/>
    </row>
    <row r="37" spans="1:12" ht="15.6">
      <c r="A37" s="95"/>
      <c r="B37" s="95"/>
      <c r="C37" s="101"/>
      <c r="D37" s="72" t="s">
        <v>52</v>
      </c>
      <c r="E37" s="115"/>
      <c r="F37" s="115"/>
      <c r="G37" s="97">
        <f>I37/F35</f>
        <v>0.16666666666666666</v>
      </c>
      <c r="H37" s="97">
        <f t="shared" ref="H37" si="19">G37*1.13</f>
        <v>0.1883333333333333</v>
      </c>
      <c r="I37" s="98">
        <v>5000</v>
      </c>
      <c r="J37" s="99">
        <f t="shared" ref="J37" si="20">I37*1.13</f>
        <v>5649.9999999999991</v>
      </c>
      <c r="K37" s="109"/>
    </row>
    <row r="38" spans="1:12" ht="15.6">
      <c r="A38" s="95"/>
      <c r="B38" s="95"/>
      <c r="C38" s="101"/>
      <c r="D38" s="72" t="s">
        <v>63</v>
      </c>
      <c r="E38" s="115"/>
      <c r="F38" s="115"/>
      <c r="G38" s="97"/>
      <c r="H38" s="97"/>
      <c r="I38" s="98"/>
      <c r="J38" s="99"/>
      <c r="K38" s="109"/>
    </row>
    <row r="39" spans="1:12" ht="15.6">
      <c r="A39" s="95"/>
      <c r="B39" s="95"/>
      <c r="C39" s="101"/>
      <c r="D39" s="72" t="s">
        <v>56</v>
      </c>
      <c r="E39" s="115"/>
      <c r="F39" s="115"/>
      <c r="G39" s="97">
        <f>I39/F35</f>
        <v>0.15</v>
      </c>
      <c r="H39" s="97">
        <f t="shared" ref="H39" si="21">G39*1.13</f>
        <v>0.16949999999999998</v>
      </c>
      <c r="I39" s="98">
        <v>4500</v>
      </c>
      <c r="J39" s="99">
        <f t="shared" ref="J39" si="22">I39*1.13</f>
        <v>5084.9999999999991</v>
      </c>
      <c r="K39" s="109"/>
    </row>
    <row r="40" spans="1:12" ht="15.6">
      <c r="A40" s="95"/>
      <c r="B40" s="95"/>
      <c r="C40" s="101"/>
      <c r="D40" s="72" t="s">
        <v>64</v>
      </c>
      <c r="E40" s="116"/>
      <c r="F40" s="116"/>
      <c r="G40" s="97"/>
      <c r="H40" s="97"/>
      <c r="I40" s="98"/>
      <c r="J40" s="99"/>
      <c r="K40" s="109"/>
    </row>
    <row r="41" spans="1:12" ht="15.6">
      <c r="A41" s="60"/>
      <c r="B41" s="68"/>
      <c r="C41" s="69"/>
      <c r="D41" s="59"/>
      <c r="E41" s="59"/>
      <c r="F41" s="59"/>
      <c r="G41" s="62">
        <f>SUM(G35:G40)</f>
        <v>0.33999999999999997</v>
      </c>
      <c r="H41" s="62"/>
      <c r="I41" s="63">
        <f>SUM(I35:I40)</f>
        <v>10200</v>
      </c>
      <c r="J41" s="64"/>
      <c r="K41" s="65"/>
    </row>
    <row r="42" spans="1:12">
      <c r="A42" s="110" t="s">
        <v>90</v>
      </c>
      <c r="B42" s="110"/>
      <c r="C42" s="110"/>
      <c r="D42" s="110"/>
      <c r="E42" s="110"/>
      <c r="F42" s="110"/>
      <c r="G42" s="110"/>
      <c r="H42" s="110"/>
      <c r="I42" s="75">
        <f>I11+I20+I27+I34+I41</f>
        <v>47500</v>
      </c>
      <c r="J42" s="57"/>
      <c r="K42" s="61"/>
    </row>
    <row r="45" spans="1:12" ht="14.4">
      <c r="A45" s="103" t="s">
        <v>5</v>
      </c>
      <c r="B45" s="49"/>
      <c r="C45" s="103" t="s">
        <v>82</v>
      </c>
      <c r="D45" s="103" t="s">
        <v>7</v>
      </c>
      <c r="E45" s="103" t="s">
        <v>46</v>
      </c>
      <c r="F45" s="103" t="s">
        <v>9</v>
      </c>
      <c r="G45" s="111" t="s">
        <v>70</v>
      </c>
      <c r="H45" s="102" t="s">
        <v>71</v>
      </c>
      <c r="I45" s="102"/>
      <c r="J45" s="102" t="s">
        <v>72</v>
      </c>
      <c r="K45" s="102"/>
      <c r="L45" s="103" t="s">
        <v>13</v>
      </c>
    </row>
    <row r="46" spans="1:12" ht="14.4">
      <c r="A46" s="103"/>
      <c r="B46" s="49"/>
      <c r="C46" s="103"/>
      <c r="D46" s="103"/>
      <c r="E46" s="103"/>
      <c r="F46" s="103"/>
      <c r="G46" s="111"/>
      <c r="H46" s="50" t="s">
        <v>73</v>
      </c>
      <c r="I46" s="50" t="s">
        <v>74</v>
      </c>
      <c r="J46" s="50" t="s">
        <v>73</v>
      </c>
      <c r="K46" s="50" t="s">
        <v>74</v>
      </c>
      <c r="L46" s="103"/>
    </row>
    <row r="47" spans="1:12" ht="144">
      <c r="A47" s="51">
        <v>1</v>
      </c>
      <c r="B47" s="51"/>
      <c r="C47" s="52" t="s">
        <v>77</v>
      </c>
      <c r="D47" s="53" t="s">
        <v>79</v>
      </c>
      <c r="E47" s="54" t="s">
        <v>80</v>
      </c>
      <c r="F47" s="55" t="s">
        <v>78</v>
      </c>
      <c r="G47" s="55">
        <v>30000</v>
      </c>
      <c r="H47" s="55">
        <v>0.1</v>
      </c>
      <c r="I47" s="55">
        <v>0.113</v>
      </c>
      <c r="J47" s="55">
        <v>2000</v>
      </c>
      <c r="K47" s="55">
        <v>2260</v>
      </c>
      <c r="L47" s="56"/>
    </row>
    <row r="48" spans="1:12" ht="14.4">
      <c r="A48" s="51"/>
      <c r="B48" s="51"/>
      <c r="C48" s="52"/>
      <c r="D48" s="53"/>
      <c r="E48" s="54"/>
      <c r="F48" s="55"/>
      <c r="G48" s="55"/>
      <c r="H48" s="55"/>
      <c r="I48" s="55"/>
      <c r="J48" s="55"/>
      <c r="K48" s="55"/>
      <c r="L48" s="56"/>
    </row>
    <row r="49" spans="1:12" ht="14.4">
      <c r="A49" s="51"/>
      <c r="B49" s="51"/>
      <c r="C49" s="52"/>
      <c r="D49" s="53"/>
      <c r="E49" s="54"/>
      <c r="F49" s="55"/>
      <c r="G49" s="55"/>
      <c r="H49" s="55"/>
      <c r="I49" s="55"/>
      <c r="J49" s="55"/>
      <c r="K49" s="55"/>
      <c r="L49" s="56"/>
    </row>
    <row r="50" spans="1:12" ht="14.4">
      <c r="A50" s="51"/>
      <c r="B50" s="51"/>
      <c r="C50" s="52"/>
      <c r="D50" s="53"/>
      <c r="E50" s="54"/>
      <c r="F50" s="55"/>
      <c r="G50" s="55"/>
      <c r="H50" s="55"/>
      <c r="I50" s="55"/>
      <c r="J50" s="55"/>
      <c r="K50" s="55"/>
      <c r="L50" s="56"/>
    </row>
    <row r="51" spans="1:12" ht="14.4">
      <c r="A51" s="51"/>
      <c r="B51" s="51"/>
      <c r="C51" s="52"/>
      <c r="D51" s="53"/>
      <c r="E51" s="54"/>
      <c r="F51" s="55"/>
      <c r="G51" s="55"/>
      <c r="H51" s="55"/>
      <c r="I51" s="55"/>
      <c r="J51" s="55"/>
      <c r="K51" s="55"/>
      <c r="L51" s="56"/>
    </row>
    <row r="52" spans="1:12" ht="14.4">
      <c r="A52" s="51"/>
      <c r="B52" s="51"/>
      <c r="C52" s="52"/>
      <c r="D52" s="53"/>
      <c r="E52" s="54"/>
      <c r="F52" s="55"/>
      <c r="G52" s="55"/>
      <c r="H52" s="55"/>
      <c r="I52" s="55"/>
      <c r="J52" s="55"/>
      <c r="K52" s="55"/>
      <c r="L52" s="56"/>
    </row>
    <row r="53" spans="1:12" ht="14.4">
      <c r="A53" s="51"/>
      <c r="B53" s="51"/>
      <c r="C53" s="52"/>
      <c r="D53" s="53"/>
      <c r="E53" s="54"/>
      <c r="F53" s="55"/>
      <c r="G53" s="55"/>
      <c r="H53" s="55"/>
      <c r="I53" s="55"/>
      <c r="J53" s="55"/>
      <c r="K53" s="55"/>
      <c r="L53" s="56"/>
    </row>
    <row r="54" spans="1:12" ht="14.4">
      <c r="A54" s="51"/>
      <c r="B54" s="51"/>
      <c r="C54" s="52"/>
      <c r="D54" s="53"/>
      <c r="E54" s="54"/>
      <c r="F54" s="55"/>
      <c r="G54" s="55"/>
      <c r="H54" s="55"/>
      <c r="I54" s="55"/>
      <c r="J54" s="55"/>
      <c r="K54" s="55"/>
      <c r="L54" s="56"/>
    </row>
    <row r="55" spans="1:12" ht="14.4">
      <c r="A55" s="51"/>
      <c r="B55" s="51"/>
      <c r="C55" s="52"/>
      <c r="D55" s="53"/>
      <c r="E55" s="54"/>
      <c r="F55" s="55"/>
      <c r="G55" s="55"/>
      <c r="H55" s="55"/>
      <c r="I55" s="55"/>
      <c r="J55" s="55"/>
      <c r="K55" s="55"/>
      <c r="L55" s="56"/>
    </row>
    <row r="56" spans="1:12" ht="14.4">
      <c r="A56" s="51"/>
      <c r="B56" s="51"/>
      <c r="C56" s="52"/>
      <c r="D56" s="53"/>
      <c r="E56" s="54"/>
      <c r="F56" s="55"/>
      <c r="G56" s="55"/>
      <c r="H56" s="55"/>
      <c r="I56" s="55"/>
      <c r="J56" s="55"/>
      <c r="K56" s="55"/>
      <c r="L56" s="56"/>
    </row>
    <row r="57" spans="1:12" ht="14.4">
      <c r="A57" s="51"/>
      <c r="B57" s="51"/>
      <c r="C57" s="52"/>
      <c r="D57" s="53"/>
      <c r="E57" s="54"/>
      <c r="F57" s="55"/>
      <c r="G57" s="55"/>
      <c r="H57" s="55"/>
      <c r="I57" s="55"/>
      <c r="J57" s="55"/>
      <c r="K57" s="55"/>
      <c r="L57" s="56"/>
    </row>
    <row r="58" spans="1:12" ht="14.4">
      <c r="A58" s="51"/>
      <c r="B58" s="51"/>
      <c r="C58" s="52"/>
      <c r="D58" s="53"/>
      <c r="E58" s="54"/>
      <c r="F58" s="55"/>
      <c r="G58" s="55"/>
      <c r="H58" s="55"/>
      <c r="I58" s="55"/>
      <c r="J58" s="55"/>
      <c r="K58" s="55"/>
      <c r="L58" s="56"/>
    </row>
    <row r="59" spans="1:12" ht="14.4">
      <c r="A59" s="51"/>
      <c r="B59" s="51"/>
      <c r="C59" s="52"/>
      <c r="D59" s="53"/>
      <c r="E59" s="54"/>
      <c r="F59" s="55"/>
      <c r="G59" s="55"/>
      <c r="H59" s="55"/>
      <c r="I59" s="55"/>
      <c r="J59" s="55"/>
      <c r="K59" s="55"/>
      <c r="L59" s="56"/>
    </row>
    <row r="60" spans="1:12" ht="15" thickBot="1">
      <c r="A60" s="104" t="s">
        <v>65</v>
      </c>
      <c r="B60" s="105"/>
      <c r="C60" s="105"/>
      <c r="D60" s="105"/>
      <c r="E60" s="105"/>
      <c r="F60" s="105"/>
      <c r="G60" s="105"/>
      <c r="H60" s="105"/>
      <c r="I60" s="106"/>
      <c r="J60" s="47">
        <v>2000</v>
      </c>
      <c r="K60" s="48">
        <v>2260</v>
      </c>
      <c r="L60" s="48"/>
    </row>
  </sheetData>
  <mergeCells count="130">
    <mergeCell ref="H35:H36"/>
    <mergeCell ref="I35:I36"/>
    <mergeCell ref="J35:J36"/>
    <mergeCell ref="G28:G29"/>
    <mergeCell ref="H28:H29"/>
    <mergeCell ref="I28:I29"/>
    <mergeCell ref="J28:J29"/>
    <mergeCell ref="B28:B33"/>
    <mergeCell ref="C28:C33"/>
    <mergeCell ref="E28:E33"/>
    <mergeCell ref="F28:F33"/>
    <mergeCell ref="G30:G31"/>
    <mergeCell ref="G21:G22"/>
    <mergeCell ref="H21:H22"/>
    <mergeCell ref="I21:I22"/>
    <mergeCell ref="J21:J22"/>
    <mergeCell ref="B21:B26"/>
    <mergeCell ref="C21:C26"/>
    <mergeCell ref="E21:E26"/>
    <mergeCell ref="F21:F26"/>
    <mergeCell ref="A12:A20"/>
    <mergeCell ref="A21:A26"/>
    <mergeCell ref="G18:G19"/>
    <mergeCell ref="H18:H19"/>
    <mergeCell ref="I18:I19"/>
    <mergeCell ref="J18:J19"/>
    <mergeCell ref="K18:K19"/>
    <mergeCell ref="B12:B19"/>
    <mergeCell ref="E12:E19"/>
    <mergeCell ref="F12:F19"/>
    <mergeCell ref="C12:C20"/>
    <mergeCell ref="G12:G13"/>
    <mergeCell ref="H12:H13"/>
    <mergeCell ref="I12:I13"/>
    <mergeCell ref="J12:J13"/>
    <mergeCell ref="J14:J15"/>
    <mergeCell ref="G16:G17"/>
    <mergeCell ref="H16:H17"/>
    <mergeCell ref="I16:I17"/>
    <mergeCell ref="J16:J17"/>
    <mergeCell ref="K37:K38"/>
    <mergeCell ref="K39:K40"/>
    <mergeCell ref="K7:K8"/>
    <mergeCell ref="K23:K24"/>
    <mergeCell ref="K14:K15"/>
    <mergeCell ref="K16:K17"/>
    <mergeCell ref="K25:K26"/>
    <mergeCell ref="K32:K33"/>
    <mergeCell ref="K21:K22"/>
    <mergeCell ref="K12:K13"/>
    <mergeCell ref="K35:K36"/>
    <mergeCell ref="K28:K29"/>
    <mergeCell ref="K30:K31"/>
    <mergeCell ref="H45:I45"/>
    <mergeCell ref="J45:K45"/>
    <mergeCell ref="L45:L46"/>
    <mergeCell ref="A60:I60"/>
    <mergeCell ref="B1:B2"/>
    <mergeCell ref="B3:B10"/>
    <mergeCell ref="K1:K2"/>
    <mergeCell ref="K9:K10"/>
    <mergeCell ref="K3:K4"/>
    <mergeCell ref="K5:K6"/>
    <mergeCell ref="I39:I40"/>
    <mergeCell ref="J39:J40"/>
    <mergeCell ref="A42:H42"/>
    <mergeCell ref="C3:C10"/>
    <mergeCell ref="A45:A46"/>
    <mergeCell ref="C45:C46"/>
    <mergeCell ref="D45:D46"/>
    <mergeCell ref="E45:E46"/>
    <mergeCell ref="F45:F46"/>
    <mergeCell ref="G45:G46"/>
    <mergeCell ref="J32:J33"/>
    <mergeCell ref="G37:G38"/>
    <mergeCell ref="H37:H38"/>
    <mergeCell ref="I37:I38"/>
    <mergeCell ref="J37:J38"/>
    <mergeCell ref="G39:G40"/>
    <mergeCell ref="H39:H40"/>
    <mergeCell ref="G32:G33"/>
    <mergeCell ref="H32:H33"/>
    <mergeCell ref="I32:I33"/>
    <mergeCell ref="A28:A33"/>
    <mergeCell ref="I30:I31"/>
    <mergeCell ref="I23:I24"/>
    <mergeCell ref="J23:J24"/>
    <mergeCell ref="G25:G26"/>
    <mergeCell ref="H25:H26"/>
    <mergeCell ref="I25:I26"/>
    <mergeCell ref="J25:J26"/>
    <mergeCell ref="G23:G24"/>
    <mergeCell ref="H23:H24"/>
    <mergeCell ref="H30:H31"/>
    <mergeCell ref="A35:A40"/>
    <mergeCell ref="B35:B40"/>
    <mergeCell ref="C35:C40"/>
    <mergeCell ref="E35:E40"/>
    <mergeCell ref="F35:F40"/>
    <mergeCell ref="J30:J31"/>
    <mergeCell ref="G35:G36"/>
    <mergeCell ref="G14:G15"/>
    <mergeCell ref="H14:H15"/>
    <mergeCell ref="I14:I15"/>
    <mergeCell ref="I5:I6"/>
    <mergeCell ref="J5:J6"/>
    <mergeCell ref="G7:G8"/>
    <mergeCell ref="H7:H8"/>
    <mergeCell ref="I7:I8"/>
    <mergeCell ref="J7:J8"/>
    <mergeCell ref="I1:J1"/>
    <mergeCell ref="A3:A10"/>
    <mergeCell ref="E3:E10"/>
    <mergeCell ref="F3:F10"/>
    <mergeCell ref="G3:G4"/>
    <mergeCell ref="H3:H4"/>
    <mergeCell ref="I3:I4"/>
    <mergeCell ref="J3:J4"/>
    <mergeCell ref="G5:G6"/>
    <mergeCell ref="H5:H6"/>
    <mergeCell ref="A1:A2"/>
    <mergeCell ref="C1:C2"/>
    <mergeCell ref="D1:D2"/>
    <mergeCell ref="E1:E2"/>
    <mergeCell ref="F1:F2"/>
    <mergeCell ref="G1:H1"/>
    <mergeCell ref="G9:G10"/>
    <mergeCell ref="H9:H10"/>
    <mergeCell ref="I9:I10"/>
    <mergeCell ref="J9:J10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鑫昌1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2023-03-03T03:54:33Z</dcterms:modified>
</cp:coreProperties>
</file>