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模具报价表" sheetId="4" r:id="rId1"/>
    <sheet name="冲压报价表" sheetId="2" r:id="rId2"/>
  </sheets>
  <externalReferences>
    <externalReference r:id="rId3"/>
  </externalReferences>
  <definedNames>
    <definedName name="_xlnm.Print_Titles" localSheetId="1">冲压报价表!$1:$7</definedName>
    <definedName name="_xlnm.Print_Titles" localSheetId="0">模具报价表!$2:$5</definedName>
    <definedName name="_xlnm.Print_Area" localSheetId="0">模具报价表!$D$1:$AA$57</definedName>
  </definedNames>
  <calcPr calcId="144525"/>
</workbook>
</file>

<file path=xl/sharedStrings.xml><?xml version="1.0" encoding="utf-8"?>
<sst xmlns="http://schemas.openxmlformats.org/spreadsheetml/2006/main" count="162">
  <si>
    <t>重卡项目模具报价明细单</t>
  </si>
  <si>
    <t>序号</t>
  </si>
  <si>
    <t>供货状态</t>
  </si>
  <si>
    <t>单件</t>
  </si>
  <si>
    <t>用量</t>
  </si>
  <si>
    <t>单个零件       净重    (KG)</t>
  </si>
  <si>
    <r>
      <rPr>
        <sz val="14"/>
        <rFont val="仿宋"/>
        <charset val="134"/>
      </rPr>
      <t>双面面积（mm</t>
    </r>
    <r>
      <rPr>
        <sz val="14"/>
        <rFont val="宋体"/>
        <charset val="134"/>
      </rPr>
      <t>²</t>
    </r>
    <r>
      <rPr>
        <sz val="14"/>
        <rFont val="仿宋"/>
        <charset val="134"/>
      </rPr>
      <t>）</t>
    </r>
  </si>
  <si>
    <t>单车零件总重
(KG)</t>
  </si>
  <si>
    <t>材料牌号</t>
  </si>
  <si>
    <t>坯料尺寸(mm)</t>
  </si>
  <si>
    <t>工装费用</t>
  </si>
  <si>
    <t>零件编号</t>
  </si>
  <si>
    <t>零件名称</t>
  </si>
  <si>
    <t>简图</t>
  </si>
  <si>
    <t>厚度</t>
  </si>
  <si>
    <t>长度</t>
  </si>
  <si>
    <t>宽度</t>
  </si>
  <si>
    <t>模具类型</t>
  </si>
  <si>
    <t>模具工序</t>
  </si>
  <si>
    <t>模具费</t>
  </si>
  <si>
    <t>荣昌预估价格（含税）-2023.3.2</t>
  </si>
  <si>
    <t>检具费</t>
  </si>
  <si>
    <t>夹具费</t>
  </si>
  <si>
    <t>工序内容</t>
  </si>
  <si>
    <t>模具尺寸（MM）</t>
  </si>
  <si>
    <t>掏空     系数</t>
  </si>
  <si>
    <t>模具重量（T）</t>
  </si>
  <si>
    <t>单价(万元）</t>
  </si>
  <si>
    <t>总价格（含税）</t>
  </si>
  <si>
    <t>元</t>
  </si>
  <si>
    <t>长</t>
  </si>
  <si>
    <t>宽</t>
  </si>
  <si>
    <t>高</t>
  </si>
  <si>
    <t>SHT0011000</t>
  </si>
  <si>
    <t>滑轨左上连接饭焊接总成</t>
  </si>
  <si>
    <t>OP10</t>
  </si>
  <si>
    <t>落料冲孔</t>
  </si>
  <si>
    <t>OP20</t>
  </si>
  <si>
    <t>成型左右2套</t>
  </si>
  <si>
    <t>SQX3000-6805433</t>
  </si>
  <si>
    <t>绞架大孔侧板</t>
  </si>
  <si>
    <t>落料</t>
  </si>
  <si>
    <t>成型</t>
  </si>
  <si>
    <t>SQX3000-6805467</t>
  </si>
  <si>
    <t>绞架小孔侧板</t>
  </si>
  <si>
    <t>共用</t>
  </si>
  <si>
    <t>OP30</t>
  </si>
  <si>
    <t>冲孔</t>
  </si>
  <si>
    <t>SHT0010521</t>
  </si>
  <si>
    <t>气囊上支架</t>
  </si>
  <si>
    <t>落料一模2件</t>
  </si>
  <si>
    <t>成型一模2件</t>
  </si>
  <si>
    <t>OP40</t>
  </si>
  <si>
    <t>SQX3000-6805432</t>
  </si>
  <si>
    <t>气囊下支架</t>
  </si>
  <si>
    <t>松果汽车SKS项目产品报价明细单</t>
  </si>
  <si>
    <t>供应商名   名称： 泊头市兴邦汽车零部件有限公司                                                 报价人：冯建                                             联系电话：15690278788                                                   邮箱：                                                    报价日期：2020.10.16</t>
  </si>
  <si>
    <t>材料尺寸(mm)</t>
  </si>
  <si>
    <t>材料成本（未税）</t>
  </si>
  <si>
    <t>外购件成本（未税）</t>
  </si>
  <si>
    <t>制造成本(未税)</t>
  </si>
  <si>
    <t>其他（未税）</t>
  </si>
  <si>
    <t>出厂价</t>
  </si>
  <si>
    <t>包装</t>
  </si>
  <si>
    <t>运费</t>
  </si>
  <si>
    <t>销售价</t>
  </si>
  <si>
    <t>工装费（含税/元）</t>
  </si>
  <si>
    <t>摊销数量</t>
  </si>
  <si>
    <t>模具           种类</t>
  </si>
  <si>
    <t>摊销   比例</t>
  </si>
  <si>
    <t>摊销              总额   （含税）（元）</t>
  </si>
  <si>
    <t>单件         摊销          金额 （含税）（元）</t>
  </si>
  <si>
    <t>单件   价格           （含税）（元）</t>
  </si>
  <si>
    <t>单台   价格           （含税）（元）</t>
  </si>
  <si>
    <t>备注</t>
  </si>
  <si>
    <t>制作件数   /   料片</t>
  </si>
  <si>
    <t>下料     材料   重量
(KG)</t>
  </si>
  <si>
    <t>材料 利用 率</t>
  </si>
  <si>
    <r>
      <rPr>
        <b/>
        <sz val="16"/>
        <rFont val="楷体"/>
        <charset val="134"/>
      </rPr>
      <t>报价材料价格</t>
    </r>
    <r>
      <rPr>
        <b/>
        <sz val="16"/>
        <rFont val="宋体"/>
        <charset val="134"/>
      </rPr>
      <t>(元/KG)</t>
    </r>
  </si>
  <si>
    <t>材料    费用(元)</t>
  </si>
  <si>
    <r>
      <rPr>
        <b/>
        <sz val="16"/>
        <rFont val="楷体"/>
        <charset val="134"/>
      </rPr>
      <t>废料单价</t>
    </r>
    <r>
      <rPr>
        <b/>
        <sz val="16"/>
        <rFont val="宋体"/>
        <charset val="134"/>
      </rPr>
      <t>(元/KG)</t>
    </r>
  </si>
  <si>
    <t>料废折价(元)</t>
  </si>
  <si>
    <r>
      <rPr>
        <b/>
        <sz val="16"/>
        <rFont val="楷体"/>
        <charset val="134"/>
      </rPr>
      <t xml:space="preserve">材料  成本
</t>
    </r>
    <r>
      <rPr>
        <b/>
        <sz val="16"/>
        <rFont val="宋体"/>
        <charset val="134"/>
      </rPr>
      <t>(扣除废料)</t>
    </r>
    <r>
      <rPr>
        <b/>
        <sz val="16"/>
        <rFont val="楷体"/>
        <charset val="134"/>
      </rPr>
      <t xml:space="preserve">
(元)</t>
    </r>
  </si>
  <si>
    <t>件号</t>
  </si>
  <si>
    <r>
      <rPr>
        <b/>
        <sz val="16"/>
        <rFont val="楷体"/>
        <charset val="134"/>
      </rPr>
      <t>数量</t>
    </r>
    <r>
      <rPr>
        <b/>
        <sz val="16"/>
        <rFont val="宋体"/>
        <charset val="134"/>
      </rPr>
      <t>（件）</t>
    </r>
  </si>
  <si>
    <r>
      <rPr>
        <b/>
        <sz val="16"/>
        <rFont val="楷体"/>
        <charset val="134"/>
      </rPr>
      <t xml:space="preserve">单价
</t>
    </r>
    <r>
      <rPr>
        <b/>
        <sz val="16"/>
        <rFont val="宋体"/>
        <charset val="134"/>
      </rPr>
      <t>(元/件)</t>
    </r>
  </si>
  <si>
    <t>费用(元)</t>
  </si>
  <si>
    <t>合计</t>
  </si>
  <si>
    <t>加工类别</t>
  </si>
  <si>
    <t>工序</t>
  </si>
  <si>
    <r>
      <rPr>
        <b/>
        <sz val="12"/>
        <rFont val="楷体"/>
        <charset val="134"/>
      </rPr>
      <t>冲压：        工序名称或焊接：数量</t>
    </r>
    <r>
      <rPr>
        <b/>
        <sz val="12"/>
        <rFont val="宋体"/>
        <charset val="134"/>
      </rPr>
      <t>（个或cm）</t>
    </r>
  </si>
  <si>
    <r>
      <rPr>
        <b/>
        <sz val="10"/>
        <rFont val="楷体"/>
        <charset val="134"/>
      </rPr>
      <t xml:space="preserve">冲压：               设备吨位         或                焊接：         单价         </t>
    </r>
    <r>
      <rPr>
        <b/>
        <sz val="10"/>
        <rFont val="宋体"/>
        <charset val="134"/>
      </rPr>
      <t>（元/个、cm）</t>
    </r>
  </si>
  <si>
    <t>加工费              (元)</t>
  </si>
  <si>
    <t>小计            (元)</t>
  </si>
  <si>
    <t>合计（元）</t>
  </si>
  <si>
    <t>管理 费率(%）</t>
  </si>
  <si>
    <t>管理费用(元)</t>
  </si>
  <si>
    <t>财务 费率(%)</t>
  </si>
  <si>
    <t>财务费用(元)</t>
  </si>
  <si>
    <t>利润率(%）</t>
  </si>
  <si>
    <t>利润(元)</t>
  </si>
  <si>
    <t>（未税）</t>
  </si>
  <si>
    <t>（含税）</t>
  </si>
  <si>
    <t>台套</t>
  </si>
  <si>
    <t>(元)</t>
  </si>
  <si>
    <t>1</t>
  </si>
  <si>
    <t>M272780000</t>
  </si>
  <si>
    <t>后行李架管总成</t>
  </si>
  <si>
    <t>M272781000</t>
  </si>
  <si>
    <t>冲压部分</t>
  </si>
  <si>
    <t>OP05</t>
  </si>
  <si>
    <t>下料</t>
  </si>
  <si>
    <t>切割机</t>
  </si>
  <si>
    <t>钢板模</t>
  </si>
  <si>
    <t>折弯</t>
  </si>
  <si>
    <t>弯管机</t>
  </si>
  <si>
    <t>螺钉</t>
  </si>
  <si>
    <t>0.15</t>
  </si>
  <si>
    <t>其他费用</t>
  </si>
  <si>
    <t>二保焊</t>
  </si>
  <si>
    <t>电泳</t>
  </si>
  <si>
    <t>M272782000</t>
  </si>
  <si>
    <t>80T</t>
  </si>
  <si>
    <t>M272783000</t>
  </si>
  <si>
    <t>M272784000</t>
  </si>
  <si>
    <t>折弯机</t>
  </si>
  <si>
    <t>M272785000</t>
  </si>
  <si>
    <t>200T</t>
  </si>
  <si>
    <t>M272786000</t>
  </si>
  <si>
    <t>160T</t>
  </si>
  <si>
    <t>2</t>
  </si>
  <si>
    <t>2A72250000</t>
  </si>
  <si>
    <t>后行李架总成</t>
  </si>
  <si>
    <t>2A72251000</t>
  </si>
  <si>
    <t>切割</t>
  </si>
  <si>
    <t>弯管</t>
  </si>
  <si>
    <t>2A72252000/3000</t>
  </si>
  <si>
    <t>2A72212000</t>
  </si>
  <si>
    <t>后牌照灯支架</t>
  </si>
  <si>
    <t>翻边</t>
  </si>
  <si>
    <t>125T</t>
  </si>
  <si>
    <t>2B72712000</t>
  </si>
  <si>
    <t>锁体支架总成</t>
  </si>
  <si>
    <t>2B72712100</t>
  </si>
  <si>
    <t>锁体支架</t>
  </si>
  <si>
    <t>Q37106</t>
  </si>
  <si>
    <t>0.05</t>
  </si>
  <si>
    <t>点焊</t>
  </si>
  <si>
    <t>2B72732000</t>
  </si>
  <si>
    <t>外卖箱右支架总成</t>
  </si>
  <si>
    <t>2B72732100</t>
  </si>
  <si>
    <t>外卖箱右支架</t>
  </si>
  <si>
    <r>
      <rPr>
        <sz val="14"/>
        <color theme="1"/>
        <rFont val="仿宋"/>
        <charset val="134"/>
      </rPr>
      <t>OP</t>
    </r>
    <r>
      <rPr>
        <sz val="14"/>
        <color indexed="8"/>
        <rFont val="仿宋"/>
        <charset val="134"/>
      </rPr>
      <t>10</t>
    </r>
  </si>
  <si>
    <t>Q1980820</t>
  </si>
  <si>
    <t>M372733000</t>
  </si>
  <si>
    <t>外卖箱中支架</t>
  </si>
  <si>
    <t>7</t>
  </si>
  <si>
    <t>2B72731000</t>
  </si>
  <si>
    <t>外卖箱左支架总成</t>
  </si>
  <si>
    <t>2B72731100</t>
  </si>
  <si>
    <t>外卖箱左支架</t>
  </si>
  <si>
    <t>付款方式：开票入账后30天内付清货款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</si>
</sst>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_);[Red]\(0.0\)"/>
    <numFmt numFmtId="178" formatCode="0.000_);[Red]\(0.000\)"/>
    <numFmt numFmtId="179" formatCode="0_);[Red]\(0\)"/>
    <numFmt numFmtId="180" formatCode="0.00_);[Red]\(0.00\)"/>
    <numFmt numFmtId="181" formatCode="0.0%"/>
    <numFmt numFmtId="182" formatCode="0.00_ "/>
    <numFmt numFmtId="183" formatCode="0.00_);\(0.00\)"/>
    <numFmt numFmtId="184" formatCode="0_ "/>
  </numFmts>
  <fonts count="60">
    <font>
      <sz val="11"/>
      <color theme="1"/>
      <name val="宋体"/>
      <charset val="134"/>
      <scheme val="minor"/>
    </font>
    <font>
      <u/>
      <sz val="16"/>
      <name val="宋体"/>
      <charset val="134"/>
    </font>
    <font>
      <b/>
      <sz val="16"/>
      <name val="仿宋"/>
      <charset val="134"/>
    </font>
    <font>
      <b/>
      <sz val="16"/>
      <name val="楷体"/>
      <charset val="134"/>
    </font>
    <font>
      <sz val="16"/>
      <name val="仿宋"/>
      <charset val="134"/>
    </font>
    <font>
      <u/>
      <sz val="16"/>
      <name val="仿宋"/>
      <charset val="134"/>
    </font>
    <font>
      <u/>
      <sz val="20"/>
      <name val="仿宋"/>
      <charset val="134"/>
    </font>
    <font>
      <sz val="16"/>
      <name val="宋体"/>
      <charset val="134"/>
    </font>
    <font>
      <sz val="36"/>
      <color indexed="62"/>
      <name val="宋体"/>
      <charset val="134"/>
    </font>
    <font>
      <sz val="16"/>
      <name val="楷体"/>
      <charset val="134"/>
    </font>
    <font>
      <b/>
      <sz val="16"/>
      <name val="宋体"/>
      <charset val="134"/>
    </font>
    <font>
      <sz val="20"/>
      <color indexed="62"/>
      <name val="宋体"/>
      <charset val="134"/>
    </font>
    <font>
      <b/>
      <sz val="20"/>
      <name val="楷体"/>
      <charset val="134"/>
    </font>
    <font>
      <b/>
      <sz val="12"/>
      <name val="楷体"/>
      <charset val="134"/>
    </font>
    <font>
      <b/>
      <sz val="10"/>
      <name val="楷体"/>
      <charset val="134"/>
    </font>
    <font>
      <sz val="14"/>
      <name val="仿宋"/>
      <charset val="134"/>
    </font>
    <font>
      <sz val="16"/>
      <color indexed="8"/>
      <name val="宋体"/>
      <charset val="134"/>
    </font>
    <font>
      <sz val="14"/>
      <color theme="1"/>
      <name val="仿宋"/>
      <charset val="134"/>
    </font>
    <font>
      <sz val="16"/>
      <name val="微软雅黑"/>
      <charset val="134"/>
    </font>
    <font>
      <sz val="11"/>
      <color indexed="8"/>
      <name val="宋体"/>
      <charset val="134"/>
    </font>
    <font>
      <sz val="16"/>
      <name val="宋体"/>
      <charset val="134"/>
      <scheme val="minor"/>
    </font>
    <font>
      <sz val="10"/>
      <name val="微软雅黑"/>
      <charset val="134"/>
    </font>
    <font>
      <b/>
      <sz val="24"/>
      <name val="仿宋"/>
      <charset val="134"/>
    </font>
    <font>
      <sz val="12"/>
      <name val="宋体"/>
      <charset val="134"/>
      <scheme val="minor"/>
    </font>
    <font>
      <sz val="20"/>
      <name val="仿宋"/>
      <charset val="134"/>
    </font>
    <font>
      <sz val="12"/>
      <name val="楷体"/>
      <charset val="134"/>
    </font>
    <font>
      <sz val="16"/>
      <name val="Arial"/>
      <charset val="134"/>
    </font>
    <font>
      <sz val="36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6"/>
      <name val="Arial"/>
      <charset val="134"/>
    </font>
    <font>
      <sz val="14"/>
      <color indexed="8"/>
      <name val="仿宋"/>
      <charset val="134"/>
    </font>
    <font>
      <b/>
      <sz val="14"/>
      <name val="仿宋"/>
      <charset val="134"/>
    </font>
    <font>
      <b/>
      <sz val="14"/>
      <color rgb="FFFF0000"/>
      <name val="仿宋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u/>
      <sz val="48"/>
      <name val="仿宋"/>
      <charset val="134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0"/>
      <name val="Arial"/>
      <charset val="134"/>
    </font>
    <font>
      <b/>
      <sz val="11"/>
      <color indexed="63"/>
      <name val="Calibri"/>
      <charset val="134"/>
    </font>
    <font>
      <b/>
      <sz val="10"/>
      <name val="宋体"/>
      <charset val="134"/>
    </font>
    <font>
      <sz val="14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3" fillId="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1" borderId="22" applyNumberFormat="0" applyFont="0" applyAlignment="0" applyProtection="0">
      <alignment vertical="center"/>
    </xf>
    <xf numFmtId="0" fontId="53" fillId="0" borderId="0"/>
    <xf numFmtId="0" fontId="47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0">
      <alignment vertical="top"/>
    </xf>
    <xf numFmtId="0" fontId="50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1" fillId="10" borderId="24" applyNumberFormat="0" applyAlignment="0" applyProtection="0">
      <alignment vertical="center"/>
    </xf>
    <xf numFmtId="0" fontId="44" fillId="10" borderId="21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55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0" borderId="0">
      <alignment vertical="center"/>
    </xf>
    <xf numFmtId="0" fontId="45" fillId="29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0" borderId="0">
      <alignment vertical="center"/>
    </xf>
    <xf numFmtId="0" fontId="45" fillId="32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56" fillId="0" borderId="0"/>
    <xf numFmtId="0" fontId="57" fillId="0" borderId="0"/>
    <xf numFmtId="0" fontId="0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/>
    <xf numFmtId="0" fontId="46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3" fillId="0" borderId="0">
      <alignment vertical="center"/>
    </xf>
    <xf numFmtId="0" fontId="53" fillId="0" borderId="0"/>
    <xf numFmtId="0" fontId="56" fillId="0" borderId="0"/>
  </cellStyleXfs>
  <cellXfs count="27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179" fontId="5" fillId="0" borderId="0" xfId="0" applyNumberFormat="1" applyFont="1" applyFill="1" applyAlignment="1">
      <alignment horizontal="left" vertical="center" wrapText="1"/>
    </xf>
    <xf numFmtId="180" fontId="5" fillId="0" borderId="0" xfId="0" applyNumberFormat="1" applyFont="1" applyFill="1" applyAlignment="1">
      <alignment horizontal="left" vertical="center" wrapText="1"/>
    </xf>
    <xf numFmtId="10" fontId="5" fillId="0" borderId="0" xfId="0" applyNumberFormat="1" applyFont="1" applyFill="1" applyAlignment="1">
      <alignment horizontal="left" vertical="center" wrapText="1"/>
    </xf>
    <xf numFmtId="178" fontId="5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80" fontId="5" fillId="0" borderId="0" xfId="0" applyNumberFormat="1" applyFont="1" applyFill="1" applyAlignment="1">
      <alignment vertical="center" wrapText="1"/>
    </xf>
    <xf numFmtId="180" fontId="5" fillId="0" borderId="0" xfId="0" applyNumberFormat="1" applyFont="1" applyFill="1" applyAlignment="1">
      <alignment horizontal="right" vertical="center" wrapText="1"/>
    </xf>
    <xf numFmtId="181" fontId="5" fillId="0" borderId="0" xfId="0" applyNumberFormat="1" applyFont="1" applyFill="1" applyAlignment="1">
      <alignment horizontal="right" vertical="center" wrapText="1"/>
    </xf>
    <xf numFmtId="10" fontId="5" fillId="0" borderId="0" xfId="0" applyNumberFormat="1" applyFont="1" applyFill="1" applyAlignment="1">
      <alignment horizontal="right" vertical="center" wrapText="1"/>
    </xf>
    <xf numFmtId="180" fontId="7" fillId="0" borderId="0" xfId="0" applyNumberFormat="1" applyFont="1" applyFill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 wrapText="1"/>
    </xf>
    <xf numFmtId="182" fontId="7" fillId="0" borderId="0" xfId="0" applyNumberFormat="1" applyFont="1" applyFill="1" applyAlignment="1">
      <alignment vertical="center" wrapText="1"/>
    </xf>
    <xf numFmtId="180" fontId="7" fillId="0" borderId="0" xfId="0" applyNumberFormat="1" applyFont="1" applyFill="1" applyAlignment="1">
      <alignment vertical="center" wrapText="1"/>
    </xf>
    <xf numFmtId="9" fontId="7" fillId="0" borderId="0" xfId="0" applyNumberFormat="1" applyFont="1" applyFill="1" applyAlignment="1">
      <alignment vertical="center" wrapText="1"/>
    </xf>
    <xf numFmtId="177" fontId="7" fillId="0" borderId="0" xfId="0" applyNumberFormat="1" applyFont="1" applyFill="1" applyAlignment="1">
      <alignment vertical="center" wrapText="1"/>
    </xf>
    <xf numFmtId="176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/>
    <xf numFmtId="0" fontId="8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78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178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178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>
      <alignment horizontal="center" vertical="center" wrapText="1"/>
    </xf>
    <xf numFmtId="178" fontId="4" fillId="0" borderId="9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78" fontId="4" fillId="0" borderId="10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18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18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9" xfId="0" applyNumberFormat="1" applyFont="1" applyFill="1" applyBorder="1" applyAlignment="1">
      <alignment horizontal="center" vertical="center" wrapText="1"/>
    </xf>
    <xf numFmtId="180" fontId="4" fillId="0" borderId="9" xfId="0" applyNumberFormat="1" applyFont="1" applyFill="1" applyBorder="1" applyAlignment="1">
      <alignment horizontal="center" vertical="center" wrapText="1"/>
    </xf>
    <xf numFmtId="10" fontId="4" fillId="0" borderId="9" xfId="0" applyNumberFormat="1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180" fontId="4" fillId="0" borderId="10" xfId="0" applyNumberFormat="1" applyFont="1" applyFill="1" applyBorder="1" applyAlignment="1">
      <alignment horizontal="center" vertical="center" wrapText="1"/>
    </xf>
    <xf numFmtId="10" fontId="4" fillId="0" borderId="10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178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1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left" vertical="center" wrapText="1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180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80" fontId="17" fillId="0" borderId="5" xfId="0" applyNumberFormat="1" applyFont="1" applyFill="1" applyBorder="1" applyAlignment="1">
      <alignment horizontal="center" vertical="center"/>
    </xf>
    <xf numFmtId="179" fontId="18" fillId="0" borderId="5" xfId="57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 wrapText="1"/>
    </xf>
    <xf numFmtId="179" fontId="15" fillId="0" borderId="5" xfId="57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80" fontId="15" fillId="0" borderId="5" xfId="0" applyNumberFormat="1" applyFont="1" applyFill="1" applyBorder="1" applyAlignment="1">
      <alignment horizontal="center" vertical="center" wrapText="1"/>
    </xf>
    <xf numFmtId="183" fontId="17" fillId="0" borderId="5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80" fontId="3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80" fontId="3" fillId="0" borderId="5" xfId="0" applyNumberFormat="1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181" fontId="3" fillId="0" borderId="5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center" vertical="center" wrapText="1"/>
    </xf>
    <xf numFmtId="180" fontId="3" fillId="0" borderId="8" xfId="0" applyNumberFormat="1" applyFont="1" applyFill="1" applyBorder="1" applyAlignment="1">
      <alignment horizontal="center" vertical="center" wrapText="1"/>
    </xf>
    <xf numFmtId="10" fontId="3" fillId="0" borderId="8" xfId="0" applyNumberFormat="1" applyFont="1" applyFill="1" applyBorder="1" applyAlignment="1">
      <alignment horizontal="center" vertical="center" wrapText="1"/>
    </xf>
    <xf numFmtId="178" fontId="3" fillId="0" borderId="8" xfId="0" applyNumberFormat="1" applyFont="1" applyFill="1" applyBorder="1" applyAlignment="1">
      <alignment horizontal="center" vertical="center" wrapText="1"/>
    </xf>
    <xf numFmtId="181" fontId="4" fillId="0" borderId="9" xfId="0" applyNumberFormat="1" applyFont="1" applyFill="1" applyBorder="1" applyAlignment="1">
      <alignment horizontal="center" vertical="center" wrapText="1"/>
    </xf>
    <xf numFmtId="1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81" fontId="4" fillId="0" borderId="10" xfId="0" applyNumberFormat="1" applyFont="1" applyFill="1" applyBorder="1" applyAlignment="1">
      <alignment horizontal="center" vertical="center" wrapText="1"/>
    </xf>
    <xf numFmtId="10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82" fontId="8" fillId="0" borderId="0" xfId="0" applyNumberFormat="1" applyFont="1" applyFill="1" applyAlignment="1">
      <alignment horizontal="center" vertical="center" wrapText="1"/>
    </xf>
    <xf numFmtId="182" fontId="3" fillId="0" borderId="0" xfId="0" applyNumberFormat="1" applyFont="1" applyFill="1" applyBorder="1" applyAlignment="1">
      <alignment vertical="center" wrapText="1"/>
    </xf>
    <xf numFmtId="182" fontId="3" fillId="0" borderId="3" xfId="0" applyNumberFormat="1" applyFont="1" applyFill="1" applyBorder="1" applyAlignment="1">
      <alignment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82" fontId="3" fillId="0" borderId="5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82" fontId="3" fillId="0" borderId="8" xfId="0" applyNumberFormat="1" applyFont="1" applyFill="1" applyBorder="1" applyAlignment="1">
      <alignment horizontal="center" vertical="center" wrapText="1"/>
    </xf>
    <xf numFmtId="9" fontId="3" fillId="0" borderId="8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182" fontId="4" fillId="0" borderId="11" xfId="0" applyNumberFormat="1" applyFont="1" applyFill="1" applyBorder="1" applyAlignment="1">
      <alignment horizontal="center" vertical="center" wrapText="1"/>
    </xf>
    <xf numFmtId="179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82" fontId="4" fillId="0" borderId="9" xfId="0" applyNumberFormat="1" applyFont="1" applyFill="1" applyBorder="1" applyAlignment="1">
      <alignment horizontal="center" vertical="center" wrapText="1"/>
    </xf>
    <xf numFmtId="182" fontId="4" fillId="0" borderId="10" xfId="0" applyNumberFormat="1" applyFont="1" applyFill="1" applyBorder="1" applyAlignment="1">
      <alignment horizontal="center" vertical="center" wrapText="1"/>
    </xf>
    <xf numFmtId="179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 applyProtection="1">
      <alignment horizontal="center" vertical="center" wrapText="1"/>
    </xf>
    <xf numFmtId="182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center" wrapText="1"/>
    </xf>
    <xf numFmtId="176" fontId="4" fillId="0" borderId="10" xfId="0" applyNumberFormat="1" applyFont="1" applyFill="1" applyBorder="1" applyAlignment="1" applyProtection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/>
    </xf>
    <xf numFmtId="179" fontId="21" fillId="0" borderId="5" xfId="57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80" fontId="9" fillId="0" borderId="8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49" fontId="22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9" fontId="4" fillId="0" borderId="0" xfId="0" applyNumberFormat="1" applyFont="1" applyFill="1" applyAlignment="1">
      <alignment horizontal="left" vertical="center" wrapText="1"/>
    </xf>
    <xf numFmtId="180" fontId="4" fillId="0" borderId="0" xfId="0" applyNumberFormat="1" applyFont="1" applyFill="1" applyAlignment="1">
      <alignment horizontal="left" vertical="center" wrapText="1"/>
    </xf>
    <xf numFmtId="10" fontId="4" fillId="0" borderId="0" xfId="0" applyNumberFormat="1" applyFont="1" applyFill="1" applyAlignment="1">
      <alignment horizontal="left" vertical="center" wrapText="1"/>
    </xf>
    <xf numFmtId="179" fontId="9" fillId="0" borderId="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180" fontId="23" fillId="0" borderId="5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vertical="center"/>
    </xf>
    <xf numFmtId="0" fontId="23" fillId="0" borderId="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180" fontId="4" fillId="0" borderId="0" xfId="0" applyNumberFormat="1" applyFont="1" applyFill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180" fontId="4" fillId="0" borderId="0" xfId="0" applyNumberFormat="1" applyFont="1" applyFill="1" applyAlignment="1">
      <alignment vertical="center" wrapText="1"/>
    </xf>
    <xf numFmtId="181" fontId="4" fillId="0" borderId="0" xfId="0" applyNumberFormat="1" applyFont="1" applyFill="1" applyAlignment="1">
      <alignment horizontal="right" vertical="center" wrapText="1"/>
    </xf>
    <xf numFmtId="10" fontId="4" fillId="0" borderId="0" xfId="0" applyNumberFormat="1" applyFont="1" applyFill="1" applyAlignment="1">
      <alignment horizontal="right" vertical="center" wrapText="1"/>
    </xf>
    <xf numFmtId="180" fontId="9" fillId="0" borderId="0" xfId="0" applyNumberFormat="1" applyFont="1" applyFill="1" applyAlignment="1">
      <alignment horizontal="center" vertical="center" wrapText="1"/>
    </xf>
    <xf numFmtId="182" fontId="9" fillId="0" borderId="8" xfId="0" applyNumberFormat="1" applyFont="1" applyFill="1" applyBorder="1" applyAlignment="1">
      <alignment horizontal="center" vertical="center" wrapText="1"/>
    </xf>
    <xf numFmtId="180" fontId="25" fillId="0" borderId="8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Alignment="1">
      <alignment horizontal="center" vertical="center" wrapText="1"/>
    </xf>
    <xf numFmtId="182" fontId="4" fillId="0" borderId="0" xfId="0" applyNumberFormat="1" applyFont="1" applyFill="1" applyAlignment="1">
      <alignment vertical="center" wrapText="1"/>
    </xf>
    <xf numFmtId="9" fontId="4" fillId="0" borderId="0" xfId="0" applyNumberFormat="1" applyFont="1" applyFill="1" applyAlignment="1">
      <alignment vertical="center" wrapText="1"/>
    </xf>
    <xf numFmtId="177" fontId="4" fillId="0" borderId="0" xfId="0" applyNumberFormat="1" applyFont="1" applyFill="1" applyAlignment="1">
      <alignment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82" fontId="9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176" fontId="4" fillId="0" borderId="0" xfId="0" applyNumberFormat="1" applyFont="1" applyFill="1" applyAlignment="1">
      <alignment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6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9" fontId="26" fillId="2" borderId="0" xfId="0" applyNumberFormat="1" applyFont="1" applyFill="1" applyBorder="1" applyAlignment="1">
      <alignment horizontal="center" vertical="center" wrapText="1"/>
    </xf>
    <xf numFmtId="49" fontId="26" fillId="2" borderId="0" xfId="0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176" fontId="26" fillId="2" borderId="0" xfId="0" applyNumberFormat="1" applyFont="1" applyFill="1" applyAlignment="1">
      <alignment horizontal="center" vertical="center" wrapText="1"/>
    </xf>
    <xf numFmtId="184" fontId="26" fillId="2" borderId="0" xfId="0" applyNumberFormat="1" applyFont="1" applyFill="1" applyAlignment="1">
      <alignment horizontal="center" vertical="center" wrapText="1"/>
    </xf>
    <xf numFmtId="179" fontId="26" fillId="2" borderId="0" xfId="0" applyNumberFormat="1" applyFont="1" applyFill="1" applyAlignment="1">
      <alignment horizontal="center" vertical="center" wrapText="1"/>
    </xf>
    <xf numFmtId="180" fontId="26" fillId="2" borderId="0" xfId="0" applyNumberFormat="1" applyFont="1" applyFill="1" applyAlignment="1">
      <alignment horizontal="center" vertical="center" wrapText="1"/>
    </xf>
    <xf numFmtId="182" fontId="26" fillId="2" borderId="0" xfId="0" applyNumberFormat="1" applyFont="1" applyFill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49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>
      <alignment horizontal="center" vertical="center" wrapText="1"/>
    </xf>
    <xf numFmtId="0" fontId="28" fillId="0" borderId="7" xfId="57" applyFont="1" applyFill="1" applyBorder="1" applyAlignment="1">
      <alignment horizontal="center" vertical="center" wrapText="1" shrinkToFit="1"/>
    </xf>
    <xf numFmtId="0" fontId="29" fillId="0" borderId="7" xfId="57" applyFont="1" applyFill="1" applyBorder="1" applyAlignment="1">
      <alignment horizontal="center" vertical="center" wrapText="1" shrinkToFit="1"/>
    </xf>
    <xf numFmtId="49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>
      <alignment horizontal="center" vertical="center" wrapText="1"/>
    </xf>
    <xf numFmtId="0" fontId="28" fillId="0" borderId="9" xfId="57" applyFont="1" applyFill="1" applyBorder="1" applyAlignment="1">
      <alignment horizontal="center" vertical="center" wrapText="1" shrinkToFit="1"/>
    </xf>
    <xf numFmtId="0" fontId="29" fillId="0" borderId="9" xfId="57" applyFont="1" applyFill="1" applyBorder="1" applyAlignment="1">
      <alignment horizontal="center" vertical="center" wrapText="1" shrinkToFit="1"/>
    </xf>
    <xf numFmtId="0" fontId="28" fillId="2" borderId="7" xfId="57" applyFont="1" applyFill="1" applyBorder="1" applyAlignment="1">
      <alignment horizontal="center" vertical="center" wrapText="1" shrinkToFit="1"/>
    </xf>
    <xf numFmtId="0" fontId="28" fillId="2" borderId="5" xfId="57" applyFont="1" applyFill="1" applyBorder="1" applyAlignment="1">
      <alignment horizontal="center" vertical="center" wrapText="1" shrinkToFit="1"/>
    </xf>
    <xf numFmtId="0" fontId="28" fillId="2" borderId="9" xfId="57" applyFont="1" applyFill="1" applyBorder="1" applyAlignment="1">
      <alignment horizontal="center" vertical="center" wrapText="1" shrinkToFit="1"/>
    </xf>
    <xf numFmtId="0" fontId="29" fillId="2" borderId="5" xfId="57" applyFont="1" applyFill="1" applyBorder="1" applyAlignment="1">
      <alignment horizontal="center" vertical="center" wrapText="1" shrinkToFit="1"/>
    </xf>
    <xf numFmtId="49" fontId="30" fillId="2" borderId="0" xfId="0" applyNumberFormat="1" applyFont="1" applyFill="1" applyBorder="1" applyAlignment="1">
      <alignment horizontal="center" vertical="center" wrapText="1"/>
    </xf>
    <xf numFmtId="176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184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180" fontId="15" fillId="2" borderId="5" xfId="0" applyNumberFormat="1" applyFont="1" applyFill="1" applyBorder="1" applyAlignment="1">
      <alignment horizontal="center" vertical="center" wrapText="1"/>
    </xf>
    <xf numFmtId="179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>
      <alignment horizontal="center" vertical="center" wrapText="1"/>
    </xf>
    <xf numFmtId="184" fontId="15" fillId="0" borderId="7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184" fontId="15" fillId="0" borderId="9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184" fontId="1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80" fontId="15" fillId="2" borderId="5" xfId="0" applyNumberFormat="1" applyFont="1" applyFill="1" applyBorder="1" applyAlignment="1">
      <alignment horizontal="center" vertical="center"/>
    </xf>
    <xf numFmtId="180" fontId="17" fillId="2" borderId="5" xfId="0" applyNumberFormat="1" applyFont="1" applyFill="1" applyBorder="1" applyAlignment="1">
      <alignment horizontal="center" vertical="center"/>
    </xf>
    <xf numFmtId="179" fontId="15" fillId="2" borderId="5" xfId="57" applyNumberFormat="1" applyFont="1" applyFill="1" applyBorder="1" applyAlignment="1">
      <alignment horizontal="center" vertical="center" wrapText="1"/>
    </xf>
    <xf numFmtId="182" fontId="27" fillId="2" borderId="13" xfId="0" applyNumberFormat="1" applyFont="1" applyFill="1" applyBorder="1" applyAlignment="1">
      <alignment horizontal="center" vertical="center"/>
    </xf>
    <xf numFmtId="182" fontId="15" fillId="2" borderId="5" xfId="0" applyNumberFormat="1" applyFont="1" applyFill="1" applyBorder="1" applyAlignment="1">
      <alignment horizontal="center" vertical="center" wrapText="1"/>
    </xf>
    <xf numFmtId="184" fontId="15" fillId="2" borderId="5" xfId="0" applyNumberFormat="1" applyFont="1" applyFill="1" applyBorder="1" applyAlignment="1">
      <alignment horizontal="center" vertical="center" wrapText="1"/>
    </xf>
    <xf numFmtId="0" fontId="31" fillId="0" borderId="5" xfId="57" applyNumberFormat="1" applyFont="1" applyFill="1" applyBorder="1" applyAlignment="1">
      <alignment horizontal="center" vertical="center" wrapText="1"/>
    </xf>
    <xf numFmtId="0" fontId="15" fillId="0" borderId="5" xfId="57" applyNumberFormat="1" applyFont="1" applyFill="1" applyBorder="1" applyAlignment="1">
      <alignment horizontal="center" vertical="center" wrapText="1"/>
    </xf>
    <xf numFmtId="180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8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82" fontId="15" fillId="0" borderId="5" xfId="0" applyNumberFormat="1" applyFont="1" applyFill="1" applyBorder="1" applyAlignment="1" applyProtection="1">
      <alignment horizontal="center" vertical="center" wrapText="1"/>
    </xf>
    <xf numFmtId="179" fontId="15" fillId="0" borderId="5" xfId="57" applyNumberFormat="1" applyFont="1" applyFill="1" applyBorder="1" applyAlignment="1">
      <alignment vertical="center" wrapText="1"/>
    </xf>
    <xf numFmtId="0" fontId="15" fillId="0" borderId="5" xfId="57" applyNumberFormat="1" applyFont="1" applyFill="1" applyBorder="1" applyAlignment="1">
      <alignment vertical="center" wrapText="1"/>
    </xf>
    <xf numFmtId="179" fontId="15" fillId="0" borderId="5" xfId="57" applyNumberFormat="1" applyFont="1" applyFill="1" applyBorder="1" applyAlignment="1">
      <alignment horizontal="center" vertical="center" wrapText="1"/>
    </xf>
    <xf numFmtId="0" fontId="31" fillId="0" borderId="5" xfId="57" applyNumberFormat="1" applyFont="1" applyFill="1" applyBorder="1" applyAlignment="1">
      <alignment horizontal="center" vertical="center" wrapText="1"/>
    </xf>
    <xf numFmtId="0" fontId="15" fillId="0" borderId="5" xfId="57" applyNumberFormat="1" applyFont="1" applyFill="1" applyBorder="1" applyAlignment="1">
      <alignment horizontal="center" vertical="center" wrapText="1"/>
    </xf>
    <xf numFmtId="180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8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4" xfId="57" applyNumberFormat="1" applyFont="1" applyFill="1" applyBorder="1" applyAlignment="1">
      <alignment horizontal="center" vertical="center" wrapText="1"/>
    </xf>
    <xf numFmtId="0" fontId="31" fillId="2" borderId="15" xfId="57" applyNumberFormat="1" applyFont="1" applyFill="1" applyBorder="1" applyAlignment="1">
      <alignment horizontal="center" vertical="center" wrapText="1"/>
    </xf>
    <xf numFmtId="0" fontId="31" fillId="2" borderId="16" xfId="57" applyNumberFormat="1" applyFont="1" applyFill="1" applyBorder="1" applyAlignment="1">
      <alignment horizontal="center" vertical="center" wrapText="1"/>
    </xf>
    <xf numFmtId="180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182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182" fontId="15" fillId="2" borderId="5" xfId="0" applyNumberFormat="1" applyFont="1" applyFill="1" applyBorder="1" applyAlignment="1" applyProtection="1">
      <alignment horizontal="center" vertical="center" wrapText="1"/>
    </xf>
    <xf numFmtId="0" fontId="31" fillId="2" borderId="5" xfId="57" applyNumberFormat="1" applyFont="1" applyFill="1" applyBorder="1" applyAlignment="1">
      <alignment horizontal="center" vertical="center" wrapText="1"/>
    </xf>
    <xf numFmtId="0" fontId="31" fillId="2" borderId="5" xfId="57" applyNumberFormat="1" applyFont="1" applyFill="1" applyBorder="1" applyAlignment="1">
      <alignment vertical="center" wrapText="1"/>
    </xf>
    <xf numFmtId="0" fontId="15" fillId="2" borderId="5" xfId="57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82" fontId="32" fillId="4" borderId="7" xfId="0" applyNumberFormat="1" applyFont="1" applyFill="1" applyBorder="1" applyAlignment="1">
      <alignment horizontal="center" vertical="center" wrapText="1"/>
    </xf>
    <xf numFmtId="182" fontId="32" fillId="4" borderId="9" xfId="0" applyNumberFormat="1" applyFont="1" applyFill="1" applyBorder="1" applyAlignment="1">
      <alignment horizontal="center" vertical="center" wrapText="1"/>
    </xf>
    <xf numFmtId="182" fontId="32" fillId="4" borderId="10" xfId="0" applyNumberFormat="1" applyFont="1" applyFill="1" applyBorder="1" applyAlignment="1">
      <alignment horizontal="center" vertical="center" wrapText="1"/>
    </xf>
    <xf numFmtId="182" fontId="33" fillId="5" borderId="5" xfId="0" applyNumberFormat="1" applyFont="1" applyFill="1" applyBorder="1" applyAlignment="1" applyProtection="1">
      <alignment horizontal="center" vertical="center" wrapText="1"/>
      <protection locked="0"/>
    </xf>
    <xf numFmtId="182" fontId="15" fillId="5" borderId="9" xfId="0" applyNumberFormat="1" applyFont="1" applyFill="1" applyBorder="1" applyAlignment="1" applyProtection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82" fontId="15" fillId="4" borderId="0" xfId="0" applyNumberFormat="1" applyFont="1" applyFill="1" applyAlignment="1" applyProtection="1">
      <alignment horizontal="center" vertical="center" wrapText="1"/>
    </xf>
    <xf numFmtId="182" fontId="33" fillId="4" borderId="5" xfId="0" applyNumberFormat="1" applyFont="1" applyFill="1" applyBorder="1" applyAlignment="1" applyProtection="1">
      <alignment horizontal="center" vertical="center" wrapText="1"/>
      <protection locked="0"/>
    </xf>
    <xf numFmtId="182" fontId="15" fillId="2" borderId="0" xfId="0" applyNumberFormat="1" applyFont="1" applyFill="1" applyAlignment="1" applyProtection="1">
      <alignment horizontal="center" vertical="center" wrapText="1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3 10 2 2 4_【外协钣金件报价单】徐州淮海新能源汽车配件有限公司--皮永斌(3)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27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 3 15 8" xfId="41"/>
    <cellStyle name="40% - 强调文字颜色 2" xfId="42" builtinId="35"/>
    <cellStyle name="强调文字颜色 3" xfId="43" builtinId="37"/>
    <cellStyle name="强调文字颜色 4" xfId="44" builtinId="41"/>
    <cellStyle name="常规 3 3 2 9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3 15 2 2 2" xfId="52"/>
    <cellStyle name="40% - 强调文字颜色 6" xfId="53" builtinId="51"/>
    <cellStyle name="60% - 强调文字颜色 6" xfId="54" builtinId="52"/>
    <cellStyle name="oft Excel]_x005f_x000d__x005f_x000a_Comment=The open=/f lines load custom functions into the Paste Function list._x005f_x000d__x005f_x000a_Maximized=2_x005f_x000d__x005f_x000a_AutoFormat=" xfId="55"/>
    <cellStyle name="Style 1" xfId="56"/>
    <cellStyle name="常规 2" xfId="57"/>
    <cellStyle name="常规 3 2 2 3" xfId="58"/>
    <cellStyle name="常规 3" xfId="59"/>
    <cellStyle name="常规 3 10 2 2 2 3" xfId="60"/>
    <cellStyle name="常规 3 2 2 2" xfId="61"/>
    <cellStyle name="常规 3 2 3" xfId="62"/>
    <cellStyle name="常规 3 3 2" xfId="63"/>
    <cellStyle name="常规 3 3 2 2" xfId="64"/>
    <cellStyle name="常规 3 3_【外协钣金件报价单】徐州淮海新能源汽车配件有限公司--皮永斌(3)" xfId="65"/>
    <cellStyle name="常规 3 4_【外协钣金件报价单】徐州淮海新能源汽车配件有限公司--皮永斌(3)" xfId="66"/>
    <cellStyle name="常规 3_【外协钣金件报价单】徐州淮海新能源汽车配件有限公司--皮永斌(3)" xfId="67"/>
    <cellStyle name="常规 60 3 2 2" xfId="68"/>
    <cellStyle name="常规 60 3 2 3" xfId="69"/>
    <cellStyle name="常规 60 3 2 4" xfId="70"/>
    <cellStyle name="常规 60 3 5" xfId="71"/>
    <cellStyle name="常规 60 3_【外协钣金件报价单】徐州淮海新能源汽车配件有限公司--皮永斌(3)" xfId="72"/>
    <cellStyle name="常规_3-FRM-P&amp;L-010 报价表2009-3-19, Rev 1.0" xfId="73"/>
    <cellStyle name="常规_S21工艺资料新版" xfId="74"/>
  </cellStyles>
  <dxfs count="1">
    <dxf>
      <font>
        <b val="1"/>
        <i val="0"/>
        <strike val="0"/>
        <color rgb="FF00B050"/>
      </font>
    </dxf>
  </dxfs>
  <tableStyles count="0" defaultTableStyle="TableStyleMedium2" defaultPivotStyle="PivotStyleLight16"/>
  <colors>
    <mruColors>
      <color rgb="0000FF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118110</xdr:colOff>
      <xdr:row>5</xdr:row>
      <xdr:rowOff>203835</xdr:rowOff>
    </xdr:from>
    <xdr:to>
      <xdr:col>5</xdr:col>
      <xdr:colOff>1673225</xdr:colOff>
      <xdr:row>9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4395" y="2781300"/>
          <a:ext cx="155511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131445</xdr:colOff>
      <xdr:row>12</xdr:row>
      <xdr:rowOff>180975</xdr:rowOff>
    </xdr:from>
    <xdr:to>
      <xdr:col>5</xdr:col>
      <xdr:colOff>1731645</xdr:colOff>
      <xdr:row>15</xdr:row>
      <xdr:rowOff>11430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27730" y="4692015"/>
          <a:ext cx="1600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131445</xdr:colOff>
      <xdr:row>17</xdr:row>
      <xdr:rowOff>234950</xdr:rowOff>
    </xdr:from>
    <xdr:to>
      <xdr:col>5</xdr:col>
      <xdr:colOff>1705610</xdr:colOff>
      <xdr:row>20</xdr:row>
      <xdr:rowOff>208280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27730" y="6127115"/>
          <a:ext cx="157416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64135</xdr:colOff>
      <xdr:row>23</xdr:row>
      <xdr:rowOff>121285</xdr:rowOff>
    </xdr:from>
    <xdr:to>
      <xdr:col>5</xdr:col>
      <xdr:colOff>1621155</xdr:colOff>
      <xdr:row>29</xdr:row>
      <xdr:rowOff>151130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360420" y="7480300"/>
          <a:ext cx="1557020" cy="145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64135</xdr:colOff>
      <xdr:row>29</xdr:row>
      <xdr:rowOff>146050</xdr:rowOff>
    </xdr:from>
    <xdr:to>
      <xdr:col>5</xdr:col>
      <xdr:colOff>1607185</xdr:colOff>
      <xdr:row>34</xdr:row>
      <xdr:rowOff>236220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360420" y="8933815"/>
          <a:ext cx="1543050" cy="1299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33;&#30446;&#36164;&#26009;\&#20852;&#37030;\&#26494;&#26524;&#27773;&#36710;\ssk\&#25253;&#20215;&#21333;2020.10.14\SSK&#39033;&#30446;&#24037;&#35013;&#21450;&#20135;&#21697;&#25253;&#20215;&#21333;2020.10.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装报价"/>
      <sheetName val="报价明细"/>
    </sheetNames>
    <sheetDataSet>
      <sheetData sheetId="0"/>
      <sheetData sheetId="1">
        <row r="82">
          <cell r="AD82">
            <v>3.3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R59"/>
  <sheetViews>
    <sheetView tabSelected="1" view="pageBreakPreview" zoomScale="70" zoomScaleNormal="80" zoomScaleSheetLayoutView="70" workbookViewId="0">
      <pane xSplit="8" ySplit="5" topLeftCell="I6" activePane="bottomRight" state="frozen"/>
      <selection/>
      <selection pane="topRight"/>
      <selection pane="bottomLeft"/>
      <selection pane="bottomRight" activeCell="Y35" sqref="Y35"/>
    </sheetView>
  </sheetViews>
  <sheetFormatPr defaultColWidth="9" defaultRowHeight="20.25"/>
  <cols>
    <col min="1" max="1" width="5.75" style="194" hidden="1" customWidth="1"/>
    <col min="2" max="2" width="14.9916666666667" style="194" hidden="1" customWidth="1"/>
    <col min="3" max="3" width="23.75" style="194" hidden="1" customWidth="1"/>
    <col min="4" max="4" width="19.3833333333333" style="195" customWidth="1"/>
    <col min="5" max="5" width="23.875" style="195" customWidth="1"/>
    <col min="6" max="6" width="23.875" style="196" customWidth="1"/>
    <col min="7" max="7" width="8.51666666666667" style="197" hidden="1" customWidth="1"/>
    <col min="8" max="9" width="9.875" style="197" hidden="1" customWidth="1"/>
    <col min="10" max="10" width="13.25" style="197" hidden="1" customWidth="1"/>
    <col min="11" max="11" width="9.51666666666667" style="197" hidden="1" customWidth="1"/>
    <col min="12" max="12" width="7.875" style="198" hidden="1" customWidth="1"/>
    <col min="13" max="13" width="7.625" style="199" hidden="1" customWidth="1"/>
    <col min="14" max="14" width="7.75" style="199" hidden="1" customWidth="1"/>
    <col min="15" max="15" width="10.625" style="200" hidden="1" customWidth="1"/>
    <col min="16" max="16" width="11.75" style="201" customWidth="1"/>
    <col min="17" max="17" width="29.2083333333333" style="201" customWidth="1"/>
    <col min="18" max="21" width="10.625" style="201" customWidth="1"/>
    <col min="22" max="23" width="15.625" style="199" customWidth="1"/>
    <col min="24" max="25" width="19.3833333333333" style="202" customWidth="1"/>
    <col min="26" max="26" width="12.625" style="197" customWidth="1"/>
    <col min="27" max="27" width="13.5166666666667" style="197" customWidth="1"/>
    <col min="28" max="200" width="9" style="197"/>
    <col min="201" max="252" width="9" style="194"/>
    <col min="253" max="253" width="6.38333333333333" style="194" customWidth="1"/>
    <col min="254" max="254" width="19.1333333333333" style="194" customWidth="1"/>
    <col min="255" max="255" width="20.625" style="194" customWidth="1"/>
    <col min="256" max="256" width="43.75" style="194" customWidth="1"/>
    <col min="257" max="257" width="13.75" style="194" customWidth="1"/>
    <col min="258" max="263" width="9" style="194" hidden="1" customWidth="1"/>
    <col min="264" max="264" width="13.625" style="194" customWidth="1"/>
    <col min="265" max="268" width="10.625" style="194" customWidth="1"/>
    <col min="269" max="269" width="10.3833333333333" style="194" customWidth="1"/>
    <col min="270" max="271" width="10.625" style="194" customWidth="1"/>
    <col min="272" max="272" width="11.75" style="194" customWidth="1"/>
    <col min="273" max="273" width="16.3833333333333" style="194" customWidth="1"/>
    <col min="274" max="277" width="10.625" style="194" customWidth="1"/>
    <col min="278" max="281" width="15.625" style="194" customWidth="1"/>
    <col min="282" max="508" width="9" style="194"/>
    <col min="509" max="509" width="6.38333333333333" style="194" customWidth="1"/>
    <col min="510" max="510" width="19.1333333333333" style="194" customWidth="1"/>
    <col min="511" max="511" width="20.625" style="194" customWidth="1"/>
    <col min="512" max="512" width="43.75" style="194" customWidth="1"/>
    <col min="513" max="513" width="13.75" style="194" customWidth="1"/>
    <col min="514" max="519" width="9" style="194" hidden="1" customWidth="1"/>
    <col min="520" max="520" width="13.625" style="194" customWidth="1"/>
    <col min="521" max="524" width="10.625" style="194" customWidth="1"/>
    <col min="525" max="525" width="10.3833333333333" style="194" customWidth="1"/>
    <col min="526" max="527" width="10.625" style="194" customWidth="1"/>
    <col min="528" max="528" width="11.75" style="194" customWidth="1"/>
    <col min="529" max="529" width="16.3833333333333" style="194" customWidth="1"/>
    <col min="530" max="533" width="10.625" style="194" customWidth="1"/>
    <col min="534" max="537" width="15.625" style="194" customWidth="1"/>
    <col min="538" max="764" width="9" style="194"/>
    <col min="765" max="765" width="6.38333333333333" style="194" customWidth="1"/>
    <col min="766" max="766" width="19.1333333333333" style="194" customWidth="1"/>
    <col min="767" max="767" width="20.625" style="194" customWidth="1"/>
    <col min="768" max="768" width="43.75" style="194" customWidth="1"/>
    <col min="769" max="769" width="13.75" style="194" customWidth="1"/>
    <col min="770" max="775" width="9" style="194" hidden="1" customWidth="1"/>
    <col min="776" max="776" width="13.625" style="194" customWidth="1"/>
    <col min="777" max="780" width="10.625" style="194" customWidth="1"/>
    <col min="781" max="781" width="10.3833333333333" style="194" customWidth="1"/>
    <col min="782" max="783" width="10.625" style="194" customWidth="1"/>
    <col min="784" max="784" width="11.75" style="194" customWidth="1"/>
    <col min="785" max="785" width="16.3833333333333" style="194" customWidth="1"/>
    <col min="786" max="789" width="10.625" style="194" customWidth="1"/>
    <col min="790" max="793" width="15.625" style="194" customWidth="1"/>
    <col min="794" max="1020" width="9" style="194"/>
    <col min="1021" max="1021" width="6.38333333333333" style="194" customWidth="1"/>
    <col min="1022" max="1022" width="19.1333333333333" style="194" customWidth="1"/>
    <col min="1023" max="1023" width="20.625" style="194" customWidth="1"/>
    <col min="1024" max="1024" width="43.75" style="194" customWidth="1"/>
    <col min="1025" max="1025" width="13.75" style="194" customWidth="1"/>
    <col min="1026" max="1031" width="9" style="194" hidden="1" customWidth="1"/>
    <col min="1032" max="1032" width="13.625" style="194" customWidth="1"/>
    <col min="1033" max="1036" width="10.625" style="194" customWidth="1"/>
    <col min="1037" max="1037" width="10.3833333333333" style="194" customWidth="1"/>
    <col min="1038" max="1039" width="10.625" style="194" customWidth="1"/>
    <col min="1040" max="1040" width="11.75" style="194" customWidth="1"/>
    <col min="1041" max="1041" width="16.3833333333333" style="194" customWidth="1"/>
    <col min="1042" max="1045" width="10.625" style="194" customWidth="1"/>
    <col min="1046" max="1049" width="15.625" style="194" customWidth="1"/>
    <col min="1050" max="1276" width="9" style="194"/>
    <col min="1277" max="1277" width="6.38333333333333" style="194" customWidth="1"/>
    <col min="1278" max="1278" width="19.1333333333333" style="194" customWidth="1"/>
    <col min="1279" max="1279" width="20.625" style="194" customWidth="1"/>
    <col min="1280" max="1280" width="43.75" style="194" customWidth="1"/>
    <col min="1281" max="1281" width="13.75" style="194" customWidth="1"/>
    <col min="1282" max="1287" width="9" style="194" hidden="1" customWidth="1"/>
    <col min="1288" max="1288" width="13.625" style="194" customWidth="1"/>
    <col min="1289" max="1292" width="10.625" style="194" customWidth="1"/>
    <col min="1293" max="1293" width="10.3833333333333" style="194" customWidth="1"/>
    <col min="1294" max="1295" width="10.625" style="194" customWidth="1"/>
    <col min="1296" max="1296" width="11.75" style="194" customWidth="1"/>
    <col min="1297" max="1297" width="16.3833333333333" style="194" customWidth="1"/>
    <col min="1298" max="1301" width="10.625" style="194" customWidth="1"/>
    <col min="1302" max="1305" width="15.625" style="194" customWidth="1"/>
    <col min="1306" max="1532" width="9" style="194"/>
    <col min="1533" max="1533" width="6.38333333333333" style="194" customWidth="1"/>
    <col min="1534" max="1534" width="19.1333333333333" style="194" customWidth="1"/>
    <col min="1535" max="1535" width="20.625" style="194" customWidth="1"/>
    <col min="1536" max="1536" width="43.75" style="194" customWidth="1"/>
    <col min="1537" max="1537" width="13.75" style="194" customWidth="1"/>
    <col min="1538" max="1543" width="9" style="194" hidden="1" customWidth="1"/>
    <col min="1544" max="1544" width="13.625" style="194" customWidth="1"/>
    <col min="1545" max="1548" width="10.625" style="194" customWidth="1"/>
    <col min="1549" max="1549" width="10.3833333333333" style="194" customWidth="1"/>
    <col min="1550" max="1551" width="10.625" style="194" customWidth="1"/>
    <col min="1552" max="1552" width="11.75" style="194" customWidth="1"/>
    <col min="1553" max="1553" width="16.3833333333333" style="194" customWidth="1"/>
    <col min="1554" max="1557" width="10.625" style="194" customWidth="1"/>
    <col min="1558" max="1561" width="15.625" style="194" customWidth="1"/>
    <col min="1562" max="1788" width="9" style="194"/>
    <col min="1789" max="1789" width="6.38333333333333" style="194" customWidth="1"/>
    <col min="1790" max="1790" width="19.1333333333333" style="194" customWidth="1"/>
    <col min="1791" max="1791" width="20.625" style="194" customWidth="1"/>
    <col min="1792" max="1792" width="43.75" style="194" customWidth="1"/>
    <col min="1793" max="1793" width="13.75" style="194" customWidth="1"/>
    <col min="1794" max="1799" width="9" style="194" hidden="1" customWidth="1"/>
    <col min="1800" max="1800" width="13.625" style="194" customWidth="1"/>
    <col min="1801" max="1804" width="10.625" style="194" customWidth="1"/>
    <col min="1805" max="1805" width="10.3833333333333" style="194" customWidth="1"/>
    <col min="1806" max="1807" width="10.625" style="194" customWidth="1"/>
    <col min="1808" max="1808" width="11.75" style="194" customWidth="1"/>
    <col min="1809" max="1809" width="16.3833333333333" style="194" customWidth="1"/>
    <col min="1810" max="1813" width="10.625" style="194" customWidth="1"/>
    <col min="1814" max="1817" width="15.625" style="194" customWidth="1"/>
    <col min="1818" max="2044" width="9" style="194"/>
    <col min="2045" max="2045" width="6.38333333333333" style="194" customWidth="1"/>
    <col min="2046" max="2046" width="19.1333333333333" style="194" customWidth="1"/>
    <col min="2047" max="2047" width="20.625" style="194" customWidth="1"/>
    <col min="2048" max="2048" width="43.75" style="194" customWidth="1"/>
    <col min="2049" max="2049" width="13.75" style="194" customWidth="1"/>
    <col min="2050" max="2055" width="9" style="194" hidden="1" customWidth="1"/>
    <col min="2056" max="2056" width="13.625" style="194" customWidth="1"/>
    <col min="2057" max="2060" width="10.625" style="194" customWidth="1"/>
    <col min="2061" max="2061" width="10.3833333333333" style="194" customWidth="1"/>
    <col min="2062" max="2063" width="10.625" style="194" customWidth="1"/>
    <col min="2064" max="2064" width="11.75" style="194" customWidth="1"/>
    <col min="2065" max="2065" width="16.3833333333333" style="194" customWidth="1"/>
    <col min="2066" max="2069" width="10.625" style="194" customWidth="1"/>
    <col min="2070" max="2073" width="15.625" style="194" customWidth="1"/>
    <col min="2074" max="2300" width="9" style="194"/>
    <col min="2301" max="2301" width="6.38333333333333" style="194" customWidth="1"/>
    <col min="2302" max="2302" width="19.1333333333333" style="194" customWidth="1"/>
    <col min="2303" max="2303" width="20.625" style="194" customWidth="1"/>
    <col min="2304" max="2304" width="43.75" style="194" customWidth="1"/>
    <col min="2305" max="2305" width="13.75" style="194" customWidth="1"/>
    <col min="2306" max="2311" width="9" style="194" hidden="1" customWidth="1"/>
    <col min="2312" max="2312" width="13.625" style="194" customWidth="1"/>
    <col min="2313" max="2316" width="10.625" style="194" customWidth="1"/>
    <col min="2317" max="2317" width="10.3833333333333" style="194" customWidth="1"/>
    <col min="2318" max="2319" width="10.625" style="194" customWidth="1"/>
    <col min="2320" max="2320" width="11.75" style="194" customWidth="1"/>
    <col min="2321" max="2321" width="16.3833333333333" style="194" customWidth="1"/>
    <col min="2322" max="2325" width="10.625" style="194" customWidth="1"/>
    <col min="2326" max="2329" width="15.625" style="194" customWidth="1"/>
    <col min="2330" max="2556" width="9" style="194"/>
    <col min="2557" max="2557" width="6.38333333333333" style="194" customWidth="1"/>
    <col min="2558" max="2558" width="19.1333333333333" style="194" customWidth="1"/>
    <col min="2559" max="2559" width="20.625" style="194" customWidth="1"/>
    <col min="2560" max="2560" width="43.75" style="194" customWidth="1"/>
    <col min="2561" max="2561" width="13.75" style="194" customWidth="1"/>
    <col min="2562" max="2567" width="9" style="194" hidden="1" customWidth="1"/>
    <col min="2568" max="2568" width="13.625" style="194" customWidth="1"/>
    <col min="2569" max="2572" width="10.625" style="194" customWidth="1"/>
    <col min="2573" max="2573" width="10.3833333333333" style="194" customWidth="1"/>
    <col min="2574" max="2575" width="10.625" style="194" customWidth="1"/>
    <col min="2576" max="2576" width="11.75" style="194" customWidth="1"/>
    <col min="2577" max="2577" width="16.3833333333333" style="194" customWidth="1"/>
    <col min="2578" max="2581" width="10.625" style="194" customWidth="1"/>
    <col min="2582" max="2585" width="15.625" style="194" customWidth="1"/>
    <col min="2586" max="2812" width="9" style="194"/>
    <col min="2813" max="2813" width="6.38333333333333" style="194" customWidth="1"/>
    <col min="2814" max="2814" width="19.1333333333333" style="194" customWidth="1"/>
    <col min="2815" max="2815" width="20.625" style="194" customWidth="1"/>
    <col min="2816" max="2816" width="43.75" style="194" customWidth="1"/>
    <col min="2817" max="2817" width="13.75" style="194" customWidth="1"/>
    <col min="2818" max="2823" width="9" style="194" hidden="1" customWidth="1"/>
    <col min="2824" max="2824" width="13.625" style="194" customWidth="1"/>
    <col min="2825" max="2828" width="10.625" style="194" customWidth="1"/>
    <col min="2829" max="2829" width="10.3833333333333" style="194" customWidth="1"/>
    <col min="2830" max="2831" width="10.625" style="194" customWidth="1"/>
    <col min="2832" max="2832" width="11.75" style="194" customWidth="1"/>
    <col min="2833" max="2833" width="16.3833333333333" style="194" customWidth="1"/>
    <col min="2834" max="2837" width="10.625" style="194" customWidth="1"/>
    <col min="2838" max="2841" width="15.625" style="194" customWidth="1"/>
    <col min="2842" max="3068" width="9" style="194"/>
    <col min="3069" max="3069" width="6.38333333333333" style="194" customWidth="1"/>
    <col min="3070" max="3070" width="19.1333333333333" style="194" customWidth="1"/>
    <col min="3071" max="3071" width="20.625" style="194" customWidth="1"/>
    <col min="3072" max="3072" width="43.75" style="194" customWidth="1"/>
    <col min="3073" max="3073" width="13.75" style="194" customWidth="1"/>
    <col min="3074" max="3079" width="9" style="194" hidden="1" customWidth="1"/>
    <col min="3080" max="3080" width="13.625" style="194" customWidth="1"/>
    <col min="3081" max="3084" width="10.625" style="194" customWidth="1"/>
    <col min="3085" max="3085" width="10.3833333333333" style="194" customWidth="1"/>
    <col min="3086" max="3087" width="10.625" style="194" customWidth="1"/>
    <col min="3088" max="3088" width="11.75" style="194" customWidth="1"/>
    <col min="3089" max="3089" width="16.3833333333333" style="194" customWidth="1"/>
    <col min="3090" max="3093" width="10.625" style="194" customWidth="1"/>
    <col min="3094" max="3097" width="15.625" style="194" customWidth="1"/>
    <col min="3098" max="3324" width="9" style="194"/>
    <col min="3325" max="3325" width="6.38333333333333" style="194" customWidth="1"/>
    <col min="3326" max="3326" width="19.1333333333333" style="194" customWidth="1"/>
    <col min="3327" max="3327" width="20.625" style="194" customWidth="1"/>
    <col min="3328" max="3328" width="43.75" style="194" customWidth="1"/>
    <col min="3329" max="3329" width="13.75" style="194" customWidth="1"/>
    <col min="3330" max="3335" width="9" style="194" hidden="1" customWidth="1"/>
    <col min="3336" max="3336" width="13.625" style="194" customWidth="1"/>
    <col min="3337" max="3340" width="10.625" style="194" customWidth="1"/>
    <col min="3341" max="3341" width="10.3833333333333" style="194" customWidth="1"/>
    <col min="3342" max="3343" width="10.625" style="194" customWidth="1"/>
    <col min="3344" max="3344" width="11.75" style="194" customWidth="1"/>
    <col min="3345" max="3345" width="16.3833333333333" style="194" customWidth="1"/>
    <col min="3346" max="3349" width="10.625" style="194" customWidth="1"/>
    <col min="3350" max="3353" width="15.625" style="194" customWidth="1"/>
    <col min="3354" max="3580" width="9" style="194"/>
    <col min="3581" max="3581" width="6.38333333333333" style="194" customWidth="1"/>
    <col min="3582" max="3582" width="19.1333333333333" style="194" customWidth="1"/>
    <col min="3583" max="3583" width="20.625" style="194" customWidth="1"/>
    <col min="3584" max="3584" width="43.75" style="194" customWidth="1"/>
    <col min="3585" max="3585" width="13.75" style="194" customWidth="1"/>
    <col min="3586" max="3591" width="9" style="194" hidden="1" customWidth="1"/>
    <col min="3592" max="3592" width="13.625" style="194" customWidth="1"/>
    <col min="3593" max="3596" width="10.625" style="194" customWidth="1"/>
    <col min="3597" max="3597" width="10.3833333333333" style="194" customWidth="1"/>
    <col min="3598" max="3599" width="10.625" style="194" customWidth="1"/>
    <col min="3600" max="3600" width="11.75" style="194" customWidth="1"/>
    <col min="3601" max="3601" width="16.3833333333333" style="194" customWidth="1"/>
    <col min="3602" max="3605" width="10.625" style="194" customWidth="1"/>
    <col min="3606" max="3609" width="15.625" style="194" customWidth="1"/>
    <col min="3610" max="3836" width="9" style="194"/>
    <col min="3837" max="3837" width="6.38333333333333" style="194" customWidth="1"/>
    <col min="3838" max="3838" width="19.1333333333333" style="194" customWidth="1"/>
    <col min="3839" max="3839" width="20.625" style="194" customWidth="1"/>
    <col min="3840" max="3840" width="43.75" style="194" customWidth="1"/>
    <col min="3841" max="3841" width="13.75" style="194" customWidth="1"/>
    <col min="3842" max="3847" width="9" style="194" hidden="1" customWidth="1"/>
    <col min="3848" max="3848" width="13.625" style="194" customWidth="1"/>
    <col min="3849" max="3852" width="10.625" style="194" customWidth="1"/>
    <col min="3853" max="3853" width="10.3833333333333" style="194" customWidth="1"/>
    <col min="3854" max="3855" width="10.625" style="194" customWidth="1"/>
    <col min="3856" max="3856" width="11.75" style="194" customWidth="1"/>
    <col min="3857" max="3857" width="16.3833333333333" style="194" customWidth="1"/>
    <col min="3858" max="3861" width="10.625" style="194" customWidth="1"/>
    <col min="3862" max="3865" width="15.625" style="194" customWidth="1"/>
    <col min="3866" max="4092" width="9" style="194"/>
    <col min="4093" max="4093" width="6.38333333333333" style="194" customWidth="1"/>
    <col min="4094" max="4094" width="19.1333333333333" style="194" customWidth="1"/>
    <col min="4095" max="4095" width="20.625" style="194" customWidth="1"/>
    <col min="4096" max="4096" width="43.75" style="194" customWidth="1"/>
    <col min="4097" max="4097" width="13.75" style="194" customWidth="1"/>
    <col min="4098" max="4103" width="9" style="194" hidden="1" customWidth="1"/>
    <col min="4104" max="4104" width="13.625" style="194" customWidth="1"/>
    <col min="4105" max="4108" width="10.625" style="194" customWidth="1"/>
    <col min="4109" max="4109" width="10.3833333333333" style="194" customWidth="1"/>
    <col min="4110" max="4111" width="10.625" style="194" customWidth="1"/>
    <col min="4112" max="4112" width="11.75" style="194" customWidth="1"/>
    <col min="4113" max="4113" width="16.3833333333333" style="194" customWidth="1"/>
    <col min="4114" max="4117" width="10.625" style="194" customWidth="1"/>
    <col min="4118" max="4121" width="15.625" style="194" customWidth="1"/>
    <col min="4122" max="4348" width="9" style="194"/>
    <col min="4349" max="4349" width="6.38333333333333" style="194" customWidth="1"/>
    <col min="4350" max="4350" width="19.1333333333333" style="194" customWidth="1"/>
    <col min="4351" max="4351" width="20.625" style="194" customWidth="1"/>
    <col min="4352" max="4352" width="43.75" style="194" customWidth="1"/>
    <col min="4353" max="4353" width="13.75" style="194" customWidth="1"/>
    <col min="4354" max="4359" width="9" style="194" hidden="1" customWidth="1"/>
    <col min="4360" max="4360" width="13.625" style="194" customWidth="1"/>
    <col min="4361" max="4364" width="10.625" style="194" customWidth="1"/>
    <col min="4365" max="4365" width="10.3833333333333" style="194" customWidth="1"/>
    <col min="4366" max="4367" width="10.625" style="194" customWidth="1"/>
    <col min="4368" max="4368" width="11.75" style="194" customWidth="1"/>
    <col min="4369" max="4369" width="16.3833333333333" style="194" customWidth="1"/>
    <col min="4370" max="4373" width="10.625" style="194" customWidth="1"/>
    <col min="4374" max="4377" width="15.625" style="194" customWidth="1"/>
    <col min="4378" max="4604" width="9" style="194"/>
    <col min="4605" max="4605" width="6.38333333333333" style="194" customWidth="1"/>
    <col min="4606" max="4606" width="19.1333333333333" style="194" customWidth="1"/>
    <col min="4607" max="4607" width="20.625" style="194" customWidth="1"/>
    <col min="4608" max="4608" width="43.75" style="194" customWidth="1"/>
    <col min="4609" max="4609" width="13.75" style="194" customWidth="1"/>
    <col min="4610" max="4615" width="9" style="194" hidden="1" customWidth="1"/>
    <col min="4616" max="4616" width="13.625" style="194" customWidth="1"/>
    <col min="4617" max="4620" width="10.625" style="194" customWidth="1"/>
    <col min="4621" max="4621" width="10.3833333333333" style="194" customWidth="1"/>
    <col min="4622" max="4623" width="10.625" style="194" customWidth="1"/>
    <col min="4624" max="4624" width="11.75" style="194" customWidth="1"/>
    <col min="4625" max="4625" width="16.3833333333333" style="194" customWidth="1"/>
    <col min="4626" max="4629" width="10.625" style="194" customWidth="1"/>
    <col min="4630" max="4633" width="15.625" style="194" customWidth="1"/>
    <col min="4634" max="4860" width="9" style="194"/>
    <col min="4861" max="4861" width="6.38333333333333" style="194" customWidth="1"/>
    <col min="4862" max="4862" width="19.1333333333333" style="194" customWidth="1"/>
    <col min="4863" max="4863" width="20.625" style="194" customWidth="1"/>
    <col min="4864" max="4864" width="43.75" style="194" customWidth="1"/>
    <col min="4865" max="4865" width="13.75" style="194" customWidth="1"/>
    <col min="4866" max="4871" width="9" style="194" hidden="1" customWidth="1"/>
    <col min="4872" max="4872" width="13.625" style="194" customWidth="1"/>
    <col min="4873" max="4876" width="10.625" style="194" customWidth="1"/>
    <col min="4877" max="4877" width="10.3833333333333" style="194" customWidth="1"/>
    <col min="4878" max="4879" width="10.625" style="194" customWidth="1"/>
    <col min="4880" max="4880" width="11.75" style="194" customWidth="1"/>
    <col min="4881" max="4881" width="16.3833333333333" style="194" customWidth="1"/>
    <col min="4882" max="4885" width="10.625" style="194" customWidth="1"/>
    <col min="4886" max="4889" width="15.625" style="194" customWidth="1"/>
    <col min="4890" max="5116" width="9" style="194"/>
    <col min="5117" max="5117" width="6.38333333333333" style="194" customWidth="1"/>
    <col min="5118" max="5118" width="19.1333333333333" style="194" customWidth="1"/>
    <col min="5119" max="5119" width="20.625" style="194" customWidth="1"/>
    <col min="5120" max="5120" width="43.75" style="194" customWidth="1"/>
    <col min="5121" max="5121" width="13.75" style="194" customWidth="1"/>
    <col min="5122" max="5127" width="9" style="194" hidden="1" customWidth="1"/>
    <col min="5128" max="5128" width="13.625" style="194" customWidth="1"/>
    <col min="5129" max="5132" width="10.625" style="194" customWidth="1"/>
    <col min="5133" max="5133" width="10.3833333333333" style="194" customWidth="1"/>
    <col min="5134" max="5135" width="10.625" style="194" customWidth="1"/>
    <col min="5136" max="5136" width="11.75" style="194" customWidth="1"/>
    <col min="5137" max="5137" width="16.3833333333333" style="194" customWidth="1"/>
    <col min="5138" max="5141" width="10.625" style="194" customWidth="1"/>
    <col min="5142" max="5145" width="15.625" style="194" customWidth="1"/>
    <col min="5146" max="5372" width="9" style="194"/>
    <col min="5373" max="5373" width="6.38333333333333" style="194" customWidth="1"/>
    <col min="5374" max="5374" width="19.1333333333333" style="194" customWidth="1"/>
    <col min="5375" max="5375" width="20.625" style="194" customWidth="1"/>
    <col min="5376" max="5376" width="43.75" style="194" customWidth="1"/>
    <col min="5377" max="5377" width="13.75" style="194" customWidth="1"/>
    <col min="5378" max="5383" width="9" style="194" hidden="1" customWidth="1"/>
    <col min="5384" max="5384" width="13.625" style="194" customWidth="1"/>
    <col min="5385" max="5388" width="10.625" style="194" customWidth="1"/>
    <col min="5389" max="5389" width="10.3833333333333" style="194" customWidth="1"/>
    <col min="5390" max="5391" width="10.625" style="194" customWidth="1"/>
    <col min="5392" max="5392" width="11.75" style="194" customWidth="1"/>
    <col min="5393" max="5393" width="16.3833333333333" style="194" customWidth="1"/>
    <col min="5394" max="5397" width="10.625" style="194" customWidth="1"/>
    <col min="5398" max="5401" width="15.625" style="194" customWidth="1"/>
    <col min="5402" max="5628" width="9" style="194"/>
    <col min="5629" max="5629" width="6.38333333333333" style="194" customWidth="1"/>
    <col min="5630" max="5630" width="19.1333333333333" style="194" customWidth="1"/>
    <col min="5631" max="5631" width="20.625" style="194" customWidth="1"/>
    <col min="5632" max="5632" width="43.75" style="194" customWidth="1"/>
    <col min="5633" max="5633" width="13.75" style="194" customWidth="1"/>
    <col min="5634" max="5639" width="9" style="194" hidden="1" customWidth="1"/>
    <col min="5640" max="5640" width="13.625" style="194" customWidth="1"/>
    <col min="5641" max="5644" width="10.625" style="194" customWidth="1"/>
    <col min="5645" max="5645" width="10.3833333333333" style="194" customWidth="1"/>
    <col min="5646" max="5647" width="10.625" style="194" customWidth="1"/>
    <col min="5648" max="5648" width="11.75" style="194" customWidth="1"/>
    <col min="5649" max="5649" width="16.3833333333333" style="194" customWidth="1"/>
    <col min="5650" max="5653" width="10.625" style="194" customWidth="1"/>
    <col min="5654" max="5657" width="15.625" style="194" customWidth="1"/>
    <col min="5658" max="5884" width="9" style="194"/>
    <col min="5885" max="5885" width="6.38333333333333" style="194" customWidth="1"/>
    <col min="5886" max="5886" width="19.1333333333333" style="194" customWidth="1"/>
    <col min="5887" max="5887" width="20.625" style="194" customWidth="1"/>
    <col min="5888" max="5888" width="43.75" style="194" customWidth="1"/>
    <col min="5889" max="5889" width="13.75" style="194" customWidth="1"/>
    <col min="5890" max="5895" width="9" style="194" hidden="1" customWidth="1"/>
    <col min="5896" max="5896" width="13.625" style="194" customWidth="1"/>
    <col min="5897" max="5900" width="10.625" style="194" customWidth="1"/>
    <col min="5901" max="5901" width="10.3833333333333" style="194" customWidth="1"/>
    <col min="5902" max="5903" width="10.625" style="194" customWidth="1"/>
    <col min="5904" max="5904" width="11.75" style="194" customWidth="1"/>
    <col min="5905" max="5905" width="16.3833333333333" style="194" customWidth="1"/>
    <col min="5906" max="5909" width="10.625" style="194" customWidth="1"/>
    <col min="5910" max="5913" width="15.625" style="194" customWidth="1"/>
    <col min="5914" max="6140" width="9" style="194"/>
    <col min="6141" max="6141" width="6.38333333333333" style="194" customWidth="1"/>
    <col min="6142" max="6142" width="19.1333333333333" style="194" customWidth="1"/>
    <col min="6143" max="6143" width="20.625" style="194" customWidth="1"/>
    <col min="6144" max="6144" width="43.75" style="194" customWidth="1"/>
    <col min="6145" max="6145" width="13.75" style="194" customWidth="1"/>
    <col min="6146" max="6151" width="9" style="194" hidden="1" customWidth="1"/>
    <col min="6152" max="6152" width="13.625" style="194" customWidth="1"/>
    <col min="6153" max="6156" width="10.625" style="194" customWidth="1"/>
    <col min="6157" max="6157" width="10.3833333333333" style="194" customWidth="1"/>
    <col min="6158" max="6159" width="10.625" style="194" customWidth="1"/>
    <col min="6160" max="6160" width="11.75" style="194" customWidth="1"/>
    <col min="6161" max="6161" width="16.3833333333333" style="194" customWidth="1"/>
    <col min="6162" max="6165" width="10.625" style="194" customWidth="1"/>
    <col min="6166" max="6169" width="15.625" style="194" customWidth="1"/>
    <col min="6170" max="6396" width="9" style="194"/>
    <col min="6397" max="6397" width="6.38333333333333" style="194" customWidth="1"/>
    <col min="6398" max="6398" width="19.1333333333333" style="194" customWidth="1"/>
    <col min="6399" max="6399" width="20.625" style="194" customWidth="1"/>
    <col min="6400" max="6400" width="43.75" style="194" customWidth="1"/>
    <col min="6401" max="6401" width="13.75" style="194" customWidth="1"/>
    <col min="6402" max="6407" width="9" style="194" hidden="1" customWidth="1"/>
    <col min="6408" max="6408" width="13.625" style="194" customWidth="1"/>
    <col min="6409" max="6412" width="10.625" style="194" customWidth="1"/>
    <col min="6413" max="6413" width="10.3833333333333" style="194" customWidth="1"/>
    <col min="6414" max="6415" width="10.625" style="194" customWidth="1"/>
    <col min="6416" max="6416" width="11.75" style="194" customWidth="1"/>
    <col min="6417" max="6417" width="16.3833333333333" style="194" customWidth="1"/>
    <col min="6418" max="6421" width="10.625" style="194" customWidth="1"/>
    <col min="6422" max="6425" width="15.625" style="194" customWidth="1"/>
    <col min="6426" max="6652" width="9" style="194"/>
    <col min="6653" max="6653" width="6.38333333333333" style="194" customWidth="1"/>
    <col min="6654" max="6654" width="19.1333333333333" style="194" customWidth="1"/>
    <col min="6655" max="6655" width="20.625" style="194" customWidth="1"/>
    <col min="6656" max="6656" width="43.75" style="194" customWidth="1"/>
    <col min="6657" max="6657" width="13.75" style="194" customWidth="1"/>
    <col min="6658" max="6663" width="9" style="194" hidden="1" customWidth="1"/>
    <col min="6664" max="6664" width="13.625" style="194" customWidth="1"/>
    <col min="6665" max="6668" width="10.625" style="194" customWidth="1"/>
    <col min="6669" max="6669" width="10.3833333333333" style="194" customWidth="1"/>
    <col min="6670" max="6671" width="10.625" style="194" customWidth="1"/>
    <col min="6672" max="6672" width="11.75" style="194" customWidth="1"/>
    <col min="6673" max="6673" width="16.3833333333333" style="194" customWidth="1"/>
    <col min="6674" max="6677" width="10.625" style="194" customWidth="1"/>
    <col min="6678" max="6681" width="15.625" style="194" customWidth="1"/>
    <col min="6682" max="6908" width="9" style="194"/>
    <col min="6909" max="6909" width="6.38333333333333" style="194" customWidth="1"/>
    <col min="6910" max="6910" width="19.1333333333333" style="194" customWidth="1"/>
    <col min="6911" max="6911" width="20.625" style="194" customWidth="1"/>
    <col min="6912" max="6912" width="43.75" style="194" customWidth="1"/>
    <col min="6913" max="6913" width="13.75" style="194" customWidth="1"/>
    <col min="6914" max="6919" width="9" style="194" hidden="1" customWidth="1"/>
    <col min="6920" max="6920" width="13.625" style="194" customWidth="1"/>
    <col min="6921" max="6924" width="10.625" style="194" customWidth="1"/>
    <col min="6925" max="6925" width="10.3833333333333" style="194" customWidth="1"/>
    <col min="6926" max="6927" width="10.625" style="194" customWidth="1"/>
    <col min="6928" max="6928" width="11.75" style="194" customWidth="1"/>
    <col min="6929" max="6929" width="16.3833333333333" style="194" customWidth="1"/>
    <col min="6930" max="6933" width="10.625" style="194" customWidth="1"/>
    <col min="6934" max="6937" width="15.625" style="194" customWidth="1"/>
    <col min="6938" max="7164" width="9" style="194"/>
    <col min="7165" max="7165" width="6.38333333333333" style="194" customWidth="1"/>
    <col min="7166" max="7166" width="19.1333333333333" style="194" customWidth="1"/>
    <col min="7167" max="7167" width="20.625" style="194" customWidth="1"/>
    <col min="7168" max="7168" width="43.75" style="194" customWidth="1"/>
    <col min="7169" max="7169" width="13.75" style="194" customWidth="1"/>
    <col min="7170" max="7175" width="9" style="194" hidden="1" customWidth="1"/>
    <col min="7176" max="7176" width="13.625" style="194" customWidth="1"/>
    <col min="7177" max="7180" width="10.625" style="194" customWidth="1"/>
    <col min="7181" max="7181" width="10.3833333333333" style="194" customWidth="1"/>
    <col min="7182" max="7183" width="10.625" style="194" customWidth="1"/>
    <col min="7184" max="7184" width="11.75" style="194" customWidth="1"/>
    <col min="7185" max="7185" width="16.3833333333333" style="194" customWidth="1"/>
    <col min="7186" max="7189" width="10.625" style="194" customWidth="1"/>
    <col min="7190" max="7193" width="15.625" style="194" customWidth="1"/>
    <col min="7194" max="7420" width="9" style="194"/>
    <col min="7421" max="7421" width="6.38333333333333" style="194" customWidth="1"/>
    <col min="7422" max="7422" width="19.1333333333333" style="194" customWidth="1"/>
    <col min="7423" max="7423" width="20.625" style="194" customWidth="1"/>
    <col min="7424" max="7424" width="43.75" style="194" customWidth="1"/>
    <col min="7425" max="7425" width="13.75" style="194" customWidth="1"/>
    <col min="7426" max="7431" width="9" style="194" hidden="1" customWidth="1"/>
    <col min="7432" max="7432" width="13.625" style="194" customWidth="1"/>
    <col min="7433" max="7436" width="10.625" style="194" customWidth="1"/>
    <col min="7437" max="7437" width="10.3833333333333" style="194" customWidth="1"/>
    <col min="7438" max="7439" width="10.625" style="194" customWidth="1"/>
    <col min="7440" max="7440" width="11.75" style="194" customWidth="1"/>
    <col min="7441" max="7441" width="16.3833333333333" style="194" customWidth="1"/>
    <col min="7442" max="7445" width="10.625" style="194" customWidth="1"/>
    <col min="7446" max="7449" width="15.625" style="194" customWidth="1"/>
    <col min="7450" max="7676" width="9" style="194"/>
    <col min="7677" max="7677" width="6.38333333333333" style="194" customWidth="1"/>
    <col min="7678" max="7678" width="19.1333333333333" style="194" customWidth="1"/>
    <col min="7679" max="7679" width="20.625" style="194" customWidth="1"/>
    <col min="7680" max="7680" width="43.75" style="194" customWidth="1"/>
    <col min="7681" max="7681" width="13.75" style="194" customWidth="1"/>
    <col min="7682" max="7687" width="9" style="194" hidden="1" customWidth="1"/>
    <col min="7688" max="7688" width="13.625" style="194" customWidth="1"/>
    <col min="7689" max="7692" width="10.625" style="194" customWidth="1"/>
    <col min="7693" max="7693" width="10.3833333333333" style="194" customWidth="1"/>
    <col min="7694" max="7695" width="10.625" style="194" customWidth="1"/>
    <col min="7696" max="7696" width="11.75" style="194" customWidth="1"/>
    <col min="7697" max="7697" width="16.3833333333333" style="194" customWidth="1"/>
    <col min="7698" max="7701" width="10.625" style="194" customWidth="1"/>
    <col min="7702" max="7705" width="15.625" style="194" customWidth="1"/>
    <col min="7706" max="7932" width="9" style="194"/>
    <col min="7933" max="7933" width="6.38333333333333" style="194" customWidth="1"/>
    <col min="7934" max="7934" width="19.1333333333333" style="194" customWidth="1"/>
    <col min="7935" max="7935" width="20.625" style="194" customWidth="1"/>
    <col min="7936" max="7936" width="43.75" style="194" customWidth="1"/>
    <col min="7937" max="7937" width="13.75" style="194" customWidth="1"/>
    <col min="7938" max="7943" width="9" style="194" hidden="1" customWidth="1"/>
    <col min="7944" max="7944" width="13.625" style="194" customWidth="1"/>
    <col min="7945" max="7948" width="10.625" style="194" customWidth="1"/>
    <col min="7949" max="7949" width="10.3833333333333" style="194" customWidth="1"/>
    <col min="7950" max="7951" width="10.625" style="194" customWidth="1"/>
    <col min="7952" max="7952" width="11.75" style="194" customWidth="1"/>
    <col min="7953" max="7953" width="16.3833333333333" style="194" customWidth="1"/>
    <col min="7954" max="7957" width="10.625" style="194" customWidth="1"/>
    <col min="7958" max="7961" width="15.625" style="194" customWidth="1"/>
    <col min="7962" max="8188" width="9" style="194"/>
    <col min="8189" max="8189" width="6.38333333333333" style="194" customWidth="1"/>
    <col min="8190" max="8190" width="19.1333333333333" style="194" customWidth="1"/>
    <col min="8191" max="8191" width="20.625" style="194" customWidth="1"/>
    <col min="8192" max="8192" width="43.75" style="194" customWidth="1"/>
    <col min="8193" max="8193" width="13.75" style="194" customWidth="1"/>
    <col min="8194" max="8199" width="9" style="194" hidden="1" customWidth="1"/>
    <col min="8200" max="8200" width="13.625" style="194" customWidth="1"/>
    <col min="8201" max="8204" width="10.625" style="194" customWidth="1"/>
    <col min="8205" max="8205" width="10.3833333333333" style="194" customWidth="1"/>
    <col min="8206" max="8207" width="10.625" style="194" customWidth="1"/>
    <col min="8208" max="8208" width="11.75" style="194" customWidth="1"/>
    <col min="8209" max="8209" width="16.3833333333333" style="194" customWidth="1"/>
    <col min="8210" max="8213" width="10.625" style="194" customWidth="1"/>
    <col min="8214" max="8217" width="15.625" style="194" customWidth="1"/>
    <col min="8218" max="8444" width="9" style="194"/>
    <col min="8445" max="8445" width="6.38333333333333" style="194" customWidth="1"/>
    <col min="8446" max="8446" width="19.1333333333333" style="194" customWidth="1"/>
    <col min="8447" max="8447" width="20.625" style="194" customWidth="1"/>
    <col min="8448" max="8448" width="43.75" style="194" customWidth="1"/>
    <col min="8449" max="8449" width="13.75" style="194" customWidth="1"/>
    <col min="8450" max="8455" width="9" style="194" hidden="1" customWidth="1"/>
    <col min="8456" max="8456" width="13.625" style="194" customWidth="1"/>
    <col min="8457" max="8460" width="10.625" style="194" customWidth="1"/>
    <col min="8461" max="8461" width="10.3833333333333" style="194" customWidth="1"/>
    <col min="8462" max="8463" width="10.625" style="194" customWidth="1"/>
    <col min="8464" max="8464" width="11.75" style="194" customWidth="1"/>
    <col min="8465" max="8465" width="16.3833333333333" style="194" customWidth="1"/>
    <col min="8466" max="8469" width="10.625" style="194" customWidth="1"/>
    <col min="8470" max="8473" width="15.625" style="194" customWidth="1"/>
    <col min="8474" max="8700" width="9" style="194"/>
    <col min="8701" max="8701" width="6.38333333333333" style="194" customWidth="1"/>
    <col min="8702" max="8702" width="19.1333333333333" style="194" customWidth="1"/>
    <col min="8703" max="8703" width="20.625" style="194" customWidth="1"/>
    <col min="8704" max="8704" width="43.75" style="194" customWidth="1"/>
    <col min="8705" max="8705" width="13.75" style="194" customWidth="1"/>
    <col min="8706" max="8711" width="9" style="194" hidden="1" customWidth="1"/>
    <col min="8712" max="8712" width="13.625" style="194" customWidth="1"/>
    <col min="8713" max="8716" width="10.625" style="194" customWidth="1"/>
    <col min="8717" max="8717" width="10.3833333333333" style="194" customWidth="1"/>
    <col min="8718" max="8719" width="10.625" style="194" customWidth="1"/>
    <col min="8720" max="8720" width="11.75" style="194" customWidth="1"/>
    <col min="8721" max="8721" width="16.3833333333333" style="194" customWidth="1"/>
    <col min="8722" max="8725" width="10.625" style="194" customWidth="1"/>
    <col min="8726" max="8729" width="15.625" style="194" customWidth="1"/>
    <col min="8730" max="8956" width="9" style="194"/>
    <col min="8957" max="8957" width="6.38333333333333" style="194" customWidth="1"/>
    <col min="8958" max="8958" width="19.1333333333333" style="194" customWidth="1"/>
    <col min="8959" max="8959" width="20.625" style="194" customWidth="1"/>
    <col min="8960" max="8960" width="43.75" style="194" customWidth="1"/>
    <col min="8961" max="8961" width="13.75" style="194" customWidth="1"/>
    <col min="8962" max="8967" width="9" style="194" hidden="1" customWidth="1"/>
    <col min="8968" max="8968" width="13.625" style="194" customWidth="1"/>
    <col min="8969" max="8972" width="10.625" style="194" customWidth="1"/>
    <col min="8973" max="8973" width="10.3833333333333" style="194" customWidth="1"/>
    <col min="8974" max="8975" width="10.625" style="194" customWidth="1"/>
    <col min="8976" max="8976" width="11.75" style="194" customWidth="1"/>
    <col min="8977" max="8977" width="16.3833333333333" style="194" customWidth="1"/>
    <col min="8978" max="8981" width="10.625" style="194" customWidth="1"/>
    <col min="8982" max="8985" width="15.625" style="194" customWidth="1"/>
    <col min="8986" max="9212" width="9" style="194"/>
    <col min="9213" max="9213" width="6.38333333333333" style="194" customWidth="1"/>
    <col min="9214" max="9214" width="19.1333333333333" style="194" customWidth="1"/>
    <col min="9215" max="9215" width="20.625" style="194" customWidth="1"/>
    <col min="9216" max="9216" width="43.75" style="194" customWidth="1"/>
    <col min="9217" max="9217" width="13.75" style="194" customWidth="1"/>
    <col min="9218" max="9223" width="9" style="194" hidden="1" customWidth="1"/>
    <col min="9224" max="9224" width="13.625" style="194" customWidth="1"/>
    <col min="9225" max="9228" width="10.625" style="194" customWidth="1"/>
    <col min="9229" max="9229" width="10.3833333333333" style="194" customWidth="1"/>
    <col min="9230" max="9231" width="10.625" style="194" customWidth="1"/>
    <col min="9232" max="9232" width="11.75" style="194" customWidth="1"/>
    <col min="9233" max="9233" width="16.3833333333333" style="194" customWidth="1"/>
    <col min="9234" max="9237" width="10.625" style="194" customWidth="1"/>
    <col min="9238" max="9241" width="15.625" style="194" customWidth="1"/>
    <col min="9242" max="9468" width="9" style="194"/>
    <col min="9469" max="9469" width="6.38333333333333" style="194" customWidth="1"/>
    <col min="9470" max="9470" width="19.1333333333333" style="194" customWidth="1"/>
    <col min="9471" max="9471" width="20.625" style="194" customWidth="1"/>
    <col min="9472" max="9472" width="43.75" style="194" customWidth="1"/>
    <col min="9473" max="9473" width="13.75" style="194" customWidth="1"/>
    <col min="9474" max="9479" width="9" style="194" hidden="1" customWidth="1"/>
    <col min="9480" max="9480" width="13.625" style="194" customWidth="1"/>
    <col min="9481" max="9484" width="10.625" style="194" customWidth="1"/>
    <col min="9485" max="9485" width="10.3833333333333" style="194" customWidth="1"/>
    <col min="9486" max="9487" width="10.625" style="194" customWidth="1"/>
    <col min="9488" max="9488" width="11.75" style="194" customWidth="1"/>
    <col min="9489" max="9489" width="16.3833333333333" style="194" customWidth="1"/>
    <col min="9490" max="9493" width="10.625" style="194" customWidth="1"/>
    <col min="9494" max="9497" width="15.625" style="194" customWidth="1"/>
    <col min="9498" max="9724" width="9" style="194"/>
    <col min="9725" max="9725" width="6.38333333333333" style="194" customWidth="1"/>
    <col min="9726" max="9726" width="19.1333333333333" style="194" customWidth="1"/>
    <col min="9727" max="9727" width="20.625" style="194" customWidth="1"/>
    <col min="9728" max="9728" width="43.75" style="194" customWidth="1"/>
    <col min="9729" max="9729" width="13.75" style="194" customWidth="1"/>
    <col min="9730" max="9735" width="9" style="194" hidden="1" customWidth="1"/>
    <col min="9736" max="9736" width="13.625" style="194" customWidth="1"/>
    <col min="9737" max="9740" width="10.625" style="194" customWidth="1"/>
    <col min="9741" max="9741" width="10.3833333333333" style="194" customWidth="1"/>
    <col min="9742" max="9743" width="10.625" style="194" customWidth="1"/>
    <col min="9744" max="9744" width="11.75" style="194" customWidth="1"/>
    <col min="9745" max="9745" width="16.3833333333333" style="194" customWidth="1"/>
    <col min="9746" max="9749" width="10.625" style="194" customWidth="1"/>
    <col min="9750" max="9753" width="15.625" style="194" customWidth="1"/>
    <col min="9754" max="9980" width="9" style="194"/>
    <col min="9981" max="9981" width="6.38333333333333" style="194" customWidth="1"/>
    <col min="9982" max="9982" width="19.1333333333333" style="194" customWidth="1"/>
    <col min="9983" max="9983" width="20.625" style="194" customWidth="1"/>
    <col min="9984" max="9984" width="43.75" style="194" customWidth="1"/>
    <col min="9985" max="9985" width="13.75" style="194" customWidth="1"/>
    <col min="9986" max="9991" width="9" style="194" hidden="1" customWidth="1"/>
    <col min="9992" max="9992" width="13.625" style="194" customWidth="1"/>
    <col min="9993" max="9996" width="10.625" style="194" customWidth="1"/>
    <col min="9997" max="9997" width="10.3833333333333" style="194" customWidth="1"/>
    <col min="9998" max="9999" width="10.625" style="194" customWidth="1"/>
    <col min="10000" max="10000" width="11.75" style="194" customWidth="1"/>
    <col min="10001" max="10001" width="16.3833333333333" style="194" customWidth="1"/>
    <col min="10002" max="10005" width="10.625" style="194" customWidth="1"/>
    <col min="10006" max="10009" width="15.625" style="194" customWidth="1"/>
    <col min="10010" max="10236" width="9" style="194"/>
    <col min="10237" max="10237" width="6.38333333333333" style="194" customWidth="1"/>
    <col min="10238" max="10238" width="19.1333333333333" style="194" customWidth="1"/>
    <col min="10239" max="10239" width="20.625" style="194" customWidth="1"/>
    <col min="10240" max="10240" width="43.75" style="194" customWidth="1"/>
    <col min="10241" max="10241" width="13.75" style="194" customWidth="1"/>
    <col min="10242" max="10247" width="9" style="194" hidden="1" customWidth="1"/>
    <col min="10248" max="10248" width="13.625" style="194" customWidth="1"/>
    <col min="10249" max="10252" width="10.625" style="194" customWidth="1"/>
    <col min="10253" max="10253" width="10.3833333333333" style="194" customWidth="1"/>
    <col min="10254" max="10255" width="10.625" style="194" customWidth="1"/>
    <col min="10256" max="10256" width="11.75" style="194" customWidth="1"/>
    <col min="10257" max="10257" width="16.3833333333333" style="194" customWidth="1"/>
    <col min="10258" max="10261" width="10.625" style="194" customWidth="1"/>
    <col min="10262" max="10265" width="15.625" style="194" customWidth="1"/>
    <col min="10266" max="10492" width="9" style="194"/>
    <col min="10493" max="10493" width="6.38333333333333" style="194" customWidth="1"/>
    <col min="10494" max="10494" width="19.1333333333333" style="194" customWidth="1"/>
    <col min="10495" max="10495" width="20.625" style="194" customWidth="1"/>
    <col min="10496" max="10496" width="43.75" style="194" customWidth="1"/>
    <col min="10497" max="10497" width="13.75" style="194" customWidth="1"/>
    <col min="10498" max="10503" width="9" style="194" hidden="1" customWidth="1"/>
    <col min="10504" max="10504" width="13.625" style="194" customWidth="1"/>
    <col min="10505" max="10508" width="10.625" style="194" customWidth="1"/>
    <col min="10509" max="10509" width="10.3833333333333" style="194" customWidth="1"/>
    <col min="10510" max="10511" width="10.625" style="194" customWidth="1"/>
    <col min="10512" max="10512" width="11.75" style="194" customWidth="1"/>
    <col min="10513" max="10513" width="16.3833333333333" style="194" customWidth="1"/>
    <col min="10514" max="10517" width="10.625" style="194" customWidth="1"/>
    <col min="10518" max="10521" width="15.625" style="194" customWidth="1"/>
    <col min="10522" max="10748" width="9" style="194"/>
    <col min="10749" max="10749" width="6.38333333333333" style="194" customWidth="1"/>
    <col min="10750" max="10750" width="19.1333333333333" style="194" customWidth="1"/>
    <col min="10751" max="10751" width="20.625" style="194" customWidth="1"/>
    <col min="10752" max="10752" width="43.75" style="194" customWidth="1"/>
    <col min="10753" max="10753" width="13.75" style="194" customWidth="1"/>
    <col min="10754" max="10759" width="9" style="194" hidden="1" customWidth="1"/>
    <col min="10760" max="10760" width="13.625" style="194" customWidth="1"/>
    <col min="10761" max="10764" width="10.625" style="194" customWidth="1"/>
    <col min="10765" max="10765" width="10.3833333333333" style="194" customWidth="1"/>
    <col min="10766" max="10767" width="10.625" style="194" customWidth="1"/>
    <col min="10768" max="10768" width="11.75" style="194" customWidth="1"/>
    <col min="10769" max="10769" width="16.3833333333333" style="194" customWidth="1"/>
    <col min="10770" max="10773" width="10.625" style="194" customWidth="1"/>
    <col min="10774" max="10777" width="15.625" style="194" customWidth="1"/>
    <col min="10778" max="11004" width="9" style="194"/>
    <col min="11005" max="11005" width="6.38333333333333" style="194" customWidth="1"/>
    <col min="11006" max="11006" width="19.1333333333333" style="194" customWidth="1"/>
    <col min="11007" max="11007" width="20.625" style="194" customWidth="1"/>
    <col min="11008" max="11008" width="43.75" style="194" customWidth="1"/>
    <col min="11009" max="11009" width="13.75" style="194" customWidth="1"/>
    <col min="11010" max="11015" width="9" style="194" hidden="1" customWidth="1"/>
    <col min="11016" max="11016" width="13.625" style="194" customWidth="1"/>
    <col min="11017" max="11020" width="10.625" style="194" customWidth="1"/>
    <col min="11021" max="11021" width="10.3833333333333" style="194" customWidth="1"/>
    <col min="11022" max="11023" width="10.625" style="194" customWidth="1"/>
    <col min="11024" max="11024" width="11.75" style="194" customWidth="1"/>
    <col min="11025" max="11025" width="16.3833333333333" style="194" customWidth="1"/>
    <col min="11026" max="11029" width="10.625" style="194" customWidth="1"/>
    <col min="11030" max="11033" width="15.625" style="194" customWidth="1"/>
    <col min="11034" max="11260" width="9" style="194"/>
    <col min="11261" max="11261" width="6.38333333333333" style="194" customWidth="1"/>
    <col min="11262" max="11262" width="19.1333333333333" style="194" customWidth="1"/>
    <col min="11263" max="11263" width="20.625" style="194" customWidth="1"/>
    <col min="11264" max="11264" width="43.75" style="194" customWidth="1"/>
    <col min="11265" max="11265" width="13.75" style="194" customWidth="1"/>
    <col min="11266" max="11271" width="9" style="194" hidden="1" customWidth="1"/>
    <col min="11272" max="11272" width="13.625" style="194" customWidth="1"/>
    <col min="11273" max="11276" width="10.625" style="194" customWidth="1"/>
    <col min="11277" max="11277" width="10.3833333333333" style="194" customWidth="1"/>
    <col min="11278" max="11279" width="10.625" style="194" customWidth="1"/>
    <col min="11280" max="11280" width="11.75" style="194" customWidth="1"/>
    <col min="11281" max="11281" width="16.3833333333333" style="194" customWidth="1"/>
    <col min="11282" max="11285" width="10.625" style="194" customWidth="1"/>
    <col min="11286" max="11289" width="15.625" style="194" customWidth="1"/>
    <col min="11290" max="11516" width="9" style="194"/>
    <col min="11517" max="11517" width="6.38333333333333" style="194" customWidth="1"/>
    <col min="11518" max="11518" width="19.1333333333333" style="194" customWidth="1"/>
    <col min="11519" max="11519" width="20.625" style="194" customWidth="1"/>
    <col min="11520" max="11520" width="43.75" style="194" customWidth="1"/>
    <col min="11521" max="11521" width="13.75" style="194" customWidth="1"/>
    <col min="11522" max="11527" width="9" style="194" hidden="1" customWidth="1"/>
    <col min="11528" max="11528" width="13.625" style="194" customWidth="1"/>
    <col min="11529" max="11532" width="10.625" style="194" customWidth="1"/>
    <col min="11533" max="11533" width="10.3833333333333" style="194" customWidth="1"/>
    <col min="11534" max="11535" width="10.625" style="194" customWidth="1"/>
    <col min="11536" max="11536" width="11.75" style="194" customWidth="1"/>
    <col min="11537" max="11537" width="16.3833333333333" style="194" customWidth="1"/>
    <col min="11538" max="11541" width="10.625" style="194" customWidth="1"/>
    <col min="11542" max="11545" width="15.625" style="194" customWidth="1"/>
    <col min="11546" max="11772" width="9" style="194"/>
    <col min="11773" max="11773" width="6.38333333333333" style="194" customWidth="1"/>
    <col min="11774" max="11774" width="19.1333333333333" style="194" customWidth="1"/>
    <col min="11775" max="11775" width="20.625" style="194" customWidth="1"/>
    <col min="11776" max="11776" width="43.75" style="194" customWidth="1"/>
    <col min="11777" max="11777" width="13.75" style="194" customWidth="1"/>
    <col min="11778" max="11783" width="9" style="194" hidden="1" customWidth="1"/>
    <col min="11784" max="11784" width="13.625" style="194" customWidth="1"/>
    <col min="11785" max="11788" width="10.625" style="194" customWidth="1"/>
    <col min="11789" max="11789" width="10.3833333333333" style="194" customWidth="1"/>
    <col min="11790" max="11791" width="10.625" style="194" customWidth="1"/>
    <col min="11792" max="11792" width="11.75" style="194" customWidth="1"/>
    <col min="11793" max="11793" width="16.3833333333333" style="194" customWidth="1"/>
    <col min="11794" max="11797" width="10.625" style="194" customWidth="1"/>
    <col min="11798" max="11801" width="15.625" style="194" customWidth="1"/>
    <col min="11802" max="12028" width="9" style="194"/>
    <col min="12029" max="12029" width="6.38333333333333" style="194" customWidth="1"/>
    <col min="12030" max="12030" width="19.1333333333333" style="194" customWidth="1"/>
    <col min="12031" max="12031" width="20.625" style="194" customWidth="1"/>
    <col min="12032" max="12032" width="43.75" style="194" customWidth="1"/>
    <col min="12033" max="12033" width="13.75" style="194" customWidth="1"/>
    <col min="12034" max="12039" width="9" style="194" hidden="1" customWidth="1"/>
    <col min="12040" max="12040" width="13.625" style="194" customWidth="1"/>
    <col min="12041" max="12044" width="10.625" style="194" customWidth="1"/>
    <col min="12045" max="12045" width="10.3833333333333" style="194" customWidth="1"/>
    <col min="12046" max="12047" width="10.625" style="194" customWidth="1"/>
    <col min="12048" max="12048" width="11.75" style="194" customWidth="1"/>
    <col min="12049" max="12049" width="16.3833333333333" style="194" customWidth="1"/>
    <col min="12050" max="12053" width="10.625" style="194" customWidth="1"/>
    <col min="12054" max="12057" width="15.625" style="194" customWidth="1"/>
    <col min="12058" max="12284" width="9" style="194"/>
    <col min="12285" max="12285" width="6.38333333333333" style="194" customWidth="1"/>
    <col min="12286" max="12286" width="19.1333333333333" style="194" customWidth="1"/>
    <col min="12287" max="12287" width="20.625" style="194" customWidth="1"/>
    <col min="12288" max="12288" width="43.75" style="194" customWidth="1"/>
    <col min="12289" max="12289" width="13.75" style="194" customWidth="1"/>
    <col min="12290" max="12295" width="9" style="194" hidden="1" customWidth="1"/>
    <col min="12296" max="12296" width="13.625" style="194" customWidth="1"/>
    <col min="12297" max="12300" width="10.625" style="194" customWidth="1"/>
    <col min="12301" max="12301" width="10.3833333333333" style="194" customWidth="1"/>
    <col min="12302" max="12303" width="10.625" style="194" customWidth="1"/>
    <col min="12304" max="12304" width="11.75" style="194" customWidth="1"/>
    <col min="12305" max="12305" width="16.3833333333333" style="194" customWidth="1"/>
    <col min="12306" max="12309" width="10.625" style="194" customWidth="1"/>
    <col min="12310" max="12313" width="15.625" style="194" customWidth="1"/>
    <col min="12314" max="12540" width="9" style="194"/>
    <col min="12541" max="12541" width="6.38333333333333" style="194" customWidth="1"/>
    <col min="12542" max="12542" width="19.1333333333333" style="194" customWidth="1"/>
    <col min="12543" max="12543" width="20.625" style="194" customWidth="1"/>
    <col min="12544" max="12544" width="43.75" style="194" customWidth="1"/>
    <col min="12545" max="12545" width="13.75" style="194" customWidth="1"/>
    <col min="12546" max="12551" width="9" style="194" hidden="1" customWidth="1"/>
    <col min="12552" max="12552" width="13.625" style="194" customWidth="1"/>
    <col min="12553" max="12556" width="10.625" style="194" customWidth="1"/>
    <col min="12557" max="12557" width="10.3833333333333" style="194" customWidth="1"/>
    <col min="12558" max="12559" width="10.625" style="194" customWidth="1"/>
    <col min="12560" max="12560" width="11.75" style="194" customWidth="1"/>
    <col min="12561" max="12561" width="16.3833333333333" style="194" customWidth="1"/>
    <col min="12562" max="12565" width="10.625" style="194" customWidth="1"/>
    <col min="12566" max="12569" width="15.625" style="194" customWidth="1"/>
    <col min="12570" max="12796" width="9" style="194"/>
    <col min="12797" max="12797" width="6.38333333333333" style="194" customWidth="1"/>
    <col min="12798" max="12798" width="19.1333333333333" style="194" customWidth="1"/>
    <col min="12799" max="12799" width="20.625" style="194" customWidth="1"/>
    <col min="12800" max="12800" width="43.75" style="194" customWidth="1"/>
    <col min="12801" max="12801" width="13.75" style="194" customWidth="1"/>
    <col min="12802" max="12807" width="9" style="194" hidden="1" customWidth="1"/>
    <col min="12808" max="12808" width="13.625" style="194" customWidth="1"/>
    <col min="12809" max="12812" width="10.625" style="194" customWidth="1"/>
    <col min="12813" max="12813" width="10.3833333333333" style="194" customWidth="1"/>
    <col min="12814" max="12815" width="10.625" style="194" customWidth="1"/>
    <col min="12816" max="12816" width="11.75" style="194" customWidth="1"/>
    <col min="12817" max="12817" width="16.3833333333333" style="194" customWidth="1"/>
    <col min="12818" max="12821" width="10.625" style="194" customWidth="1"/>
    <col min="12822" max="12825" width="15.625" style="194" customWidth="1"/>
    <col min="12826" max="13052" width="9" style="194"/>
    <col min="13053" max="13053" width="6.38333333333333" style="194" customWidth="1"/>
    <col min="13054" max="13054" width="19.1333333333333" style="194" customWidth="1"/>
    <col min="13055" max="13055" width="20.625" style="194" customWidth="1"/>
    <col min="13056" max="13056" width="43.75" style="194" customWidth="1"/>
    <col min="13057" max="13057" width="13.75" style="194" customWidth="1"/>
    <col min="13058" max="13063" width="9" style="194" hidden="1" customWidth="1"/>
    <col min="13064" max="13064" width="13.625" style="194" customWidth="1"/>
    <col min="13065" max="13068" width="10.625" style="194" customWidth="1"/>
    <col min="13069" max="13069" width="10.3833333333333" style="194" customWidth="1"/>
    <col min="13070" max="13071" width="10.625" style="194" customWidth="1"/>
    <col min="13072" max="13072" width="11.75" style="194" customWidth="1"/>
    <col min="13073" max="13073" width="16.3833333333333" style="194" customWidth="1"/>
    <col min="13074" max="13077" width="10.625" style="194" customWidth="1"/>
    <col min="13078" max="13081" width="15.625" style="194" customWidth="1"/>
    <col min="13082" max="13308" width="9" style="194"/>
    <col min="13309" max="13309" width="6.38333333333333" style="194" customWidth="1"/>
    <col min="13310" max="13310" width="19.1333333333333" style="194" customWidth="1"/>
    <col min="13311" max="13311" width="20.625" style="194" customWidth="1"/>
    <col min="13312" max="13312" width="43.75" style="194" customWidth="1"/>
    <col min="13313" max="13313" width="13.75" style="194" customWidth="1"/>
    <col min="13314" max="13319" width="9" style="194" hidden="1" customWidth="1"/>
    <col min="13320" max="13320" width="13.625" style="194" customWidth="1"/>
    <col min="13321" max="13324" width="10.625" style="194" customWidth="1"/>
    <col min="13325" max="13325" width="10.3833333333333" style="194" customWidth="1"/>
    <col min="13326" max="13327" width="10.625" style="194" customWidth="1"/>
    <col min="13328" max="13328" width="11.75" style="194" customWidth="1"/>
    <col min="13329" max="13329" width="16.3833333333333" style="194" customWidth="1"/>
    <col min="13330" max="13333" width="10.625" style="194" customWidth="1"/>
    <col min="13334" max="13337" width="15.625" style="194" customWidth="1"/>
    <col min="13338" max="13564" width="9" style="194"/>
    <col min="13565" max="13565" width="6.38333333333333" style="194" customWidth="1"/>
    <col min="13566" max="13566" width="19.1333333333333" style="194" customWidth="1"/>
    <col min="13567" max="13567" width="20.625" style="194" customWidth="1"/>
    <col min="13568" max="13568" width="43.75" style="194" customWidth="1"/>
    <col min="13569" max="13569" width="13.75" style="194" customWidth="1"/>
    <col min="13570" max="13575" width="9" style="194" hidden="1" customWidth="1"/>
    <col min="13576" max="13576" width="13.625" style="194" customWidth="1"/>
    <col min="13577" max="13580" width="10.625" style="194" customWidth="1"/>
    <col min="13581" max="13581" width="10.3833333333333" style="194" customWidth="1"/>
    <col min="13582" max="13583" width="10.625" style="194" customWidth="1"/>
    <col min="13584" max="13584" width="11.75" style="194" customWidth="1"/>
    <col min="13585" max="13585" width="16.3833333333333" style="194" customWidth="1"/>
    <col min="13586" max="13589" width="10.625" style="194" customWidth="1"/>
    <col min="13590" max="13593" width="15.625" style="194" customWidth="1"/>
    <col min="13594" max="13820" width="9" style="194"/>
    <col min="13821" max="13821" width="6.38333333333333" style="194" customWidth="1"/>
    <col min="13822" max="13822" width="19.1333333333333" style="194" customWidth="1"/>
    <col min="13823" max="13823" width="20.625" style="194" customWidth="1"/>
    <col min="13824" max="13824" width="43.75" style="194" customWidth="1"/>
    <col min="13825" max="13825" width="13.75" style="194" customWidth="1"/>
    <col min="13826" max="13831" width="9" style="194" hidden="1" customWidth="1"/>
    <col min="13832" max="13832" width="13.625" style="194" customWidth="1"/>
    <col min="13833" max="13836" width="10.625" style="194" customWidth="1"/>
    <col min="13837" max="13837" width="10.3833333333333" style="194" customWidth="1"/>
    <col min="13838" max="13839" width="10.625" style="194" customWidth="1"/>
    <col min="13840" max="13840" width="11.75" style="194" customWidth="1"/>
    <col min="13841" max="13841" width="16.3833333333333" style="194" customWidth="1"/>
    <col min="13842" max="13845" width="10.625" style="194" customWidth="1"/>
    <col min="13846" max="13849" width="15.625" style="194" customWidth="1"/>
    <col min="13850" max="14076" width="9" style="194"/>
    <col min="14077" max="14077" width="6.38333333333333" style="194" customWidth="1"/>
    <col min="14078" max="14078" width="19.1333333333333" style="194" customWidth="1"/>
    <col min="14079" max="14079" width="20.625" style="194" customWidth="1"/>
    <col min="14080" max="14080" width="43.75" style="194" customWidth="1"/>
    <col min="14081" max="14081" width="13.75" style="194" customWidth="1"/>
    <col min="14082" max="14087" width="9" style="194" hidden="1" customWidth="1"/>
    <col min="14088" max="14088" width="13.625" style="194" customWidth="1"/>
    <col min="14089" max="14092" width="10.625" style="194" customWidth="1"/>
    <col min="14093" max="14093" width="10.3833333333333" style="194" customWidth="1"/>
    <col min="14094" max="14095" width="10.625" style="194" customWidth="1"/>
    <col min="14096" max="14096" width="11.75" style="194" customWidth="1"/>
    <col min="14097" max="14097" width="16.3833333333333" style="194" customWidth="1"/>
    <col min="14098" max="14101" width="10.625" style="194" customWidth="1"/>
    <col min="14102" max="14105" width="15.625" style="194" customWidth="1"/>
    <col min="14106" max="14332" width="9" style="194"/>
    <col min="14333" max="14333" width="6.38333333333333" style="194" customWidth="1"/>
    <col min="14334" max="14334" width="19.1333333333333" style="194" customWidth="1"/>
    <col min="14335" max="14335" width="20.625" style="194" customWidth="1"/>
    <col min="14336" max="14336" width="43.75" style="194" customWidth="1"/>
    <col min="14337" max="14337" width="13.75" style="194" customWidth="1"/>
    <col min="14338" max="14343" width="9" style="194" hidden="1" customWidth="1"/>
    <col min="14344" max="14344" width="13.625" style="194" customWidth="1"/>
    <col min="14345" max="14348" width="10.625" style="194" customWidth="1"/>
    <col min="14349" max="14349" width="10.3833333333333" style="194" customWidth="1"/>
    <col min="14350" max="14351" width="10.625" style="194" customWidth="1"/>
    <col min="14352" max="14352" width="11.75" style="194" customWidth="1"/>
    <col min="14353" max="14353" width="16.3833333333333" style="194" customWidth="1"/>
    <col min="14354" max="14357" width="10.625" style="194" customWidth="1"/>
    <col min="14358" max="14361" width="15.625" style="194" customWidth="1"/>
    <col min="14362" max="14588" width="9" style="194"/>
    <col min="14589" max="14589" width="6.38333333333333" style="194" customWidth="1"/>
    <col min="14590" max="14590" width="19.1333333333333" style="194" customWidth="1"/>
    <col min="14591" max="14591" width="20.625" style="194" customWidth="1"/>
    <col min="14592" max="14592" width="43.75" style="194" customWidth="1"/>
    <col min="14593" max="14593" width="13.75" style="194" customWidth="1"/>
    <col min="14594" max="14599" width="9" style="194" hidden="1" customWidth="1"/>
    <col min="14600" max="14600" width="13.625" style="194" customWidth="1"/>
    <col min="14601" max="14604" width="10.625" style="194" customWidth="1"/>
    <col min="14605" max="14605" width="10.3833333333333" style="194" customWidth="1"/>
    <col min="14606" max="14607" width="10.625" style="194" customWidth="1"/>
    <col min="14608" max="14608" width="11.75" style="194" customWidth="1"/>
    <col min="14609" max="14609" width="16.3833333333333" style="194" customWidth="1"/>
    <col min="14610" max="14613" width="10.625" style="194" customWidth="1"/>
    <col min="14614" max="14617" width="15.625" style="194" customWidth="1"/>
    <col min="14618" max="14844" width="9" style="194"/>
    <col min="14845" max="14845" width="6.38333333333333" style="194" customWidth="1"/>
    <col min="14846" max="14846" width="19.1333333333333" style="194" customWidth="1"/>
    <col min="14847" max="14847" width="20.625" style="194" customWidth="1"/>
    <col min="14848" max="14848" width="43.75" style="194" customWidth="1"/>
    <col min="14849" max="14849" width="13.75" style="194" customWidth="1"/>
    <col min="14850" max="14855" width="9" style="194" hidden="1" customWidth="1"/>
    <col min="14856" max="14856" width="13.625" style="194" customWidth="1"/>
    <col min="14857" max="14860" width="10.625" style="194" customWidth="1"/>
    <col min="14861" max="14861" width="10.3833333333333" style="194" customWidth="1"/>
    <col min="14862" max="14863" width="10.625" style="194" customWidth="1"/>
    <col min="14864" max="14864" width="11.75" style="194" customWidth="1"/>
    <col min="14865" max="14865" width="16.3833333333333" style="194" customWidth="1"/>
    <col min="14866" max="14869" width="10.625" style="194" customWidth="1"/>
    <col min="14870" max="14873" width="15.625" style="194" customWidth="1"/>
    <col min="14874" max="15100" width="9" style="194"/>
    <col min="15101" max="15101" width="6.38333333333333" style="194" customWidth="1"/>
    <col min="15102" max="15102" width="19.1333333333333" style="194" customWidth="1"/>
    <col min="15103" max="15103" width="20.625" style="194" customWidth="1"/>
    <col min="15104" max="15104" width="43.75" style="194" customWidth="1"/>
    <col min="15105" max="15105" width="13.75" style="194" customWidth="1"/>
    <col min="15106" max="15111" width="9" style="194" hidden="1" customWidth="1"/>
    <col min="15112" max="15112" width="13.625" style="194" customWidth="1"/>
    <col min="15113" max="15116" width="10.625" style="194" customWidth="1"/>
    <col min="15117" max="15117" width="10.3833333333333" style="194" customWidth="1"/>
    <col min="15118" max="15119" width="10.625" style="194" customWidth="1"/>
    <col min="15120" max="15120" width="11.75" style="194" customWidth="1"/>
    <col min="15121" max="15121" width="16.3833333333333" style="194" customWidth="1"/>
    <col min="15122" max="15125" width="10.625" style="194" customWidth="1"/>
    <col min="15126" max="15129" width="15.625" style="194" customWidth="1"/>
    <col min="15130" max="15356" width="9" style="194"/>
    <col min="15357" max="15357" width="6.38333333333333" style="194" customWidth="1"/>
    <col min="15358" max="15358" width="19.1333333333333" style="194" customWidth="1"/>
    <col min="15359" max="15359" width="20.625" style="194" customWidth="1"/>
    <col min="15360" max="15360" width="43.75" style="194" customWidth="1"/>
    <col min="15361" max="15361" width="13.75" style="194" customWidth="1"/>
    <col min="15362" max="15367" width="9" style="194" hidden="1" customWidth="1"/>
    <col min="15368" max="15368" width="13.625" style="194" customWidth="1"/>
    <col min="15369" max="15372" width="10.625" style="194" customWidth="1"/>
    <col min="15373" max="15373" width="10.3833333333333" style="194" customWidth="1"/>
    <col min="15374" max="15375" width="10.625" style="194" customWidth="1"/>
    <col min="15376" max="15376" width="11.75" style="194" customWidth="1"/>
    <col min="15377" max="15377" width="16.3833333333333" style="194" customWidth="1"/>
    <col min="15378" max="15381" width="10.625" style="194" customWidth="1"/>
    <col min="15382" max="15385" width="15.625" style="194" customWidth="1"/>
    <col min="15386" max="15612" width="9" style="194"/>
    <col min="15613" max="15613" width="6.38333333333333" style="194" customWidth="1"/>
    <col min="15614" max="15614" width="19.1333333333333" style="194" customWidth="1"/>
    <col min="15615" max="15615" width="20.625" style="194" customWidth="1"/>
    <col min="15616" max="15616" width="43.75" style="194" customWidth="1"/>
    <col min="15617" max="15617" width="13.75" style="194" customWidth="1"/>
    <col min="15618" max="15623" width="9" style="194" hidden="1" customWidth="1"/>
    <col min="15624" max="15624" width="13.625" style="194" customWidth="1"/>
    <col min="15625" max="15628" width="10.625" style="194" customWidth="1"/>
    <col min="15629" max="15629" width="10.3833333333333" style="194" customWidth="1"/>
    <col min="15630" max="15631" width="10.625" style="194" customWidth="1"/>
    <col min="15632" max="15632" width="11.75" style="194" customWidth="1"/>
    <col min="15633" max="15633" width="16.3833333333333" style="194" customWidth="1"/>
    <col min="15634" max="15637" width="10.625" style="194" customWidth="1"/>
    <col min="15638" max="15641" width="15.625" style="194" customWidth="1"/>
    <col min="15642" max="15868" width="9" style="194"/>
    <col min="15869" max="15869" width="6.38333333333333" style="194" customWidth="1"/>
    <col min="15870" max="15870" width="19.1333333333333" style="194" customWidth="1"/>
    <col min="15871" max="15871" width="20.625" style="194" customWidth="1"/>
    <col min="15872" max="15872" width="43.75" style="194" customWidth="1"/>
    <col min="15873" max="15873" width="13.75" style="194" customWidth="1"/>
    <col min="15874" max="15879" width="9" style="194" hidden="1" customWidth="1"/>
    <col min="15880" max="15880" width="13.625" style="194" customWidth="1"/>
    <col min="15881" max="15884" width="10.625" style="194" customWidth="1"/>
    <col min="15885" max="15885" width="10.3833333333333" style="194" customWidth="1"/>
    <col min="15886" max="15887" width="10.625" style="194" customWidth="1"/>
    <col min="15888" max="15888" width="11.75" style="194" customWidth="1"/>
    <col min="15889" max="15889" width="16.3833333333333" style="194" customWidth="1"/>
    <col min="15890" max="15893" width="10.625" style="194" customWidth="1"/>
    <col min="15894" max="15897" width="15.625" style="194" customWidth="1"/>
    <col min="15898" max="16124" width="9" style="194"/>
    <col min="16125" max="16125" width="6.38333333333333" style="194" customWidth="1"/>
    <col min="16126" max="16126" width="19.1333333333333" style="194" customWidth="1"/>
    <col min="16127" max="16127" width="20.625" style="194" customWidth="1"/>
    <col min="16128" max="16128" width="43.75" style="194" customWidth="1"/>
    <col min="16129" max="16129" width="13.75" style="194" customWidth="1"/>
    <col min="16130" max="16135" width="9" style="194" hidden="1" customWidth="1"/>
    <col min="16136" max="16136" width="13.625" style="194" customWidth="1"/>
    <col min="16137" max="16140" width="10.625" style="194" customWidth="1"/>
    <col min="16141" max="16141" width="10.3833333333333" style="194" customWidth="1"/>
    <col min="16142" max="16143" width="10.625" style="194" customWidth="1"/>
    <col min="16144" max="16144" width="11.75" style="194" customWidth="1"/>
    <col min="16145" max="16145" width="16.3833333333333" style="194" customWidth="1"/>
    <col min="16146" max="16149" width="10.625" style="194" customWidth="1"/>
    <col min="16150" max="16153" width="15.625" style="194" customWidth="1"/>
    <col min="16154" max="16384" width="9" style="194"/>
  </cols>
  <sheetData>
    <row r="1" ht="78.95" customHeight="1" spans="1:27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36"/>
      <c r="Y1" s="236"/>
      <c r="Z1" s="203"/>
      <c r="AA1" s="203"/>
    </row>
    <row r="2" s="192" customFormat="1" ht="27" customHeight="1" spans="1:200">
      <c r="A2" s="204" t="s">
        <v>1</v>
      </c>
      <c r="B2" s="204" t="s">
        <v>2</v>
      </c>
      <c r="C2" s="204"/>
      <c r="D2" s="205" t="s">
        <v>3</v>
      </c>
      <c r="E2" s="205"/>
      <c r="F2" s="205"/>
      <c r="G2" s="204" t="s">
        <v>4</v>
      </c>
      <c r="H2" s="204" t="s">
        <v>5</v>
      </c>
      <c r="I2" s="206" t="s">
        <v>6</v>
      </c>
      <c r="J2" s="204" t="s">
        <v>7</v>
      </c>
      <c r="K2" s="204" t="s">
        <v>8</v>
      </c>
      <c r="L2" s="221" t="s">
        <v>9</v>
      </c>
      <c r="M2" s="222"/>
      <c r="N2" s="222"/>
      <c r="O2" s="204"/>
      <c r="P2" s="223" t="s">
        <v>10</v>
      </c>
      <c r="Q2" s="223"/>
      <c r="R2" s="223"/>
      <c r="S2" s="223"/>
      <c r="T2" s="223"/>
      <c r="U2" s="223"/>
      <c r="V2" s="223"/>
      <c r="W2" s="223"/>
      <c r="X2" s="237"/>
      <c r="Y2" s="237"/>
      <c r="Z2" s="223"/>
      <c r="AA2" s="223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60"/>
      <c r="BR2" s="260"/>
      <c r="BS2" s="260"/>
      <c r="BT2" s="260"/>
      <c r="BU2" s="260"/>
      <c r="BV2" s="260"/>
      <c r="BW2" s="260"/>
      <c r="BX2" s="260"/>
      <c r="BY2" s="260"/>
      <c r="BZ2" s="260"/>
      <c r="CA2" s="260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60"/>
      <c r="CQ2" s="260"/>
      <c r="CR2" s="260"/>
      <c r="CS2" s="260"/>
      <c r="CT2" s="260"/>
      <c r="CU2" s="260"/>
      <c r="CV2" s="260"/>
      <c r="CW2" s="260"/>
      <c r="CX2" s="260"/>
      <c r="CY2" s="260"/>
      <c r="CZ2" s="260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60"/>
      <c r="DP2" s="260"/>
      <c r="DQ2" s="260"/>
      <c r="DR2" s="260"/>
      <c r="DS2" s="260"/>
      <c r="DT2" s="260"/>
      <c r="DU2" s="260"/>
      <c r="DV2" s="260"/>
      <c r="DW2" s="260"/>
      <c r="DX2" s="260"/>
      <c r="DY2" s="260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60"/>
      <c r="EO2" s="260"/>
      <c r="EP2" s="260"/>
      <c r="EQ2" s="260"/>
      <c r="ER2" s="260"/>
      <c r="ES2" s="260"/>
      <c r="ET2" s="260"/>
      <c r="EU2" s="260"/>
      <c r="EV2" s="260"/>
      <c r="EW2" s="260"/>
      <c r="EX2" s="260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60"/>
      <c r="FL2" s="260"/>
      <c r="FM2" s="260"/>
      <c r="FN2" s="260"/>
      <c r="FO2" s="260"/>
      <c r="FP2" s="260"/>
      <c r="FQ2" s="260"/>
      <c r="FR2" s="260"/>
      <c r="FS2" s="260"/>
      <c r="FT2" s="260"/>
      <c r="FU2" s="260"/>
      <c r="FV2" s="260"/>
      <c r="FW2" s="260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60"/>
      <c r="GM2" s="260"/>
      <c r="GN2" s="260"/>
      <c r="GO2" s="260"/>
      <c r="GP2" s="260"/>
      <c r="GQ2" s="260"/>
      <c r="GR2" s="260"/>
    </row>
    <row r="3" s="192" customFormat="1" ht="34" customHeight="1" spans="1:200">
      <c r="A3" s="204"/>
      <c r="B3" s="204" t="s">
        <v>11</v>
      </c>
      <c r="C3" s="204" t="s">
        <v>12</v>
      </c>
      <c r="D3" s="204" t="s">
        <v>11</v>
      </c>
      <c r="E3" s="204" t="s">
        <v>12</v>
      </c>
      <c r="F3" s="206" t="s">
        <v>13</v>
      </c>
      <c r="G3" s="204"/>
      <c r="H3" s="204"/>
      <c r="I3" s="207"/>
      <c r="J3" s="204"/>
      <c r="K3" s="204"/>
      <c r="L3" s="221" t="s">
        <v>14</v>
      </c>
      <c r="M3" s="222" t="s">
        <v>15</v>
      </c>
      <c r="N3" s="222" t="s">
        <v>16</v>
      </c>
      <c r="O3" s="224" t="s">
        <v>17</v>
      </c>
      <c r="P3" s="223" t="s">
        <v>18</v>
      </c>
      <c r="Q3" s="223"/>
      <c r="R3" s="223" t="s">
        <v>19</v>
      </c>
      <c r="S3" s="223"/>
      <c r="T3" s="223"/>
      <c r="U3" s="223"/>
      <c r="V3" s="223"/>
      <c r="W3" s="223"/>
      <c r="X3" s="237"/>
      <c r="Y3" s="261" t="s">
        <v>20</v>
      </c>
      <c r="Z3" s="232" t="s">
        <v>21</v>
      </c>
      <c r="AA3" s="232" t="s">
        <v>22</v>
      </c>
      <c r="AB3" s="260"/>
      <c r="AC3" s="260"/>
      <c r="AD3" s="260"/>
      <c r="AE3" s="260"/>
      <c r="AF3" s="260"/>
      <c r="AG3" s="260"/>
      <c r="AH3" s="260"/>
      <c r="AI3" s="260"/>
      <c r="AJ3" s="260"/>
      <c r="AK3" s="260"/>
      <c r="AL3" s="260"/>
      <c r="AM3" s="260"/>
      <c r="AN3" s="260"/>
      <c r="AO3" s="260"/>
      <c r="AP3" s="260"/>
      <c r="AQ3" s="260"/>
      <c r="AR3" s="260"/>
      <c r="AS3" s="260"/>
      <c r="AT3" s="260"/>
      <c r="AU3" s="260"/>
      <c r="AV3" s="260"/>
      <c r="AW3" s="260"/>
      <c r="AX3" s="260"/>
      <c r="AY3" s="260"/>
      <c r="AZ3" s="260"/>
      <c r="BA3" s="260"/>
      <c r="BB3" s="260"/>
      <c r="BC3" s="260"/>
      <c r="BD3" s="260"/>
      <c r="BE3" s="260"/>
      <c r="BF3" s="260"/>
      <c r="BG3" s="260"/>
      <c r="BH3" s="260"/>
      <c r="BI3" s="260"/>
      <c r="BJ3" s="260"/>
      <c r="BK3" s="260"/>
      <c r="BL3" s="260"/>
      <c r="BM3" s="260"/>
      <c r="BN3" s="260"/>
      <c r="BO3" s="260"/>
      <c r="BP3" s="260"/>
      <c r="BQ3" s="260"/>
      <c r="BR3" s="260"/>
      <c r="BS3" s="260"/>
      <c r="BT3" s="260"/>
      <c r="BU3" s="260"/>
      <c r="BV3" s="260"/>
      <c r="BW3" s="260"/>
      <c r="BX3" s="260"/>
      <c r="BY3" s="260"/>
      <c r="BZ3" s="260"/>
      <c r="CA3" s="260"/>
      <c r="CB3" s="260"/>
      <c r="CC3" s="260"/>
      <c r="CD3" s="260"/>
      <c r="CE3" s="260"/>
      <c r="CF3" s="260"/>
      <c r="CG3" s="260"/>
      <c r="CH3" s="260"/>
      <c r="CI3" s="260"/>
      <c r="CJ3" s="260"/>
      <c r="CK3" s="260"/>
      <c r="CL3" s="260"/>
      <c r="CM3" s="260"/>
      <c r="CN3" s="260"/>
      <c r="CO3" s="260"/>
      <c r="CP3" s="260"/>
      <c r="CQ3" s="260"/>
      <c r="CR3" s="260"/>
      <c r="CS3" s="260"/>
      <c r="CT3" s="260"/>
      <c r="CU3" s="260"/>
      <c r="CV3" s="260"/>
      <c r="CW3" s="260"/>
      <c r="CX3" s="260"/>
      <c r="CY3" s="260"/>
      <c r="CZ3" s="260"/>
      <c r="DA3" s="260"/>
      <c r="DB3" s="260"/>
      <c r="DC3" s="260"/>
      <c r="DD3" s="260"/>
      <c r="DE3" s="260"/>
      <c r="DF3" s="260"/>
      <c r="DG3" s="260"/>
      <c r="DH3" s="260"/>
      <c r="DI3" s="260"/>
      <c r="DJ3" s="260"/>
      <c r="DK3" s="260"/>
      <c r="DL3" s="260"/>
      <c r="DM3" s="260"/>
      <c r="DN3" s="260"/>
      <c r="DO3" s="260"/>
      <c r="DP3" s="260"/>
      <c r="DQ3" s="260"/>
      <c r="DR3" s="260"/>
      <c r="DS3" s="260"/>
      <c r="DT3" s="260"/>
      <c r="DU3" s="260"/>
      <c r="DV3" s="260"/>
      <c r="DW3" s="260"/>
      <c r="DX3" s="260"/>
      <c r="DY3" s="260"/>
      <c r="DZ3" s="260"/>
      <c r="EA3" s="260"/>
      <c r="EB3" s="260"/>
      <c r="EC3" s="260"/>
      <c r="ED3" s="260"/>
      <c r="EE3" s="260"/>
      <c r="EF3" s="260"/>
      <c r="EG3" s="260"/>
      <c r="EH3" s="260"/>
      <c r="EI3" s="260"/>
      <c r="EJ3" s="260"/>
      <c r="EK3" s="260"/>
      <c r="EL3" s="260"/>
      <c r="EM3" s="260"/>
      <c r="EN3" s="260"/>
      <c r="EO3" s="260"/>
      <c r="EP3" s="260"/>
      <c r="EQ3" s="260"/>
      <c r="ER3" s="260"/>
      <c r="ES3" s="260"/>
      <c r="ET3" s="260"/>
      <c r="EU3" s="260"/>
      <c r="EV3" s="260"/>
      <c r="EW3" s="260"/>
      <c r="EX3" s="260"/>
      <c r="EY3" s="260"/>
      <c r="EZ3" s="260"/>
      <c r="FA3" s="260"/>
      <c r="FB3" s="260"/>
      <c r="FC3" s="260"/>
      <c r="FD3" s="260"/>
      <c r="FE3" s="260"/>
      <c r="FF3" s="260"/>
      <c r="FG3" s="260"/>
      <c r="FH3" s="260"/>
      <c r="FI3" s="260"/>
      <c r="FJ3" s="260"/>
      <c r="FK3" s="260"/>
      <c r="FL3" s="260"/>
      <c r="FM3" s="260"/>
      <c r="FN3" s="260"/>
      <c r="FO3" s="260"/>
      <c r="FP3" s="260"/>
      <c r="FQ3" s="260"/>
      <c r="FR3" s="260"/>
      <c r="FS3" s="260"/>
      <c r="FT3" s="260"/>
      <c r="FU3" s="260"/>
      <c r="FV3" s="260"/>
      <c r="FW3" s="260"/>
      <c r="FX3" s="260"/>
      <c r="FY3" s="260"/>
      <c r="FZ3" s="260"/>
      <c r="GA3" s="260"/>
      <c r="GB3" s="260"/>
      <c r="GC3" s="260"/>
      <c r="GD3" s="260"/>
      <c r="GE3" s="260"/>
      <c r="GF3" s="260"/>
      <c r="GG3" s="260"/>
      <c r="GH3" s="260"/>
      <c r="GI3" s="260"/>
      <c r="GJ3" s="260"/>
      <c r="GK3" s="260"/>
      <c r="GL3" s="260"/>
      <c r="GM3" s="260"/>
      <c r="GN3" s="260"/>
      <c r="GO3" s="260"/>
      <c r="GP3" s="260"/>
      <c r="GQ3" s="260"/>
      <c r="GR3" s="260"/>
    </row>
    <row r="4" s="192" customFormat="1" ht="33" customHeight="1" spans="1:200">
      <c r="A4" s="204"/>
      <c r="B4" s="204"/>
      <c r="C4" s="204"/>
      <c r="D4" s="204"/>
      <c r="E4" s="204"/>
      <c r="F4" s="207"/>
      <c r="G4" s="204"/>
      <c r="H4" s="204"/>
      <c r="I4" s="207"/>
      <c r="J4" s="204"/>
      <c r="K4" s="204"/>
      <c r="L4" s="221"/>
      <c r="M4" s="222"/>
      <c r="N4" s="222"/>
      <c r="O4" s="224"/>
      <c r="P4" s="223"/>
      <c r="Q4" s="223" t="s">
        <v>23</v>
      </c>
      <c r="R4" s="223" t="s">
        <v>24</v>
      </c>
      <c r="S4" s="223"/>
      <c r="T4" s="223"/>
      <c r="U4" s="223" t="s">
        <v>25</v>
      </c>
      <c r="V4" s="238" t="s">
        <v>26</v>
      </c>
      <c r="W4" s="238" t="s">
        <v>27</v>
      </c>
      <c r="X4" s="237" t="s">
        <v>28</v>
      </c>
      <c r="Y4" s="262"/>
      <c r="Z4" s="232" t="s">
        <v>29</v>
      </c>
      <c r="AA4" s="232" t="s">
        <v>29</v>
      </c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0"/>
      <c r="AX4" s="260"/>
      <c r="AY4" s="260"/>
      <c r="AZ4" s="260"/>
      <c r="BA4" s="260"/>
      <c r="BB4" s="260"/>
      <c r="BC4" s="260"/>
      <c r="BD4" s="260"/>
      <c r="BE4" s="260"/>
      <c r="BF4" s="260"/>
      <c r="BG4" s="260"/>
      <c r="BH4" s="260"/>
      <c r="BI4" s="260"/>
      <c r="BJ4" s="260"/>
      <c r="BK4" s="260"/>
      <c r="BL4" s="260"/>
      <c r="BM4" s="260"/>
      <c r="BN4" s="260"/>
      <c r="BO4" s="260"/>
      <c r="BP4" s="260"/>
      <c r="BQ4" s="260"/>
      <c r="BR4" s="260"/>
      <c r="BS4" s="260"/>
      <c r="BT4" s="260"/>
      <c r="BU4" s="260"/>
      <c r="BV4" s="260"/>
      <c r="BW4" s="260"/>
      <c r="BX4" s="260"/>
      <c r="BY4" s="260"/>
      <c r="BZ4" s="260"/>
      <c r="CA4" s="260"/>
      <c r="CB4" s="260"/>
      <c r="CC4" s="260"/>
      <c r="CD4" s="260"/>
      <c r="CE4" s="260"/>
      <c r="CF4" s="260"/>
      <c r="CG4" s="260"/>
      <c r="CH4" s="260"/>
      <c r="CI4" s="260"/>
      <c r="CJ4" s="260"/>
      <c r="CK4" s="260"/>
      <c r="CL4" s="260"/>
      <c r="CM4" s="260"/>
      <c r="CN4" s="260"/>
      <c r="CO4" s="260"/>
      <c r="CP4" s="260"/>
      <c r="CQ4" s="260"/>
      <c r="CR4" s="260"/>
      <c r="CS4" s="260"/>
      <c r="CT4" s="260"/>
      <c r="CU4" s="260"/>
      <c r="CV4" s="260"/>
      <c r="CW4" s="260"/>
      <c r="CX4" s="260"/>
      <c r="CY4" s="260"/>
      <c r="CZ4" s="260"/>
      <c r="DA4" s="260"/>
      <c r="DB4" s="260"/>
      <c r="DC4" s="260"/>
      <c r="DD4" s="260"/>
      <c r="DE4" s="260"/>
      <c r="DF4" s="260"/>
      <c r="DG4" s="260"/>
      <c r="DH4" s="260"/>
      <c r="DI4" s="260"/>
      <c r="DJ4" s="260"/>
      <c r="DK4" s="260"/>
      <c r="DL4" s="260"/>
      <c r="DM4" s="260"/>
      <c r="DN4" s="260"/>
      <c r="DO4" s="260"/>
      <c r="DP4" s="260"/>
      <c r="DQ4" s="260"/>
      <c r="DR4" s="260"/>
      <c r="DS4" s="260"/>
      <c r="DT4" s="260"/>
      <c r="DU4" s="260"/>
      <c r="DV4" s="260"/>
      <c r="DW4" s="260"/>
      <c r="DX4" s="260"/>
      <c r="DY4" s="260"/>
      <c r="DZ4" s="260"/>
      <c r="EA4" s="260"/>
      <c r="EB4" s="260"/>
      <c r="EC4" s="260"/>
      <c r="ED4" s="260"/>
      <c r="EE4" s="260"/>
      <c r="EF4" s="260"/>
      <c r="EG4" s="260"/>
      <c r="EH4" s="260"/>
      <c r="EI4" s="260"/>
      <c r="EJ4" s="260"/>
      <c r="EK4" s="260"/>
      <c r="EL4" s="260"/>
      <c r="EM4" s="260"/>
      <c r="EN4" s="260"/>
      <c r="EO4" s="260"/>
      <c r="EP4" s="260"/>
      <c r="EQ4" s="260"/>
      <c r="ER4" s="260"/>
      <c r="ES4" s="260"/>
      <c r="ET4" s="260"/>
      <c r="EU4" s="260"/>
      <c r="EV4" s="260"/>
      <c r="EW4" s="260"/>
      <c r="EX4" s="260"/>
      <c r="EY4" s="260"/>
      <c r="EZ4" s="260"/>
      <c r="FA4" s="260"/>
      <c r="FB4" s="260"/>
      <c r="FC4" s="260"/>
      <c r="FD4" s="260"/>
      <c r="FE4" s="260"/>
      <c r="FF4" s="260"/>
      <c r="FG4" s="260"/>
      <c r="FH4" s="260"/>
      <c r="FI4" s="260"/>
      <c r="FJ4" s="260"/>
      <c r="FK4" s="260"/>
      <c r="FL4" s="260"/>
      <c r="FM4" s="260"/>
      <c r="FN4" s="260"/>
      <c r="FO4" s="260"/>
      <c r="FP4" s="260"/>
      <c r="FQ4" s="260"/>
      <c r="FR4" s="260"/>
      <c r="FS4" s="260"/>
      <c r="FT4" s="260"/>
      <c r="FU4" s="260"/>
      <c r="FV4" s="260"/>
      <c r="FW4" s="260"/>
      <c r="FX4" s="260"/>
      <c r="FY4" s="260"/>
      <c r="FZ4" s="260"/>
      <c r="GA4" s="260"/>
      <c r="GB4" s="260"/>
      <c r="GC4" s="260"/>
      <c r="GD4" s="260"/>
      <c r="GE4" s="260"/>
      <c r="GF4" s="260"/>
      <c r="GG4" s="260"/>
      <c r="GH4" s="260"/>
      <c r="GI4" s="260"/>
      <c r="GJ4" s="260"/>
      <c r="GK4" s="260"/>
      <c r="GL4" s="260"/>
      <c r="GM4" s="260"/>
      <c r="GN4" s="260"/>
      <c r="GO4" s="260"/>
      <c r="GP4" s="260"/>
      <c r="GQ4" s="260"/>
      <c r="GR4" s="260"/>
    </row>
    <row r="5" s="192" customFormat="1" ht="30" customHeight="1" spans="1:200">
      <c r="A5" s="204"/>
      <c r="B5" s="204"/>
      <c r="C5" s="204"/>
      <c r="D5" s="204"/>
      <c r="E5" s="204"/>
      <c r="F5" s="208"/>
      <c r="G5" s="204"/>
      <c r="H5" s="204"/>
      <c r="I5" s="208"/>
      <c r="J5" s="204"/>
      <c r="K5" s="204"/>
      <c r="L5" s="221"/>
      <c r="M5" s="222"/>
      <c r="N5" s="222"/>
      <c r="O5" s="224"/>
      <c r="P5" s="223"/>
      <c r="Q5" s="223"/>
      <c r="R5" s="223" t="s">
        <v>30</v>
      </c>
      <c r="S5" s="223" t="s">
        <v>31</v>
      </c>
      <c r="T5" s="223" t="s">
        <v>32</v>
      </c>
      <c r="U5" s="223"/>
      <c r="V5" s="238"/>
      <c r="W5" s="238"/>
      <c r="X5" s="237"/>
      <c r="Y5" s="263"/>
      <c r="Z5" s="232"/>
      <c r="AA5" s="232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  <c r="BC5" s="260"/>
      <c r="BD5" s="260"/>
      <c r="BE5" s="260"/>
      <c r="BF5" s="260"/>
      <c r="BG5" s="260"/>
      <c r="BH5" s="260"/>
      <c r="BI5" s="260"/>
      <c r="BJ5" s="260"/>
      <c r="BK5" s="260"/>
      <c r="BL5" s="260"/>
      <c r="BM5" s="260"/>
      <c r="BN5" s="260"/>
      <c r="BO5" s="260"/>
      <c r="BP5" s="260"/>
      <c r="BQ5" s="260"/>
      <c r="BR5" s="260"/>
      <c r="BS5" s="260"/>
      <c r="BT5" s="260"/>
      <c r="BU5" s="260"/>
      <c r="BV5" s="260"/>
      <c r="BW5" s="260"/>
      <c r="BX5" s="260"/>
      <c r="BY5" s="260"/>
      <c r="BZ5" s="260"/>
      <c r="CA5" s="260"/>
      <c r="CB5" s="260"/>
      <c r="CC5" s="260"/>
      <c r="CD5" s="260"/>
      <c r="CE5" s="260"/>
      <c r="CF5" s="260"/>
      <c r="CG5" s="260"/>
      <c r="CH5" s="260"/>
      <c r="CI5" s="260"/>
      <c r="CJ5" s="260"/>
      <c r="CK5" s="260"/>
      <c r="CL5" s="260"/>
      <c r="CM5" s="260"/>
      <c r="CN5" s="260"/>
      <c r="CO5" s="260"/>
      <c r="CP5" s="260"/>
      <c r="CQ5" s="260"/>
      <c r="CR5" s="260"/>
      <c r="CS5" s="260"/>
      <c r="CT5" s="260"/>
      <c r="CU5" s="260"/>
      <c r="CV5" s="260"/>
      <c r="CW5" s="260"/>
      <c r="CX5" s="260"/>
      <c r="CY5" s="260"/>
      <c r="CZ5" s="260"/>
      <c r="DA5" s="260"/>
      <c r="DB5" s="260"/>
      <c r="DC5" s="260"/>
      <c r="DD5" s="260"/>
      <c r="DE5" s="260"/>
      <c r="DF5" s="260"/>
      <c r="DG5" s="260"/>
      <c r="DH5" s="260"/>
      <c r="DI5" s="260"/>
      <c r="DJ5" s="260"/>
      <c r="DK5" s="260"/>
      <c r="DL5" s="260"/>
      <c r="DM5" s="260"/>
      <c r="DN5" s="260"/>
      <c r="DO5" s="260"/>
      <c r="DP5" s="260"/>
      <c r="DQ5" s="260"/>
      <c r="DR5" s="260"/>
      <c r="DS5" s="260"/>
      <c r="DT5" s="260"/>
      <c r="DU5" s="260"/>
      <c r="DV5" s="260"/>
      <c r="DW5" s="260"/>
      <c r="DX5" s="260"/>
      <c r="DY5" s="260"/>
      <c r="DZ5" s="260"/>
      <c r="EA5" s="260"/>
      <c r="EB5" s="260"/>
      <c r="EC5" s="260"/>
      <c r="ED5" s="260"/>
      <c r="EE5" s="260"/>
      <c r="EF5" s="260"/>
      <c r="EG5" s="260"/>
      <c r="EH5" s="260"/>
      <c r="EI5" s="260"/>
      <c r="EJ5" s="260"/>
      <c r="EK5" s="260"/>
      <c r="EL5" s="260"/>
      <c r="EM5" s="260"/>
      <c r="EN5" s="260"/>
      <c r="EO5" s="260"/>
      <c r="EP5" s="260"/>
      <c r="EQ5" s="260"/>
      <c r="ER5" s="260"/>
      <c r="ES5" s="260"/>
      <c r="ET5" s="260"/>
      <c r="EU5" s="260"/>
      <c r="EV5" s="260"/>
      <c r="EW5" s="260"/>
      <c r="EX5" s="260"/>
      <c r="EY5" s="260"/>
      <c r="EZ5" s="260"/>
      <c r="FA5" s="260"/>
      <c r="FB5" s="260"/>
      <c r="FC5" s="260"/>
      <c r="FD5" s="260"/>
      <c r="FE5" s="260"/>
      <c r="FF5" s="260"/>
      <c r="FG5" s="260"/>
      <c r="FH5" s="260"/>
      <c r="FI5" s="260"/>
      <c r="FJ5" s="260"/>
      <c r="FK5" s="260"/>
      <c r="FL5" s="260"/>
      <c r="FM5" s="260"/>
      <c r="FN5" s="260"/>
      <c r="FO5" s="260"/>
      <c r="FP5" s="260"/>
      <c r="FQ5" s="260"/>
      <c r="FR5" s="260"/>
      <c r="FS5" s="260"/>
      <c r="FT5" s="260"/>
      <c r="FU5" s="260"/>
      <c r="FV5" s="260"/>
      <c r="FW5" s="260"/>
      <c r="FX5" s="260"/>
      <c r="FY5" s="260"/>
      <c r="FZ5" s="260"/>
      <c r="GA5" s="260"/>
      <c r="GB5" s="260"/>
      <c r="GC5" s="260"/>
      <c r="GD5" s="260"/>
      <c r="GE5" s="260"/>
      <c r="GF5" s="260"/>
      <c r="GG5" s="260"/>
      <c r="GH5" s="260"/>
      <c r="GI5" s="260"/>
      <c r="GJ5" s="260"/>
      <c r="GK5" s="260"/>
      <c r="GL5" s="260"/>
      <c r="GM5" s="260"/>
      <c r="GN5" s="260"/>
      <c r="GO5" s="260"/>
      <c r="GP5" s="260"/>
      <c r="GQ5" s="260"/>
      <c r="GR5" s="260"/>
    </row>
    <row r="6" s="193" customFormat="1" ht="21.75" customHeight="1" spans="1:27">
      <c r="A6" s="209">
        <v>1</v>
      </c>
      <c r="B6" s="209"/>
      <c r="C6" s="209"/>
      <c r="D6" s="210" t="s">
        <v>33</v>
      </c>
      <c r="E6" s="211" t="s">
        <v>34</v>
      </c>
      <c r="F6" s="212"/>
      <c r="G6" s="96"/>
      <c r="H6" s="96"/>
      <c r="I6" s="225"/>
      <c r="J6" s="96"/>
      <c r="K6" s="96"/>
      <c r="L6" s="96"/>
      <c r="M6" s="226"/>
      <c r="N6" s="226"/>
      <c r="O6" s="96"/>
      <c r="P6" s="86" t="s">
        <v>35</v>
      </c>
      <c r="Q6" s="86" t="s">
        <v>36</v>
      </c>
      <c r="R6" s="239">
        <v>850</v>
      </c>
      <c r="S6" s="239">
        <v>400</v>
      </c>
      <c r="T6" s="240">
        <v>450</v>
      </c>
      <c r="U6" s="241">
        <v>0.65</v>
      </c>
      <c r="V6" s="242">
        <f>R6*S6*T6*U6*0.00000000785</f>
        <v>0.7806825</v>
      </c>
      <c r="W6" s="242"/>
      <c r="X6" s="243">
        <v>3.9</v>
      </c>
      <c r="Y6" s="264">
        <v>2.5</v>
      </c>
      <c r="Z6" s="225"/>
      <c r="AA6" s="225"/>
    </row>
    <row r="7" s="193" customFormat="1" ht="21.75" customHeight="1" spans="1:27">
      <c r="A7" s="213"/>
      <c r="B7" s="213"/>
      <c r="C7" s="213"/>
      <c r="D7" s="214"/>
      <c r="E7" s="215"/>
      <c r="F7" s="212"/>
      <c r="G7" s="96"/>
      <c r="H7" s="96"/>
      <c r="I7" s="227"/>
      <c r="J7" s="96"/>
      <c r="K7" s="96"/>
      <c r="L7" s="96"/>
      <c r="M7" s="228"/>
      <c r="N7" s="228"/>
      <c r="O7" s="96"/>
      <c r="P7" s="90" t="s">
        <v>37</v>
      </c>
      <c r="Q7" s="90" t="s">
        <v>38</v>
      </c>
      <c r="R7" s="239">
        <v>850</v>
      </c>
      <c r="S7" s="239">
        <v>400</v>
      </c>
      <c r="T7" s="240">
        <v>450</v>
      </c>
      <c r="U7" s="241">
        <v>0.65</v>
      </c>
      <c r="V7" s="242">
        <f>R7*S7*T7*U7*0.00000000785</f>
        <v>0.7806825</v>
      </c>
      <c r="W7" s="242"/>
      <c r="X7" s="243">
        <v>5</v>
      </c>
      <c r="Y7" s="264">
        <v>5</v>
      </c>
      <c r="Z7" s="227"/>
      <c r="AA7" s="227"/>
    </row>
    <row r="8" s="193" customFormat="1" ht="21.75" customHeight="1" spans="1:27">
      <c r="A8" s="213"/>
      <c r="B8" s="213"/>
      <c r="C8" s="213"/>
      <c r="D8" s="214"/>
      <c r="E8" s="215"/>
      <c r="F8" s="212"/>
      <c r="G8" s="96"/>
      <c r="H8" s="96"/>
      <c r="I8" s="227"/>
      <c r="J8" s="96"/>
      <c r="K8" s="96"/>
      <c r="L8" s="96"/>
      <c r="M8" s="228"/>
      <c r="N8" s="228"/>
      <c r="O8" s="96"/>
      <c r="P8" s="95"/>
      <c r="Q8" s="95"/>
      <c r="R8" s="239"/>
      <c r="S8" s="239"/>
      <c r="T8" s="240"/>
      <c r="U8" s="241"/>
      <c r="V8" s="242"/>
      <c r="W8" s="242"/>
      <c r="X8" s="243"/>
      <c r="Y8" s="265"/>
      <c r="Z8" s="227"/>
      <c r="AA8" s="227"/>
    </row>
    <row r="9" s="193" customFormat="1" ht="21.75" customHeight="1" spans="1:27">
      <c r="A9" s="213"/>
      <c r="B9" s="213"/>
      <c r="C9" s="213"/>
      <c r="D9" s="214"/>
      <c r="E9" s="215"/>
      <c r="F9" s="212"/>
      <c r="G9" s="96"/>
      <c r="H9" s="96"/>
      <c r="I9" s="227"/>
      <c r="J9" s="96"/>
      <c r="K9" s="96"/>
      <c r="L9" s="96"/>
      <c r="M9" s="228"/>
      <c r="N9" s="228"/>
      <c r="O9" s="96"/>
      <c r="P9" s="95"/>
      <c r="Q9" s="95"/>
      <c r="R9" s="239"/>
      <c r="S9" s="239"/>
      <c r="T9" s="240"/>
      <c r="U9" s="241"/>
      <c r="V9" s="242"/>
      <c r="W9" s="242"/>
      <c r="X9" s="243"/>
      <c r="Y9" s="265"/>
      <c r="Z9" s="227"/>
      <c r="AA9" s="227"/>
    </row>
    <row r="10" s="193" customFormat="1" ht="21.75" customHeight="1" spans="1:27">
      <c r="A10" s="213"/>
      <c r="B10" s="213"/>
      <c r="C10" s="213"/>
      <c r="D10" s="214"/>
      <c r="E10" s="215"/>
      <c r="F10" s="212"/>
      <c r="G10" s="96"/>
      <c r="H10" s="96"/>
      <c r="I10" s="227"/>
      <c r="J10" s="96"/>
      <c r="K10" s="96"/>
      <c r="L10" s="96"/>
      <c r="M10" s="228"/>
      <c r="N10" s="228"/>
      <c r="O10" s="96"/>
      <c r="P10" s="95"/>
      <c r="Q10" s="95"/>
      <c r="R10" s="95"/>
      <c r="S10" s="239"/>
      <c r="T10" s="240"/>
      <c r="U10" s="241"/>
      <c r="V10" s="242"/>
      <c r="W10" s="242"/>
      <c r="X10" s="243"/>
      <c r="Y10" s="265"/>
      <c r="Z10" s="227"/>
      <c r="AA10" s="227"/>
    </row>
    <row r="11" s="193" customFormat="1" ht="21.75" customHeight="1" spans="1:27">
      <c r="A11" s="213"/>
      <c r="B11" s="213"/>
      <c r="C11" s="213"/>
      <c r="D11" s="214"/>
      <c r="E11" s="215"/>
      <c r="F11" s="212"/>
      <c r="G11" s="96"/>
      <c r="H11" s="96"/>
      <c r="I11" s="229"/>
      <c r="J11" s="96"/>
      <c r="K11" s="96"/>
      <c r="L11" s="96"/>
      <c r="M11" s="230"/>
      <c r="N11" s="230"/>
      <c r="O11" s="96"/>
      <c r="P11" s="95"/>
      <c r="Q11" s="95"/>
      <c r="R11" s="244"/>
      <c r="S11" s="244"/>
      <c r="T11" s="245"/>
      <c r="U11" s="241"/>
      <c r="V11" s="242"/>
      <c r="W11" s="242"/>
      <c r="X11" s="243"/>
      <c r="Y11" s="265"/>
      <c r="Z11" s="227"/>
      <c r="AA11" s="227"/>
    </row>
    <row r="12" s="193" customFormat="1" ht="21.75" customHeight="1" spans="1:27">
      <c r="A12" s="209">
        <v>1</v>
      </c>
      <c r="B12" s="209"/>
      <c r="C12" s="209"/>
      <c r="D12" s="210" t="s">
        <v>39</v>
      </c>
      <c r="E12" s="211" t="s">
        <v>40</v>
      </c>
      <c r="F12" s="212"/>
      <c r="G12" s="96"/>
      <c r="H12" s="96"/>
      <c r="I12" s="225"/>
      <c r="J12" s="96"/>
      <c r="K12" s="96"/>
      <c r="L12" s="96"/>
      <c r="M12" s="226"/>
      <c r="N12" s="226"/>
      <c r="O12" s="96"/>
      <c r="P12" s="86" t="s">
        <v>35</v>
      </c>
      <c r="Q12" s="86" t="s">
        <v>41</v>
      </c>
      <c r="R12" s="239">
        <v>750</v>
      </c>
      <c r="S12" s="239">
        <v>400</v>
      </c>
      <c r="T12" s="240">
        <v>400</v>
      </c>
      <c r="U12" s="241">
        <v>0.65</v>
      </c>
      <c r="V12" s="242"/>
      <c r="W12" s="242"/>
      <c r="X12" s="243">
        <v>3.06</v>
      </c>
      <c r="Y12" s="264">
        <v>2</v>
      </c>
      <c r="Z12" s="225"/>
      <c r="AA12" s="225"/>
    </row>
    <row r="13" s="193" customFormat="1" ht="21.75" customHeight="1" spans="1:27">
      <c r="A13" s="213"/>
      <c r="B13" s="213"/>
      <c r="C13" s="213"/>
      <c r="D13" s="214"/>
      <c r="E13" s="215"/>
      <c r="F13" s="212"/>
      <c r="G13" s="96"/>
      <c r="H13" s="96"/>
      <c r="I13" s="227"/>
      <c r="J13" s="96"/>
      <c r="K13" s="96"/>
      <c r="L13" s="96"/>
      <c r="M13" s="228"/>
      <c r="N13" s="228"/>
      <c r="O13" s="96"/>
      <c r="P13" s="90" t="s">
        <v>37</v>
      </c>
      <c r="Q13" s="90" t="s">
        <v>42</v>
      </c>
      <c r="R13" s="239">
        <v>750</v>
      </c>
      <c r="S13" s="239">
        <v>400</v>
      </c>
      <c r="T13" s="240">
        <v>400</v>
      </c>
      <c r="U13" s="241">
        <v>0.65</v>
      </c>
      <c r="V13" s="242"/>
      <c r="W13" s="242"/>
      <c r="X13" s="243">
        <v>3.06</v>
      </c>
      <c r="Y13" s="264">
        <v>2.1</v>
      </c>
      <c r="Z13" s="227"/>
      <c r="AA13" s="227"/>
    </row>
    <row r="14" s="193" customFormat="1" ht="21.75" customHeight="1" spans="1:27">
      <c r="A14" s="213"/>
      <c r="B14" s="213"/>
      <c r="C14" s="213"/>
      <c r="D14" s="214"/>
      <c r="E14" s="215"/>
      <c r="F14" s="212"/>
      <c r="G14" s="96"/>
      <c r="H14" s="96"/>
      <c r="I14" s="227"/>
      <c r="J14" s="96"/>
      <c r="K14" s="96"/>
      <c r="L14" s="96"/>
      <c r="M14" s="228"/>
      <c r="N14" s="228"/>
      <c r="O14" s="96"/>
      <c r="P14" s="231"/>
      <c r="Q14" s="246"/>
      <c r="R14" s="247"/>
      <c r="S14" s="247"/>
      <c r="T14" s="248"/>
      <c r="U14" s="249"/>
      <c r="V14" s="250"/>
      <c r="W14" s="250"/>
      <c r="X14" s="231"/>
      <c r="Y14" s="266"/>
      <c r="Z14" s="227"/>
      <c r="AA14" s="227"/>
    </row>
    <row r="15" s="193" customFormat="1" ht="21.75" customHeight="1" spans="1:27">
      <c r="A15" s="213"/>
      <c r="B15" s="213"/>
      <c r="C15" s="213"/>
      <c r="D15" s="214"/>
      <c r="E15" s="215"/>
      <c r="F15" s="212"/>
      <c r="G15" s="96"/>
      <c r="H15" s="96"/>
      <c r="I15" s="227"/>
      <c r="J15" s="96"/>
      <c r="K15" s="96"/>
      <c r="L15" s="96"/>
      <c r="M15" s="228"/>
      <c r="N15" s="228"/>
      <c r="O15" s="96"/>
      <c r="P15" s="95"/>
      <c r="Q15" s="95"/>
      <c r="R15" s="239"/>
      <c r="S15" s="239"/>
      <c r="T15" s="240"/>
      <c r="U15" s="241"/>
      <c r="V15" s="242"/>
      <c r="W15" s="242"/>
      <c r="X15" s="243"/>
      <c r="Y15" s="265"/>
      <c r="Z15" s="227"/>
      <c r="AA15" s="227"/>
    </row>
    <row r="16" s="193" customFormat="1" ht="21.75" customHeight="1" spans="1:27">
      <c r="A16" s="213"/>
      <c r="B16" s="213"/>
      <c r="C16" s="213"/>
      <c r="D16" s="214"/>
      <c r="E16" s="215"/>
      <c r="F16" s="212"/>
      <c r="G16" s="96"/>
      <c r="H16" s="96"/>
      <c r="I16" s="227"/>
      <c r="J16" s="96"/>
      <c r="K16" s="96"/>
      <c r="L16" s="96"/>
      <c r="M16" s="228"/>
      <c r="N16" s="228"/>
      <c r="O16" s="96"/>
      <c r="P16" s="95"/>
      <c r="Q16" s="95"/>
      <c r="R16" s="95"/>
      <c r="S16" s="239"/>
      <c r="T16" s="240"/>
      <c r="U16" s="241"/>
      <c r="V16" s="242"/>
      <c r="W16" s="242"/>
      <c r="X16" s="243"/>
      <c r="Y16" s="265"/>
      <c r="Z16" s="227"/>
      <c r="AA16" s="227"/>
    </row>
    <row r="17" s="193" customFormat="1" ht="21.75" customHeight="1" spans="1:27">
      <c r="A17" s="213"/>
      <c r="B17" s="213"/>
      <c r="C17" s="213"/>
      <c r="D17" s="214"/>
      <c r="E17" s="215"/>
      <c r="F17" s="212"/>
      <c r="G17" s="96"/>
      <c r="H17" s="96"/>
      <c r="I17" s="229"/>
      <c r="J17" s="96"/>
      <c r="K17" s="96"/>
      <c r="L17" s="96"/>
      <c r="M17" s="230"/>
      <c r="N17" s="230"/>
      <c r="O17" s="96"/>
      <c r="P17" s="95"/>
      <c r="Q17" s="95"/>
      <c r="R17" s="95"/>
      <c r="S17" s="95"/>
      <c r="T17" s="240"/>
      <c r="U17" s="241"/>
      <c r="V17" s="242"/>
      <c r="W17" s="242"/>
      <c r="X17" s="243"/>
      <c r="Y17" s="265"/>
      <c r="Z17" s="227"/>
      <c r="AA17" s="227"/>
    </row>
    <row r="18" spans="4:25">
      <c r="D18" s="216" t="s">
        <v>43</v>
      </c>
      <c r="E18" s="211" t="s">
        <v>44</v>
      </c>
      <c r="F18" s="217"/>
      <c r="G18" s="217"/>
      <c r="H18" s="217"/>
      <c r="I18" s="217"/>
      <c r="J18" s="217"/>
      <c r="K18" s="217"/>
      <c r="L18" s="217"/>
      <c r="M18" s="217"/>
      <c r="N18" s="217"/>
      <c r="O18" s="232"/>
      <c r="P18" s="233" t="s">
        <v>35</v>
      </c>
      <c r="Q18" s="86" t="s">
        <v>41</v>
      </c>
      <c r="R18" s="251" t="s">
        <v>45</v>
      </c>
      <c r="S18" s="252"/>
      <c r="T18" s="253"/>
      <c r="U18" s="254"/>
      <c r="V18" s="255"/>
      <c r="W18" s="255"/>
      <c r="X18" s="256"/>
      <c r="Y18" s="267"/>
    </row>
    <row r="19" ht="18.75" spans="4:25">
      <c r="D19" s="218"/>
      <c r="E19" s="215"/>
      <c r="F19" s="217"/>
      <c r="G19" s="217"/>
      <c r="H19" s="217"/>
      <c r="I19" s="217"/>
      <c r="J19" s="217"/>
      <c r="K19" s="217"/>
      <c r="L19" s="217"/>
      <c r="M19" s="217"/>
      <c r="N19" s="217"/>
      <c r="O19" s="232"/>
      <c r="P19" s="234" t="s">
        <v>37</v>
      </c>
      <c r="Q19" s="90" t="s">
        <v>42</v>
      </c>
      <c r="R19" s="251" t="s">
        <v>45</v>
      </c>
      <c r="S19" s="252"/>
      <c r="T19" s="253"/>
      <c r="U19" s="254"/>
      <c r="V19" s="255"/>
      <c r="W19" s="255"/>
      <c r="X19" s="256"/>
      <c r="Y19" s="267"/>
    </row>
    <row r="20" ht="18.75" spans="4:25">
      <c r="D20" s="218"/>
      <c r="E20" s="215"/>
      <c r="F20" s="217"/>
      <c r="G20" s="217"/>
      <c r="H20" s="217"/>
      <c r="I20" s="217"/>
      <c r="J20" s="217"/>
      <c r="K20" s="217"/>
      <c r="L20" s="217"/>
      <c r="M20" s="217"/>
      <c r="N20" s="217"/>
      <c r="O20" s="232"/>
      <c r="P20" s="95" t="s">
        <v>46</v>
      </c>
      <c r="Q20" s="95" t="s">
        <v>47</v>
      </c>
      <c r="R20" s="257"/>
      <c r="S20" s="257"/>
      <c r="T20" s="257"/>
      <c r="U20" s="254"/>
      <c r="V20" s="255"/>
      <c r="W20" s="255"/>
      <c r="X20" s="243">
        <v>0.4</v>
      </c>
      <c r="Y20" s="268">
        <v>0.5</v>
      </c>
    </row>
    <row r="21" ht="18.75" spans="4:25">
      <c r="D21" s="218"/>
      <c r="E21" s="215"/>
      <c r="F21" s="217"/>
      <c r="G21" s="217"/>
      <c r="H21" s="217"/>
      <c r="I21" s="217"/>
      <c r="J21" s="217"/>
      <c r="K21" s="217"/>
      <c r="L21" s="217"/>
      <c r="M21" s="217"/>
      <c r="N21" s="217"/>
      <c r="O21" s="232"/>
      <c r="P21" s="235"/>
      <c r="Q21" s="235"/>
      <c r="R21" s="257"/>
      <c r="S21" s="257"/>
      <c r="T21" s="257"/>
      <c r="U21" s="254"/>
      <c r="V21" s="255"/>
      <c r="W21" s="255"/>
      <c r="X21" s="256"/>
      <c r="Y21" s="267"/>
    </row>
    <row r="22" spans="4:25">
      <c r="D22" s="218"/>
      <c r="E22" s="215"/>
      <c r="F22" s="217"/>
      <c r="G22" s="217"/>
      <c r="H22" s="217"/>
      <c r="I22" s="217"/>
      <c r="J22" s="217"/>
      <c r="K22" s="217"/>
      <c r="L22" s="217"/>
      <c r="M22" s="217"/>
      <c r="N22" s="217"/>
      <c r="O22" s="232"/>
      <c r="P22" s="235"/>
      <c r="Q22" s="235"/>
      <c r="R22" s="258"/>
      <c r="S22" s="258"/>
      <c r="T22" s="258"/>
      <c r="U22" s="254"/>
      <c r="V22" s="255"/>
      <c r="W22" s="255"/>
      <c r="X22" s="256"/>
      <c r="Y22" s="267"/>
    </row>
    <row r="23" ht="18.75" spans="4:25">
      <c r="D23" s="218"/>
      <c r="E23" s="215"/>
      <c r="F23" s="217"/>
      <c r="G23" s="217"/>
      <c r="H23" s="217"/>
      <c r="I23" s="217"/>
      <c r="J23" s="217"/>
      <c r="K23" s="217"/>
      <c r="L23" s="217"/>
      <c r="M23" s="217"/>
      <c r="N23" s="217"/>
      <c r="O23" s="232"/>
      <c r="P23" s="235"/>
      <c r="Q23" s="235"/>
      <c r="R23" s="235"/>
      <c r="S23" s="235"/>
      <c r="T23" s="259"/>
      <c r="U23" s="254"/>
      <c r="V23" s="255"/>
      <c r="W23" s="255"/>
      <c r="X23" s="256"/>
      <c r="Y23" s="267"/>
    </row>
    <row r="24" ht="18.75" spans="4:25">
      <c r="D24" s="216" t="s">
        <v>48</v>
      </c>
      <c r="E24" s="211" t="s">
        <v>49</v>
      </c>
      <c r="F24" s="217"/>
      <c r="G24" s="217"/>
      <c r="H24" s="217"/>
      <c r="I24" s="217"/>
      <c r="J24" s="217"/>
      <c r="K24" s="217"/>
      <c r="L24" s="217"/>
      <c r="M24" s="217"/>
      <c r="N24" s="217"/>
      <c r="O24" s="232"/>
      <c r="P24" s="86" t="s">
        <v>35</v>
      </c>
      <c r="Q24" s="233" t="s">
        <v>50</v>
      </c>
      <c r="R24" s="235">
        <v>750</v>
      </c>
      <c r="S24" s="235">
        <v>450</v>
      </c>
      <c r="T24" s="259">
        <v>400</v>
      </c>
      <c r="U24" s="241">
        <v>0.65</v>
      </c>
      <c r="V24" s="242"/>
      <c r="W24" s="242"/>
      <c r="X24" s="243">
        <v>3.44</v>
      </c>
      <c r="Y24" s="264">
        <v>2.3</v>
      </c>
    </row>
    <row r="25" ht="18.75" spans="4:25">
      <c r="D25" s="218"/>
      <c r="E25" s="215"/>
      <c r="F25" s="217"/>
      <c r="G25" s="217"/>
      <c r="H25" s="217"/>
      <c r="I25" s="217"/>
      <c r="J25" s="217"/>
      <c r="K25" s="217"/>
      <c r="L25" s="217"/>
      <c r="M25" s="217"/>
      <c r="N25" s="217"/>
      <c r="O25" s="232"/>
      <c r="P25" s="90" t="s">
        <v>37</v>
      </c>
      <c r="Q25" s="234" t="s">
        <v>51</v>
      </c>
      <c r="R25" s="235">
        <v>750</v>
      </c>
      <c r="S25" s="235">
        <v>450</v>
      </c>
      <c r="T25" s="259">
        <v>400</v>
      </c>
      <c r="U25" s="241">
        <v>0.65</v>
      </c>
      <c r="V25" s="242"/>
      <c r="W25" s="242"/>
      <c r="X25" s="243">
        <v>3.44</v>
      </c>
      <c r="Y25" s="264">
        <v>2.8</v>
      </c>
    </row>
    <row r="26" ht="18.75" spans="4:25">
      <c r="D26" s="218"/>
      <c r="E26" s="215"/>
      <c r="F26" s="217"/>
      <c r="G26" s="217"/>
      <c r="H26" s="217"/>
      <c r="I26" s="217"/>
      <c r="J26" s="217"/>
      <c r="K26" s="217"/>
      <c r="L26" s="217"/>
      <c r="M26" s="217"/>
      <c r="N26" s="217"/>
      <c r="O26" s="232"/>
      <c r="P26" s="95" t="s">
        <v>46</v>
      </c>
      <c r="Q26" s="235" t="s">
        <v>47</v>
      </c>
      <c r="R26" s="235">
        <v>650</v>
      </c>
      <c r="S26" s="235">
        <v>450</v>
      </c>
      <c r="T26" s="259">
        <v>400</v>
      </c>
      <c r="U26" s="241">
        <v>0.65</v>
      </c>
      <c r="V26" s="242"/>
      <c r="W26" s="242"/>
      <c r="X26" s="243">
        <v>2.98</v>
      </c>
      <c r="Y26" s="264">
        <v>1.7</v>
      </c>
    </row>
    <row r="27" ht="18.75" spans="4:25">
      <c r="D27" s="218"/>
      <c r="E27" s="215"/>
      <c r="F27" s="217"/>
      <c r="G27" s="217"/>
      <c r="H27" s="217"/>
      <c r="I27" s="217"/>
      <c r="J27" s="217"/>
      <c r="K27" s="217"/>
      <c r="L27" s="217"/>
      <c r="M27" s="217"/>
      <c r="N27" s="217"/>
      <c r="O27" s="232"/>
      <c r="P27" s="95" t="s">
        <v>52</v>
      </c>
      <c r="Q27" s="235" t="s">
        <v>47</v>
      </c>
      <c r="R27" s="235">
        <v>650</v>
      </c>
      <c r="S27" s="235">
        <v>350</v>
      </c>
      <c r="T27" s="259">
        <v>400</v>
      </c>
      <c r="U27" s="241">
        <v>0.65</v>
      </c>
      <c r="V27" s="242"/>
      <c r="W27" s="242"/>
      <c r="X27" s="243">
        <v>2.32</v>
      </c>
      <c r="Y27" s="264">
        <v>1.5</v>
      </c>
    </row>
    <row r="28" ht="18.75" spans="4:25">
      <c r="D28" s="218"/>
      <c r="E28" s="215"/>
      <c r="F28" s="217"/>
      <c r="G28" s="217"/>
      <c r="H28" s="217"/>
      <c r="I28" s="217"/>
      <c r="J28" s="217"/>
      <c r="K28" s="217"/>
      <c r="L28" s="217"/>
      <c r="M28" s="217"/>
      <c r="N28" s="217"/>
      <c r="O28" s="232"/>
      <c r="P28" s="235"/>
      <c r="Q28" s="235"/>
      <c r="R28" s="258"/>
      <c r="S28" s="258"/>
      <c r="T28" s="258"/>
      <c r="U28" s="254"/>
      <c r="V28" s="255"/>
      <c r="W28" s="255"/>
      <c r="X28" s="256"/>
      <c r="Y28" s="267"/>
    </row>
    <row r="29" ht="18.75" spans="4:25">
      <c r="D29" s="218"/>
      <c r="E29" s="215"/>
      <c r="F29" s="217"/>
      <c r="G29" s="217"/>
      <c r="H29" s="217"/>
      <c r="I29" s="217"/>
      <c r="J29" s="217"/>
      <c r="K29" s="217"/>
      <c r="L29" s="217"/>
      <c r="M29" s="217"/>
      <c r="N29" s="217"/>
      <c r="O29" s="232"/>
      <c r="P29" s="235"/>
      <c r="Q29" s="235"/>
      <c r="R29" s="235"/>
      <c r="S29" s="235"/>
      <c r="T29" s="259"/>
      <c r="U29" s="254"/>
      <c r="V29" s="255"/>
      <c r="W29" s="255"/>
      <c r="X29" s="256"/>
      <c r="Y29" s="267"/>
    </row>
    <row r="30" ht="18.75" spans="4:25">
      <c r="D30" s="216" t="s">
        <v>53</v>
      </c>
      <c r="E30" s="219" t="s">
        <v>54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32"/>
      <c r="P30" s="86" t="s">
        <v>35</v>
      </c>
      <c r="Q30" s="233" t="s">
        <v>41</v>
      </c>
      <c r="R30" s="235">
        <v>650</v>
      </c>
      <c r="S30" s="235">
        <v>400</v>
      </c>
      <c r="T30" s="259">
        <v>400</v>
      </c>
      <c r="U30" s="241">
        <v>0.65</v>
      </c>
      <c r="V30" s="242"/>
      <c r="W30" s="242"/>
      <c r="X30" s="243">
        <v>2.65</v>
      </c>
      <c r="Y30" s="264">
        <v>1.4</v>
      </c>
    </row>
    <row r="31" ht="18.75" spans="4:25">
      <c r="D31" s="218"/>
      <c r="E31" s="219"/>
      <c r="F31" s="217"/>
      <c r="G31" s="217"/>
      <c r="H31" s="217"/>
      <c r="I31" s="217"/>
      <c r="J31" s="217"/>
      <c r="K31" s="217"/>
      <c r="L31" s="217"/>
      <c r="M31" s="217"/>
      <c r="N31" s="217"/>
      <c r="O31" s="232"/>
      <c r="P31" s="90" t="s">
        <v>37</v>
      </c>
      <c r="Q31" s="234" t="s">
        <v>42</v>
      </c>
      <c r="R31" s="235">
        <v>650</v>
      </c>
      <c r="S31" s="235">
        <v>400</v>
      </c>
      <c r="T31" s="259">
        <v>400</v>
      </c>
      <c r="U31" s="241">
        <v>0.65</v>
      </c>
      <c r="V31" s="242"/>
      <c r="W31" s="242"/>
      <c r="X31" s="243">
        <v>2.65</v>
      </c>
      <c r="Y31" s="264">
        <v>1.4</v>
      </c>
    </row>
    <row r="32" ht="18.75" spans="4:25">
      <c r="D32" s="218"/>
      <c r="E32" s="219"/>
      <c r="F32" s="217"/>
      <c r="G32" s="217"/>
      <c r="H32" s="217"/>
      <c r="I32" s="217"/>
      <c r="J32" s="217"/>
      <c r="K32" s="217"/>
      <c r="L32" s="217"/>
      <c r="M32" s="217"/>
      <c r="N32" s="217"/>
      <c r="O32" s="232"/>
      <c r="P32" s="95" t="s">
        <v>46</v>
      </c>
      <c r="Q32" s="235" t="s">
        <v>47</v>
      </c>
      <c r="R32" s="235">
        <v>550</v>
      </c>
      <c r="S32" s="235">
        <v>300</v>
      </c>
      <c r="T32" s="259">
        <v>400</v>
      </c>
      <c r="U32" s="241">
        <v>0.65</v>
      </c>
      <c r="V32" s="242"/>
      <c r="W32" s="242"/>
      <c r="X32" s="243">
        <v>1.68</v>
      </c>
      <c r="Y32" s="264">
        <v>1</v>
      </c>
    </row>
    <row r="33" ht="18.75" spans="4:25">
      <c r="D33" s="218"/>
      <c r="E33" s="219"/>
      <c r="F33" s="217"/>
      <c r="G33" s="217"/>
      <c r="H33" s="217"/>
      <c r="I33" s="217"/>
      <c r="J33" s="217"/>
      <c r="K33" s="217"/>
      <c r="L33" s="217"/>
      <c r="M33" s="217"/>
      <c r="N33" s="217"/>
      <c r="O33" s="232"/>
      <c r="P33" s="95"/>
      <c r="Q33" s="235"/>
      <c r="R33" s="257"/>
      <c r="S33" s="257"/>
      <c r="T33" s="257"/>
      <c r="U33" s="254"/>
      <c r="V33" s="255"/>
      <c r="W33" s="255"/>
      <c r="X33" s="256"/>
      <c r="Y33" s="269"/>
    </row>
    <row r="34" spans="4:25">
      <c r="D34" s="218"/>
      <c r="E34" s="219"/>
      <c r="F34" s="217"/>
      <c r="G34" s="217"/>
      <c r="H34" s="217"/>
      <c r="I34" s="217"/>
      <c r="J34" s="217"/>
      <c r="K34" s="217"/>
      <c r="L34" s="217"/>
      <c r="M34" s="217"/>
      <c r="N34" s="217"/>
      <c r="O34" s="232"/>
      <c r="P34" s="235"/>
      <c r="Q34" s="235"/>
      <c r="R34" s="258"/>
      <c r="S34" s="258"/>
      <c r="T34" s="258"/>
      <c r="U34" s="254"/>
      <c r="V34" s="255"/>
      <c r="W34" s="255"/>
      <c r="X34" s="256"/>
      <c r="Y34" s="269"/>
    </row>
    <row r="35" spans="4:25">
      <c r="D35" s="218"/>
      <c r="E35" s="219"/>
      <c r="F35" s="217"/>
      <c r="G35" s="217"/>
      <c r="H35" s="217"/>
      <c r="I35" s="217"/>
      <c r="J35" s="217"/>
      <c r="K35" s="217"/>
      <c r="L35" s="217"/>
      <c r="M35" s="217"/>
      <c r="N35" s="217"/>
      <c r="O35" s="232"/>
      <c r="P35" s="235"/>
      <c r="Q35" s="235"/>
      <c r="R35" s="235"/>
      <c r="S35" s="235"/>
      <c r="T35" s="259"/>
      <c r="U35" s="254"/>
      <c r="V35" s="255"/>
      <c r="W35" s="255"/>
      <c r="X35" s="256">
        <f>SUM(X6:X34)</f>
        <v>34.58</v>
      </c>
      <c r="Y35" s="269">
        <f>SUM(Y6:Y32)</f>
        <v>24.2</v>
      </c>
    </row>
    <row r="36" spans="4:25"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32"/>
      <c r="P36" s="233"/>
      <c r="Q36" s="233"/>
      <c r="R36" s="251"/>
      <c r="S36" s="252"/>
      <c r="T36" s="253"/>
      <c r="U36" s="254"/>
      <c r="V36" s="255"/>
      <c r="W36" s="255"/>
      <c r="X36" s="256"/>
      <c r="Y36" s="269"/>
    </row>
    <row r="37" spans="4:25">
      <c r="D37" s="218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32"/>
      <c r="P37" s="234"/>
      <c r="Q37" s="234"/>
      <c r="R37" s="257"/>
      <c r="S37" s="257"/>
      <c r="T37" s="257"/>
      <c r="U37" s="254"/>
      <c r="V37" s="255"/>
      <c r="W37" s="255"/>
      <c r="X37" s="256"/>
      <c r="Y37" s="269"/>
    </row>
    <row r="38" spans="4:25">
      <c r="D38" s="218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32"/>
      <c r="P38" s="235"/>
      <c r="Q38" s="235"/>
      <c r="R38" s="257"/>
      <c r="S38" s="257"/>
      <c r="T38" s="257"/>
      <c r="U38" s="254"/>
      <c r="V38" s="255"/>
      <c r="W38" s="255"/>
      <c r="X38" s="256"/>
      <c r="Y38" s="269"/>
    </row>
    <row r="39" spans="4:25">
      <c r="D39" s="218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32"/>
      <c r="P39" s="235"/>
      <c r="Q39" s="235"/>
      <c r="R39" s="257"/>
      <c r="S39" s="257"/>
      <c r="T39" s="257"/>
      <c r="U39" s="254"/>
      <c r="V39" s="255"/>
      <c r="W39" s="255"/>
      <c r="X39" s="256"/>
      <c r="Y39" s="269"/>
    </row>
    <row r="40" spans="4:25">
      <c r="D40" s="218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32"/>
      <c r="P40" s="235"/>
      <c r="Q40" s="235"/>
      <c r="R40" s="258"/>
      <c r="S40" s="258"/>
      <c r="T40" s="258"/>
      <c r="U40" s="254"/>
      <c r="V40" s="255"/>
      <c r="W40" s="255"/>
      <c r="X40" s="256"/>
      <c r="Y40" s="269"/>
    </row>
    <row r="41" spans="4:25">
      <c r="D41" s="218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32"/>
      <c r="P41" s="235"/>
      <c r="Q41" s="235"/>
      <c r="R41" s="235"/>
      <c r="S41" s="235"/>
      <c r="T41" s="259"/>
      <c r="U41" s="254"/>
      <c r="V41" s="255"/>
      <c r="W41" s="255"/>
      <c r="X41" s="256"/>
      <c r="Y41" s="269"/>
    </row>
    <row r="42" spans="4:25">
      <c r="D42" s="216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33"/>
      <c r="Q42" s="233"/>
      <c r="R42" s="251"/>
      <c r="S42" s="252"/>
      <c r="T42" s="253"/>
      <c r="U42" s="254"/>
      <c r="V42" s="255"/>
      <c r="W42" s="255"/>
      <c r="X42" s="256"/>
      <c r="Y42" s="269"/>
    </row>
    <row r="43" spans="4:25">
      <c r="D43" s="218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34"/>
      <c r="Q43" s="234"/>
      <c r="R43" s="257"/>
      <c r="S43" s="257"/>
      <c r="T43" s="257"/>
      <c r="U43" s="254"/>
      <c r="V43" s="255"/>
      <c r="W43" s="255"/>
      <c r="X43" s="256"/>
      <c r="Y43" s="269"/>
    </row>
    <row r="44" spans="4:25">
      <c r="D44" s="218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35"/>
      <c r="Q44" s="235"/>
      <c r="R44" s="257"/>
      <c r="S44" s="257"/>
      <c r="T44" s="257"/>
      <c r="U44" s="254"/>
      <c r="V44" s="255"/>
      <c r="W44" s="255"/>
      <c r="X44" s="256"/>
      <c r="Y44" s="269"/>
    </row>
    <row r="45" spans="4:25">
      <c r="D45" s="218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35"/>
      <c r="Q45" s="235"/>
      <c r="R45" s="257"/>
      <c r="S45" s="257"/>
      <c r="T45" s="257"/>
      <c r="U45" s="254"/>
      <c r="V45" s="255"/>
      <c r="W45" s="255"/>
      <c r="X45" s="256"/>
      <c r="Y45" s="269"/>
    </row>
    <row r="46" spans="4:25">
      <c r="D46" s="218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35"/>
      <c r="Q46" s="235"/>
      <c r="R46" s="258"/>
      <c r="S46" s="258"/>
      <c r="T46" s="258"/>
      <c r="U46" s="254"/>
      <c r="V46" s="255"/>
      <c r="W46" s="255"/>
      <c r="X46" s="256"/>
      <c r="Y46" s="269"/>
    </row>
    <row r="47" spans="4:25">
      <c r="D47" s="218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35"/>
      <c r="Q47" s="235"/>
      <c r="R47" s="235"/>
      <c r="S47" s="235"/>
      <c r="T47" s="259"/>
      <c r="U47" s="254"/>
      <c r="V47" s="255"/>
      <c r="W47" s="255"/>
      <c r="X47" s="256"/>
      <c r="Y47" s="269"/>
    </row>
    <row r="48" spans="4:4">
      <c r="D48" s="220"/>
    </row>
    <row r="49" spans="4:4">
      <c r="D49" s="220"/>
    </row>
    <row r="50" spans="4:4">
      <c r="D50" s="220"/>
    </row>
    <row r="51" spans="4:4">
      <c r="D51" s="220"/>
    </row>
    <row r="52" spans="4:4">
      <c r="D52" s="220"/>
    </row>
    <row r="53" spans="4:4">
      <c r="D53" s="220"/>
    </row>
    <row r="54" spans="4:4">
      <c r="D54" s="220"/>
    </row>
    <row r="55" spans="4:4">
      <c r="D55" s="220"/>
    </row>
    <row r="56" spans="4:4">
      <c r="D56" s="220"/>
    </row>
    <row r="57" spans="4:4">
      <c r="D57" s="220"/>
    </row>
    <row r="58" spans="4:4">
      <c r="D58" s="220"/>
    </row>
    <row r="59" spans="4:4">
      <c r="D59" s="220"/>
    </row>
  </sheetData>
  <mergeCells count="129">
    <mergeCell ref="A1:AA1"/>
    <mergeCell ref="B2:C2"/>
    <mergeCell ref="D2:E2"/>
    <mergeCell ref="L2:N2"/>
    <mergeCell ref="P2:AA2"/>
    <mergeCell ref="R3:W3"/>
    <mergeCell ref="R4:T4"/>
    <mergeCell ref="R18:T18"/>
    <mergeCell ref="R19:T19"/>
    <mergeCell ref="R36:T36"/>
    <mergeCell ref="R42:T42"/>
    <mergeCell ref="A2:A5"/>
    <mergeCell ref="A6:A11"/>
    <mergeCell ref="A12:A17"/>
    <mergeCell ref="B3:B5"/>
    <mergeCell ref="B6:B11"/>
    <mergeCell ref="B12:B17"/>
    <mergeCell ref="C3:C5"/>
    <mergeCell ref="C6:C11"/>
    <mergeCell ref="C12:C17"/>
    <mergeCell ref="D3:D5"/>
    <mergeCell ref="D6:D11"/>
    <mergeCell ref="D12:D17"/>
    <mergeCell ref="D18:D23"/>
    <mergeCell ref="D24:D29"/>
    <mergeCell ref="D30:D35"/>
    <mergeCell ref="D36:D41"/>
    <mergeCell ref="D42:D47"/>
    <mergeCell ref="E3:E5"/>
    <mergeCell ref="E6:E11"/>
    <mergeCell ref="E12:E17"/>
    <mergeCell ref="E18:E23"/>
    <mergeCell ref="E24:E29"/>
    <mergeCell ref="E30:E35"/>
    <mergeCell ref="E36:E41"/>
    <mergeCell ref="E42:E47"/>
    <mergeCell ref="F3:F5"/>
    <mergeCell ref="F6:F11"/>
    <mergeCell ref="F12:F17"/>
    <mergeCell ref="F18:F23"/>
    <mergeCell ref="F24:F29"/>
    <mergeCell ref="F30:F35"/>
    <mergeCell ref="F36:F41"/>
    <mergeCell ref="F42:F47"/>
    <mergeCell ref="G2:G5"/>
    <mergeCell ref="G6:G11"/>
    <mergeCell ref="G12:G17"/>
    <mergeCell ref="G18:G23"/>
    <mergeCell ref="G24:G29"/>
    <mergeCell ref="G30:G35"/>
    <mergeCell ref="G36:G41"/>
    <mergeCell ref="G42:G47"/>
    <mergeCell ref="H2:H5"/>
    <mergeCell ref="H6:H11"/>
    <mergeCell ref="H12:H17"/>
    <mergeCell ref="H18:H23"/>
    <mergeCell ref="H24:H29"/>
    <mergeCell ref="H30:H35"/>
    <mergeCell ref="H36:H41"/>
    <mergeCell ref="H42:H47"/>
    <mergeCell ref="I2:I5"/>
    <mergeCell ref="I6:I11"/>
    <mergeCell ref="I12:I17"/>
    <mergeCell ref="I18:I23"/>
    <mergeCell ref="I24:I29"/>
    <mergeCell ref="I30:I35"/>
    <mergeCell ref="I36:I41"/>
    <mergeCell ref="I42:I47"/>
    <mergeCell ref="J2:J5"/>
    <mergeCell ref="J6:J11"/>
    <mergeCell ref="J12:J17"/>
    <mergeCell ref="J18:J23"/>
    <mergeCell ref="J24:J29"/>
    <mergeCell ref="J30:J35"/>
    <mergeCell ref="J36:J41"/>
    <mergeCell ref="J42:J47"/>
    <mergeCell ref="K2:K5"/>
    <mergeCell ref="K6:K11"/>
    <mergeCell ref="K12:K17"/>
    <mergeCell ref="K18:K23"/>
    <mergeCell ref="K24:K29"/>
    <mergeCell ref="K30:K35"/>
    <mergeCell ref="K36:K41"/>
    <mergeCell ref="K42:K47"/>
    <mergeCell ref="L3:L5"/>
    <mergeCell ref="L6:L11"/>
    <mergeCell ref="L12:L17"/>
    <mergeCell ref="L18:L23"/>
    <mergeCell ref="L24:L29"/>
    <mergeCell ref="L30:L35"/>
    <mergeCell ref="L36:L41"/>
    <mergeCell ref="L42:L47"/>
    <mergeCell ref="M3:M5"/>
    <mergeCell ref="M6:M11"/>
    <mergeCell ref="M12:M17"/>
    <mergeCell ref="M18:M23"/>
    <mergeCell ref="M24:M29"/>
    <mergeCell ref="M30:M35"/>
    <mergeCell ref="M36:M41"/>
    <mergeCell ref="M42:M47"/>
    <mergeCell ref="N3:N5"/>
    <mergeCell ref="N6:N11"/>
    <mergeCell ref="N12:N17"/>
    <mergeCell ref="N18:N23"/>
    <mergeCell ref="N24:N29"/>
    <mergeCell ref="N30:N35"/>
    <mergeCell ref="N36:N41"/>
    <mergeCell ref="N42:N47"/>
    <mergeCell ref="O3:O5"/>
    <mergeCell ref="O6:O11"/>
    <mergeCell ref="O12:O17"/>
    <mergeCell ref="O18:O23"/>
    <mergeCell ref="O24:O29"/>
    <mergeCell ref="O30:O35"/>
    <mergeCell ref="O36:O41"/>
    <mergeCell ref="O42:O47"/>
    <mergeCell ref="P3:P5"/>
    <mergeCell ref="Q4:Q5"/>
    <mergeCell ref="U4:U5"/>
    <mergeCell ref="V4:V5"/>
    <mergeCell ref="W4:W5"/>
    <mergeCell ref="X4:X5"/>
    <mergeCell ref="Y3:Y5"/>
    <mergeCell ref="Z4:Z5"/>
    <mergeCell ref="Z6:Z11"/>
    <mergeCell ref="Z12:Z17"/>
    <mergeCell ref="AA4:AA5"/>
    <mergeCell ref="AA6:AA11"/>
    <mergeCell ref="AA12:AA17"/>
  </mergeCells>
  <conditionalFormatting sqref="D6:D47">
    <cfRule type="duplicateValues" dxfId="0" priority="642" stopIfTrue="1"/>
  </conditionalFormatting>
  <conditionalFormatting sqref="E30:E35">
    <cfRule type="duplicateValues" dxfId="0" priority="57" stopIfTrue="1"/>
  </conditionalFormatting>
  <conditionalFormatting sqref="E36:E41">
    <cfRule type="duplicateValues" dxfId="0" priority="45" stopIfTrue="1"/>
  </conditionalFormatting>
  <conditionalFormatting sqref="E42:E47">
    <cfRule type="duplicateValues" dxfId="0" priority="33" stopIfTrue="1"/>
  </conditionalFormatting>
  <conditionalFormatting sqref="F18:F23">
    <cfRule type="duplicateValues" dxfId="0" priority="80" stopIfTrue="1"/>
  </conditionalFormatting>
  <conditionalFormatting sqref="F24:F29">
    <cfRule type="duplicateValues" dxfId="0" priority="68" stopIfTrue="1"/>
  </conditionalFormatting>
  <conditionalFormatting sqref="F30:F35">
    <cfRule type="duplicateValues" dxfId="0" priority="56" stopIfTrue="1"/>
  </conditionalFormatting>
  <conditionalFormatting sqref="F36:F41">
    <cfRule type="duplicateValues" dxfId="0" priority="44" stopIfTrue="1"/>
  </conditionalFormatting>
  <conditionalFormatting sqref="F42:F47">
    <cfRule type="duplicateValues" dxfId="0" priority="32" stopIfTrue="1"/>
  </conditionalFormatting>
  <conditionalFormatting sqref="G18:G23">
    <cfRule type="duplicateValues" dxfId="0" priority="79" stopIfTrue="1"/>
  </conditionalFormatting>
  <conditionalFormatting sqref="G24:G29">
    <cfRule type="duplicateValues" dxfId="0" priority="67" stopIfTrue="1"/>
  </conditionalFormatting>
  <conditionalFormatting sqref="G30:G35">
    <cfRule type="duplicateValues" dxfId="0" priority="55" stopIfTrue="1"/>
  </conditionalFormatting>
  <conditionalFormatting sqref="G36:G41">
    <cfRule type="duplicateValues" dxfId="0" priority="43" stopIfTrue="1"/>
  </conditionalFormatting>
  <conditionalFormatting sqref="G42:G47">
    <cfRule type="duplicateValues" dxfId="0" priority="31" stopIfTrue="1"/>
  </conditionalFormatting>
  <conditionalFormatting sqref="H18:H23">
    <cfRule type="duplicateValues" dxfId="0" priority="78" stopIfTrue="1"/>
  </conditionalFormatting>
  <conditionalFormatting sqref="H24:H29">
    <cfRule type="duplicateValues" dxfId="0" priority="66" stopIfTrue="1"/>
  </conditionalFormatting>
  <conditionalFormatting sqref="H30:H35">
    <cfRule type="duplicateValues" dxfId="0" priority="54" stopIfTrue="1"/>
  </conditionalFormatting>
  <conditionalFormatting sqref="H36:H41">
    <cfRule type="duplicateValues" dxfId="0" priority="42" stopIfTrue="1"/>
  </conditionalFormatting>
  <conditionalFormatting sqref="H42:H47">
    <cfRule type="duplicateValues" dxfId="0" priority="30" stopIfTrue="1"/>
  </conditionalFormatting>
  <conditionalFormatting sqref="I18:I23">
    <cfRule type="duplicateValues" dxfId="0" priority="77" stopIfTrue="1"/>
  </conditionalFormatting>
  <conditionalFormatting sqref="I24:I29">
    <cfRule type="duplicateValues" dxfId="0" priority="65" stopIfTrue="1"/>
  </conditionalFormatting>
  <conditionalFormatting sqref="I30:I35">
    <cfRule type="duplicateValues" dxfId="0" priority="53" stopIfTrue="1"/>
  </conditionalFormatting>
  <conditionalFormatting sqref="I36:I41">
    <cfRule type="duplicateValues" dxfId="0" priority="41" stopIfTrue="1"/>
  </conditionalFormatting>
  <conditionalFormatting sqref="I42:I47">
    <cfRule type="duplicateValues" dxfId="0" priority="29" stopIfTrue="1"/>
  </conditionalFormatting>
  <conditionalFormatting sqref="J18:J23">
    <cfRule type="duplicateValues" dxfId="0" priority="76" stopIfTrue="1"/>
  </conditionalFormatting>
  <conditionalFormatting sqref="J24:J29">
    <cfRule type="duplicateValues" dxfId="0" priority="64" stopIfTrue="1"/>
  </conditionalFormatting>
  <conditionalFormatting sqref="J30:J35">
    <cfRule type="duplicateValues" dxfId="0" priority="52" stopIfTrue="1"/>
  </conditionalFormatting>
  <conditionalFormatting sqref="J36:J41">
    <cfRule type="duplicateValues" dxfId="0" priority="40" stopIfTrue="1"/>
  </conditionalFormatting>
  <conditionalFormatting sqref="J42:J47">
    <cfRule type="duplicateValues" dxfId="0" priority="28" stopIfTrue="1"/>
  </conditionalFormatting>
  <conditionalFormatting sqref="K18:K23">
    <cfRule type="duplicateValues" dxfId="0" priority="75" stopIfTrue="1"/>
  </conditionalFormatting>
  <conditionalFormatting sqref="K24:K29">
    <cfRule type="duplicateValues" dxfId="0" priority="63" stopIfTrue="1"/>
  </conditionalFormatting>
  <conditionalFormatting sqref="K30:K35">
    <cfRule type="duplicateValues" dxfId="0" priority="51" stopIfTrue="1"/>
  </conditionalFormatting>
  <conditionalFormatting sqref="K36:K41">
    <cfRule type="duplicateValues" dxfId="0" priority="39" stopIfTrue="1"/>
  </conditionalFormatting>
  <conditionalFormatting sqref="K42:K47">
    <cfRule type="duplicateValues" dxfId="0" priority="27" stopIfTrue="1"/>
  </conditionalFormatting>
  <conditionalFormatting sqref="L18:L23">
    <cfRule type="duplicateValues" dxfId="0" priority="74" stopIfTrue="1"/>
  </conditionalFormatting>
  <conditionalFormatting sqref="L24:L29">
    <cfRule type="duplicateValues" dxfId="0" priority="62" stopIfTrue="1"/>
  </conditionalFormatting>
  <conditionalFormatting sqref="L30:L35">
    <cfRule type="duplicateValues" dxfId="0" priority="50" stopIfTrue="1"/>
  </conditionalFormatting>
  <conditionalFormatting sqref="L36:L41">
    <cfRule type="duplicateValues" dxfId="0" priority="38" stopIfTrue="1"/>
  </conditionalFormatting>
  <conditionalFormatting sqref="L42:L47">
    <cfRule type="duplicateValues" dxfId="0" priority="26" stopIfTrue="1"/>
  </conditionalFormatting>
  <conditionalFormatting sqref="M18:M23">
    <cfRule type="duplicateValues" dxfId="0" priority="73" stopIfTrue="1"/>
  </conditionalFormatting>
  <conditionalFormatting sqref="M24:M29">
    <cfRule type="duplicateValues" dxfId="0" priority="61" stopIfTrue="1"/>
  </conditionalFormatting>
  <conditionalFormatting sqref="M30:M35">
    <cfRule type="duplicateValues" dxfId="0" priority="49" stopIfTrue="1"/>
  </conditionalFormatting>
  <conditionalFormatting sqref="M36:M41">
    <cfRule type="duplicateValues" dxfId="0" priority="37" stopIfTrue="1"/>
  </conditionalFormatting>
  <conditionalFormatting sqref="M42:M47">
    <cfRule type="duplicateValues" dxfId="0" priority="25" stopIfTrue="1"/>
  </conditionalFormatting>
  <conditionalFormatting sqref="N18:N23">
    <cfRule type="duplicateValues" dxfId="0" priority="72" stopIfTrue="1"/>
  </conditionalFormatting>
  <conditionalFormatting sqref="N24:N29">
    <cfRule type="duplicateValues" dxfId="0" priority="60" stopIfTrue="1"/>
  </conditionalFormatting>
  <conditionalFormatting sqref="N30:N35">
    <cfRule type="duplicateValues" dxfId="0" priority="48" stopIfTrue="1"/>
  </conditionalFormatting>
  <conditionalFormatting sqref="N36:N41">
    <cfRule type="duplicateValues" dxfId="0" priority="36" stopIfTrue="1"/>
  </conditionalFormatting>
  <conditionalFormatting sqref="N42:N47">
    <cfRule type="duplicateValues" dxfId="0" priority="24" stopIfTrue="1"/>
  </conditionalFormatting>
  <conditionalFormatting sqref="O42:O47">
    <cfRule type="duplicateValues" dxfId="0" priority="23" stopIfTrue="1"/>
  </conditionalFormatting>
  <conditionalFormatting sqref="D2:D5 D48:D64900">
    <cfRule type="duplicateValues" dxfId="0" priority="841" stopIfTrue="1"/>
  </conditionalFormatting>
  <pageMargins left="0.629166666666667" right="0.15625" top="0.15625" bottom="0.15625" header="0.196527777777778" footer="0.196527777777778"/>
  <pageSetup paperSize="9" scale="41" fitToWidth="0" orientation="landscape"/>
  <headerFooter/>
  <rowBreaks count="1" manualBreakCount="1">
    <brk id="64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164"/>
  <sheetViews>
    <sheetView view="pageBreakPreview" zoomScale="55" zoomScaleNormal="70" zoomScaleSheetLayoutView="55" workbookViewId="0">
      <pane xSplit="15" ySplit="7" topLeftCell="P8" activePane="bottomRight" state="frozen"/>
      <selection/>
      <selection pane="topRight"/>
      <selection pane="bottomLeft"/>
      <selection pane="bottomRight" activeCell="L8" sqref="L8:L18"/>
    </sheetView>
  </sheetViews>
  <sheetFormatPr defaultColWidth="9" defaultRowHeight="25.5"/>
  <cols>
    <col min="1" max="1" width="5.38333333333333" style="6" customWidth="1"/>
    <col min="2" max="2" width="7.51666666666667" style="7" customWidth="1"/>
    <col min="3" max="3" width="7.38333333333333" style="7" customWidth="1"/>
    <col min="4" max="4" width="7.875" style="7" customWidth="1"/>
    <col min="5" max="5" width="11.1333333333333" style="8" customWidth="1"/>
    <col min="6" max="6" width="7" style="8" customWidth="1"/>
    <col min="7" max="7" width="11.3833333333333" style="9" customWidth="1"/>
    <col min="8" max="8" width="10.75" style="9" customWidth="1"/>
    <col min="9" max="9" width="9.65" style="8" customWidth="1"/>
    <col min="10" max="10" width="7.75" style="10" customWidth="1"/>
    <col min="11" max="11" width="8.875" style="8" customWidth="1"/>
    <col min="12" max="12" width="9.38333333333333" style="11" customWidth="1"/>
    <col min="13" max="13" width="8.625" style="11" customWidth="1"/>
    <col min="14" max="14" width="9.51666666666667" style="12" customWidth="1"/>
    <col min="15" max="15" width="10.7166666666667" style="13" customWidth="1"/>
    <col min="16" max="16" width="9.25" style="12" customWidth="1"/>
    <col min="17" max="17" width="10.1333333333333" style="12" customWidth="1"/>
    <col min="18" max="18" width="9.13333333333333" style="12" customWidth="1"/>
    <col min="19" max="19" width="8.75" style="12" customWidth="1"/>
    <col min="20" max="20" width="10.1333333333333" style="12" customWidth="1"/>
    <col min="21" max="21" width="18.5666666666667" style="14" customWidth="1"/>
    <col min="22" max="22" width="8" style="11" customWidth="1"/>
    <col min="23" max="23" width="9.13333333333333" style="15" customWidth="1"/>
    <col min="24" max="24" width="10.3833333333333" style="12" customWidth="1"/>
    <col min="25" max="25" width="9.875" style="12" customWidth="1"/>
    <col min="26" max="26" width="9.25" style="12" customWidth="1"/>
    <col min="27" max="27" width="10.5166666666667" style="8" customWidth="1"/>
    <col min="28" max="28" width="15.475" style="16" customWidth="1"/>
    <col min="29" max="29" width="10.75" style="17" customWidth="1"/>
    <col min="30" max="30" width="12.875" style="18" customWidth="1"/>
    <col min="31" max="31" width="8.875" style="19" customWidth="1"/>
    <col min="32" max="32" width="10.7166666666667" style="19" customWidth="1"/>
    <col min="33" max="33" width="10.3833333333333" style="20" hidden="1" customWidth="1"/>
    <col min="34" max="34" width="9.25" style="19" customWidth="1"/>
    <col min="35" max="35" width="9" style="21" hidden="1" customWidth="1"/>
    <col min="36" max="36" width="9.625" style="19" hidden="1" customWidth="1"/>
    <col min="37" max="37" width="11.3833333333333" style="21" hidden="1" customWidth="1"/>
    <col min="38" max="38" width="10.75" style="19" customWidth="1"/>
    <col min="39" max="39" width="10.3833333333333" style="22" customWidth="1"/>
    <col min="40" max="41" width="10.5166666666667" style="23" customWidth="1"/>
    <col min="42" max="42" width="10.5166666666667" style="22" customWidth="1"/>
    <col min="43" max="43" width="12.75" style="22" customWidth="1"/>
    <col min="44" max="44" width="14.4583333333333" style="24" customWidth="1"/>
    <col min="45" max="45" width="13.3833333333333" style="25" customWidth="1"/>
    <col min="46" max="46" width="11.3833333333333" style="25" customWidth="1"/>
    <col min="47" max="47" width="10" style="26" customWidth="1"/>
    <col min="48" max="48" width="14.1333333333333" style="27" customWidth="1"/>
    <col min="49" max="49" width="10.5166666666667" style="25" customWidth="1"/>
    <col min="50" max="50" width="12.5166666666667" style="28" customWidth="1"/>
    <col min="51" max="51" width="11.425" style="24" customWidth="1"/>
    <col min="52" max="52" width="6.96666666666667" style="29" customWidth="1"/>
    <col min="53" max="235" width="9" style="29" customWidth="1"/>
    <col min="236" max="246" width="9" style="30" customWidth="1"/>
    <col min="247" max="247" width="5.38333333333333" style="30" customWidth="1"/>
    <col min="248" max="248" width="7.51666666666667" style="30" customWidth="1"/>
    <col min="249" max="249" width="11" style="30" customWidth="1"/>
    <col min="250" max="250" width="10.625" style="30" customWidth="1"/>
    <col min="251" max="251" width="9.625" style="30" customWidth="1"/>
    <col min="252" max="252" width="9.875" style="30" customWidth="1"/>
    <col min="253" max="253" width="12.75" style="30" customWidth="1"/>
    <col min="254" max="254" width="10.875" style="30" customWidth="1"/>
    <col min="255" max="255" width="9" style="30" customWidth="1"/>
    <col min="256" max="258" width="7.75" style="30" customWidth="1"/>
    <col min="259" max="259" width="5.51666666666667" style="30" customWidth="1"/>
    <col min="260" max="260" width="12.3833333333333" style="30" customWidth="1"/>
    <col min="261" max="261" width="14" style="30" customWidth="1"/>
    <col min="262" max="262" width="13.875" style="30" customWidth="1"/>
    <col min="263" max="263" width="15" style="30" customWidth="1"/>
    <col min="264" max="264" width="11.1333333333333" style="30" customWidth="1"/>
    <col min="265" max="265" width="10.625" style="30" customWidth="1"/>
    <col min="266" max="266" width="11.5166666666667" style="30" customWidth="1"/>
    <col min="267" max="267" width="9" style="30" customWidth="1"/>
    <col min="268" max="268" width="9.38333333333333" style="30" customWidth="1"/>
    <col min="269" max="269" width="8.75" style="30" customWidth="1"/>
    <col min="270" max="270" width="12" style="30" customWidth="1"/>
    <col min="271" max="271" width="12.25" style="30" customWidth="1"/>
    <col min="272" max="272" width="11.3833333333333" style="30" customWidth="1"/>
    <col min="273" max="273" width="14" style="30" customWidth="1"/>
    <col min="274" max="274" width="13.25" style="30" customWidth="1"/>
    <col min="275" max="275" width="20.25" style="30" customWidth="1"/>
    <col min="276" max="276" width="21.5166666666667" style="30" customWidth="1"/>
    <col min="277" max="277" width="10.5166666666667" style="30" customWidth="1"/>
    <col min="278" max="278" width="9.875" style="30" customWidth="1"/>
    <col min="279" max="279" width="15.75" style="30" customWidth="1"/>
    <col min="280" max="280" width="11.875" style="30" customWidth="1"/>
    <col min="281" max="281" width="9.875" style="30" customWidth="1"/>
    <col min="282" max="282" width="13.5166666666667" style="30" customWidth="1"/>
    <col min="283" max="283" width="10" style="30" customWidth="1"/>
    <col min="284" max="284" width="9.75" style="30" customWidth="1"/>
    <col min="285" max="289" width="12.3833333333333" style="30" customWidth="1"/>
    <col min="290" max="290" width="4.13333333333333" style="30" customWidth="1"/>
    <col min="291" max="291" width="11.1333333333333" style="30" customWidth="1"/>
    <col min="292" max="292" width="8" style="30" customWidth="1"/>
    <col min="293" max="293" width="6.38333333333333" style="30" customWidth="1"/>
    <col min="294" max="294" width="6.625" style="30" customWidth="1"/>
    <col min="295" max="295" width="9.13333333333333" style="30" customWidth="1"/>
    <col min="296" max="296" width="9.75" style="30" customWidth="1"/>
    <col min="297" max="297" width="13.5166666666667" style="30" customWidth="1"/>
    <col min="298" max="298" width="19.3833333333333" style="30" customWidth="1"/>
    <col min="299" max="299" width="13.625" style="30" customWidth="1"/>
    <col min="300" max="300" width="14" style="30" customWidth="1"/>
    <col min="301" max="301" width="17.5166666666667" style="30" customWidth="1"/>
    <col min="302" max="302" width="9" style="30" customWidth="1"/>
    <col min="303" max="303" width="12.5166666666667" style="30" customWidth="1"/>
    <col min="304" max="304" width="16.625" style="30" customWidth="1"/>
    <col min="305" max="306" width="12.625" style="30" customWidth="1"/>
    <col min="307" max="307" width="14" style="30" customWidth="1"/>
    <col min="308" max="502" width="9" style="30" customWidth="1"/>
    <col min="503" max="503" width="5.38333333333333" style="30" customWidth="1"/>
    <col min="504" max="504" width="7.51666666666667" style="30" customWidth="1"/>
    <col min="505" max="505" width="11" style="30" customWidth="1"/>
    <col min="506" max="506" width="10.625" style="30" customWidth="1"/>
    <col min="507" max="507" width="9.625" style="30" customWidth="1"/>
    <col min="508" max="508" width="9.875" style="30" customWidth="1"/>
    <col min="509" max="509" width="12.75" style="30" customWidth="1"/>
    <col min="510" max="510" width="10.875" style="30" customWidth="1"/>
    <col min="511" max="511" width="9" style="30" customWidth="1"/>
    <col min="512" max="514" width="7.75" style="30" customWidth="1"/>
    <col min="515" max="515" width="5.51666666666667" style="30" customWidth="1"/>
    <col min="516" max="516" width="12.3833333333333" style="30" customWidth="1"/>
    <col min="517" max="517" width="14" style="30" customWidth="1"/>
    <col min="518" max="518" width="13.875" style="30" customWidth="1"/>
    <col min="519" max="519" width="15" style="30" customWidth="1"/>
    <col min="520" max="520" width="11.1333333333333" style="30" customWidth="1"/>
    <col min="521" max="521" width="10.625" style="30" customWidth="1"/>
    <col min="522" max="522" width="11.5166666666667" style="30" customWidth="1"/>
    <col min="523" max="523" width="9" style="30" customWidth="1"/>
    <col min="524" max="524" width="9.38333333333333" style="30" customWidth="1"/>
    <col min="525" max="525" width="8.75" style="30" customWidth="1"/>
    <col min="526" max="526" width="12" style="30" customWidth="1"/>
    <col min="527" max="527" width="12.25" style="30" customWidth="1"/>
    <col min="528" max="528" width="11.3833333333333" style="30" customWidth="1"/>
    <col min="529" max="529" width="14" style="30" customWidth="1"/>
    <col min="530" max="530" width="13.25" style="30" customWidth="1"/>
    <col min="531" max="531" width="20.25" style="30" customWidth="1"/>
    <col min="532" max="532" width="21.5166666666667" style="30" customWidth="1"/>
    <col min="533" max="533" width="10.5166666666667" style="30" customWidth="1"/>
    <col min="534" max="534" width="9.875" style="30" customWidth="1"/>
    <col min="535" max="535" width="15.75" style="30" customWidth="1"/>
    <col min="536" max="536" width="11.875" style="30" customWidth="1"/>
    <col min="537" max="537" width="9.875" style="30" customWidth="1"/>
    <col min="538" max="538" width="13.5166666666667" style="30" customWidth="1"/>
    <col min="539" max="539" width="10" style="30" customWidth="1"/>
    <col min="540" max="540" width="9.75" style="30" customWidth="1"/>
    <col min="541" max="545" width="12.3833333333333" style="30" customWidth="1"/>
    <col min="546" max="546" width="4.13333333333333" style="30" customWidth="1"/>
    <col min="547" max="547" width="11.1333333333333" style="30" customWidth="1"/>
    <col min="548" max="548" width="8" style="30" customWidth="1"/>
    <col min="549" max="549" width="6.38333333333333" style="30" customWidth="1"/>
    <col min="550" max="550" width="6.625" style="30" customWidth="1"/>
    <col min="551" max="551" width="9.13333333333333" style="30" customWidth="1"/>
    <col min="552" max="552" width="9.75" style="30" customWidth="1"/>
    <col min="553" max="553" width="13.5166666666667" style="30" customWidth="1"/>
    <col min="554" max="554" width="19.3833333333333" style="30" customWidth="1"/>
    <col min="555" max="555" width="13.625" style="30" customWidth="1"/>
    <col min="556" max="556" width="14" style="30" customWidth="1"/>
    <col min="557" max="557" width="17.5166666666667" style="30" customWidth="1"/>
    <col min="558" max="558" width="9" style="30" customWidth="1"/>
    <col min="559" max="559" width="12.5166666666667" style="30" customWidth="1"/>
    <col min="560" max="560" width="16.625" style="30" customWidth="1"/>
    <col min="561" max="562" width="12.625" style="30" customWidth="1"/>
    <col min="563" max="563" width="14" style="30" customWidth="1"/>
    <col min="564" max="758" width="9" style="30" customWidth="1"/>
    <col min="759" max="759" width="5.38333333333333" style="30" customWidth="1"/>
    <col min="760" max="760" width="7.51666666666667" style="30" customWidth="1"/>
    <col min="761" max="761" width="11" style="30" customWidth="1"/>
    <col min="762" max="762" width="10.625" style="30" customWidth="1"/>
    <col min="763" max="763" width="9.625" style="30" customWidth="1"/>
    <col min="764" max="764" width="9.875" style="30" customWidth="1"/>
    <col min="765" max="765" width="12.75" style="30" customWidth="1"/>
    <col min="766" max="766" width="10.875" style="30" customWidth="1"/>
    <col min="767" max="767" width="9" style="30" customWidth="1"/>
    <col min="768" max="770" width="7.75" style="30" customWidth="1"/>
    <col min="771" max="771" width="5.51666666666667" style="30" customWidth="1"/>
    <col min="772" max="772" width="12.3833333333333" style="30" customWidth="1"/>
    <col min="773" max="773" width="14" style="30" customWidth="1"/>
    <col min="774" max="774" width="13.875" style="30" customWidth="1"/>
    <col min="775" max="775" width="15" style="30" customWidth="1"/>
    <col min="776" max="776" width="11.1333333333333" style="30" customWidth="1"/>
    <col min="777" max="777" width="10.625" style="30" customWidth="1"/>
    <col min="778" max="778" width="11.5166666666667" style="30" customWidth="1"/>
    <col min="779" max="779" width="9" style="30" customWidth="1"/>
    <col min="780" max="780" width="9.38333333333333" style="30" customWidth="1"/>
    <col min="781" max="781" width="8.75" style="30" customWidth="1"/>
    <col min="782" max="782" width="12" style="30" customWidth="1"/>
    <col min="783" max="783" width="12.25" style="30" customWidth="1"/>
    <col min="784" max="784" width="11.3833333333333" style="30" customWidth="1"/>
    <col min="785" max="785" width="14" style="30" customWidth="1"/>
    <col min="786" max="786" width="13.25" style="30" customWidth="1"/>
    <col min="787" max="787" width="20.25" style="30" customWidth="1"/>
    <col min="788" max="788" width="21.5166666666667" style="30" customWidth="1"/>
    <col min="789" max="789" width="10.5166666666667" style="30" customWidth="1"/>
    <col min="790" max="790" width="9.875" style="30" customWidth="1"/>
    <col min="791" max="791" width="15.75" style="30" customWidth="1"/>
    <col min="792" max="792" width="11.875" style="30" customWidth="1"/>
    <col min="793" max="793" width="9.875" style="30" customWidth="1"/>
    <col min="794" max="794" width="13.5166666666667" style="30" customWidth="1"/>
    <col min="795" max="795" width="10" style="30" customWidth="1"/>
    <col min="796" max="796" width="9.75" style="30" customWidth="1"/>
    <col min="797" max="801" width="12.3833333333333" style="30" customWidth="1"/>
    <col min="802" max="802" width="4.13333333333333" style="30" customWidth="1"/>
    <col min="803" max="803" width="11.1333333333333" style="30" customWidth="1"/>
    <col min="804" max="804" width="8" style="30" customWidth="1"/>
    <col min="805" max="805" width="6.38333333333333" style="30" customWidth="1"/>
    <col min="806" max="806" width="6.625" style="30" customWidth="1"/>
    <col min="807" max="807" width="9.13333333333333" style="30" customWidth="1"/>
    <col min="808" max="808" width="9.75" style="30" customWidth="1"/>
    <col min="809" max="809" width="13.5166666666667" style="30" customWidth="1"/>
    <col min="810" max="810" width="19.3833333333333" style="30" customWidth="1"/>
    <col min="811" max="811" width="13.625" style="30" customWidth="1"/>
    <col min="812" max="812" width="14" style="30" customWidth="1"/>
    <col min="813" max="813" width="17.5166666666667" style="30" customWidth="1"/>
    <col min="814" max="814" width="9" style="30" customWidth="1"/>
    <col min="815" max="815" width="12.5166666666667" style="30" customWidth="1"/>
    <col min="816" max="816" width="16.625" style="30" customWidth="1"/>
    <col min="817" max="818" width="12.625" style="30" customWidth="1"/>
    <col min="819" max="819" width="14" style="30" customWidth="1"/>
    <col min="820" max="1014" width="9" style="30" customWidth="1"/>
    <col min="1015" max="1015" width="5.38333333333333" style="30" customWidth="1"/>
    <col min="1016" max="1016" width="7.51666666666667" style="30" customWidth="1"/>
    <col min="1017" max="1017" width="11" style="30" customWidth="1"/>
    <col min="1018" max="1018" width="10.625" style="30" customWidth="1"/>
    <col min="1019" max="1019" width="9.625" style="30" customWidth="1"/>
    <col min="1020" max="1020" width="9.875" style="30" customWidth="1"/>
    <col min="1021" max="1021" width="12.75" style="30" customWidth="1"/>
    <col min="1022" max="1022" width="10.875" style="30" customWidth="1"/>
    <col min="1023" max="1023" width="9" style="30" customWidth="1"/>
    <col min="1024" max="1026" width="7.75" style="30" customWidth="1"/>
    <col min="1027" max="1027" width="5.51666666666667" style="30" customWidth="1"/>
    <col min="1028" max="1028" width="12.3833333333333" style="30" customWidth="1"/>
    <col min="1029" max="1029" width="14" style="30" customWidth="1"/>
    <col min="1030" max="1030" width="13.875" style="30" customWidth="1"/>
    <col min="1031" max="1031" width="15" style="30" customWidth="1"/>
    <col min="1032" max="1032" width="11.1333333333333" style="30" customWidth="1"/>
    <col min="1033" max="1033" width="10.625" style="30" customWidth="1"/>
    <col min="1034" max="1034" width="11.5166666666667" style="30" customWidth="1"/>
    <col min="1035" max="1035" width="9" style="30" customWidth="1"/>
    <col min="1036" max="1036" width="9.38333333333333" style="30" customWidth="1"/>
    <col min="1037" max="1037" width="8.75" style="30" customWidth="1"/>
    <col min="1038" max="1038" width="12" style="30" customWidth="1"/>
    <col min="1039" max="1039" width="12.25" style="30" customWidth="1"/>
    <col min="1040" max="1040" width="11.3833333333333" style="30" customWidth="1"/>
    <col min="1041" max="1041" width="14" style="30" customWidth="1"/>
    <col min="1042" max="1042" width="13.25" style="30" customWidth="1"/>
    <col min="1043" max="1043" width="20.25" style="30" customWidth="1"/>
    <col min="1044" max="1044" width="21.5166666666667" style="30" customWidth="1"/>
    <col min="1045" max="1045" width="10.5166666666667" style="30" customWidth="1"/>
    <col min="1046" max="1046" width="9.875" style="30" customWidth="1"/>
    <col min="1047" max="1047" width="15.75" style="30" customWidth="1"/>
    <col min="1048" max="1048" width="11.875" style="30" customWidth="1"/>
    <col min="1049" max="1049" width="9.875" style="30" customWidth="1"/>
    <col min="1050" max="1050" width="13.5166666666667" style="30" customWidth="1"/>
    <col min="1051" max="1051" width="10" style="30" customWidth="1"/>
    <col min="1052" max="1052" width="9.75" style="30" customWidth="1"/>
    <col min="1053" max="1057" width="12.3833333333333" style="30" customWidth="1"/>
    <col min="1058" max="1058" width="4.13333333333333" style="30" customWidth="1"/>
    <col min="1059" max="1059" width="11.1333333333333" style="30" customWidth="1"/>
    <col min="1060" max="1060" width="8" style="30" customWidth="1"/>
    <col min="1061" max="1061" width="6.38333333333333" style="30" customWidth="1"/>
    <col min="1062" max="1062" width="6.625" style="30" customWidth="1"/>
    <col min="1063" max="1063" width="9.13333333333333" style="30" customWidth="1"/>
    <col min="1064" max="1064" width="9.75" style="30" customWidth="1"/>
    <col min="1065" max="1065" width="13.5166666666667" style="30" customWidth="1"/>
    <col min="1066" max="1066" width="19.3833333333333" style="30" customWidth="1"/>
    <col min="1067" max="1067" width="13.625" style="30" customWidth="1"/>
    <col min="1068" max="1068" width="14" style="30" customWidth="1"/>
    <col min="1069" max="1069" width="17.5166666666667" style="30" customWidth="1"/>
    <col min="1070" max="1070" width="9" style="30" customWidth="1"/>
    <col min="1071" max="1071" width="12.5166666666667" style="30" customWidth="1"/>
    <col min="1072" max="1072" width="16.625" style="30" customWidth="1"/>
    <col min="1073" max="1074" width="12.625" style="30" customWidth="1"/>
    <col min="1075" max="1075" width="14" style="30" customWidth="1"/>
    <col min="1076" max="1270" width="9" style="30" customWidth="1"/>
    <col min="1271" max="1271" width="5.38333333333333" style="30" customWidth="1"/>
    <col min="1272" max="1272" width="7.51666666666667" style="30" customWidth="1"/>
    <col min="1273" max="1273" width="11" style="30" customWidth="1"/>
    <col min="1274" max="1274" width="10.625" style="30" customWidth="1"/>
    <col min="1275" max="1275" width="9.625" style="30" customWidth="1"/>
    <col min="1276" max="1276" width="9.875" style="30" customWidth="1"/>
    <col min="1277" max="1277" width="12.75" style="30" customWidth="1"/>
    <col min="1278" max="1278" width="10.875" style="30" customWidth="1"/>
    <col min="1279" max="1279" width="9" style="30" customWidth="1"/>
    <col min="1280" max="1282" width="7.75" style="30" customWidth="1"/>
    <col min="1283" max="1283" width="5.51666666666667" style="30" customWidth="1"/>
    <col min="1284" max="1284" width="12.3833333333333" style="30" customWidth="1"/>
    <col min="1285" max="1285" width="14" style="30" customWidth="1"/>
    <col min="1286" max="1286" width="13.875" style="30" customWidth="1"/>
    <col min="1287" max="1287" width="15" style="30" customWidth="1"/>
    <col min="1288" max="1288" width="11.1333333333333" style="30" customWidth="1"/>
    <col min="1289" max="1289" width="10.625" style="30" customWidth="1"/>
    <col min="1290" max="1290" width="11.5166666666667" style="30" customWidth="1"/>
    <col min="1291" max="1291" width="9" style="30" customWidth="1"/>
    <col min="1292" max="1292" width="9.38333333333333" style="30" customWidth="1"/>
    <col min="1293" max="1293" width="8.75" style="30" customWidth="1"/>
    <col min="1294" max="1294" width="12" style="30" customWidth="1"/>
    <col min="1295" max="1295" width="12.25" style="30" customWidth="1"/>
    <col min="1296" max="1296" width="11.3833333333333" style="30" customWidth="1"/>
    <col min="1297" max="1297" width="14" style="30" customWidth="1"/>
    <col min="1298" max="1298" width="13.25" style="30" customWidth="1"/>
    <col min="1299" max="1299" width="20.25" style="30" customWidth="1"/>
    <col min="1300" max="1300" width="21.5166666666667" style="30" customWidth="1"/>
    <col min="1301" max="1301" width="10.5166666666667" style="30" customWidth="1"/>
    <col min="1302" max="1302" width="9.875" style="30" customWidth="1"/>
    <col min="1303" max="1303" width="15.75" style="30" customWidth="1"/>
    <col min="1304" max="1304" width="11.875" style="30" customWidth="1"/>
    <col min="1305" max="1305" width="9.875" style="30" customWidth="1"/>
    <col min="1306" max="1306" width="13.5166666666667" style="30" customWidth="1"/>
    <col min="1307" max="1307" width="10" style="30" customWidth="1"/>
    <col min="1308" max="1308" width="9.75" style="30" customWidth="1"/>
    <col min="1309" max="1313" width="12.3833333333333" style="30" customWidth="1"/>
    <col min="1314" max="1314" width="4.13333333333333" style="30" customWidth="1"/>
    <col min="1315" max="1315" width="11.1333333333333" style="30" customWidth="1"/>
    <col min="1316" max="1316" width="8" style="30" customWidth="1"/>
    <col min="1317" max="1317" width="6.38333333333333" style="30" customWidth="1"/>
    <col min="1318" max="1318" width="6.625" style="30" customWidth="1"/>
    <col min="1319" max="1319" width="9.13333333333333" style="30" customWidth="1"/>
    <col min="1320" max="1320" width="9.75" style="30" customWidth="1"/>
    <col min="1321" max="1321" width="13.5166666666667" style="30" customWidth="1"/>
    <col min="1322" max="1322" width="19.3833333333333" style="30" customWidth="1"/>
    <col min="1323" max="1323" width="13.625" style="30" customWidth="1"/>
    <col min="1324" max="1324" width="14" style="30" customWidth="1"/>
    <col min="1325" max="1325" width="17.5166666666667" style="30" customWidth="1"/>
    <col min="1326" max="1326" width="9" style="30" customWidth="1"/>
    <col min="1327" max="1327" width="12.5166666666667" style="30" customWidth="1"/>
    <col min="1328" max="1328" width="16.625" style="30" customWidth="1"/>
    <col min="1329" max="1330" width="12.625" style="30" customWidth="1"/>
    <col min="1331" max="1331" width="14" style="30" customWidth="1"/>
    <col min="1332" max="1526" width="9" style="30" customWidth="1"/>
    <col min="1527" max="1527" width="5.38333333333333" style="30" customWidth="1"/>
    <col min="1528" max="1528" width="7.51666666666667" style="30" customWidth="1"/>
    <col min="1529" max="1529" width="11" style="30" customWidth="1"/>
    <col min="1530" max="1530" width="10.625" style="30" customWidth="1"/>
    <col min="1531" max="1531" width="9.625" style="30" customWidth="1"/>
    <col min="1532" max="1532" width="9.875" style="30" customWidth="1"/>
    <col min="1533" max="1533" width="12.75" style="30" customWidth="1"/>
    <col min="1534" max="1534" width="10.875" style="30" customWidth="1"/>
    <col min="1535" max="1535" width="9" style="30" customWidth="1"/>
    <col min="1536" max="1538" width="7.75" style="30" customWidth="1"/>
    <col min="1539" max="1539" width="5.51666666666667" style="30" customWidth="1"/>
    <col min="1540" max="1540" width="12.3833333333333" style="30" customWidth="1"/>
    <col min="1541" max="1541" width="14" style="30" customWidth="1"/>
    <col min="1542" max="1542" width="13.875" style="30" customWidth="1"/>
    <col min="1543" max="1543" width="15" style="30" customWidth="1"/>
    <col min="1544" max="1544" width="11.1333333333333" style="30" customWidth="1"/>
    <col min="1545" max="1545" width="10.625" style="30" customWidth="1"/>
    <col min="1546" max="1546" width="11.5166666666667" style="30" customWidth="1"/>
    <col min="1547" max="1547" width="9" style="30" customWidth="1"/>
    <col min="1548" max="1548" width="9.38333333333333" style="30" customWidth="1"/>
    <col min="1549" max="1549" width="8.75" style="30" customWidth="1"/>
    <col min="1550" max="1550" width="12" style="30" customWidth="1"/>
    <col min="1551" max="1551" width="12.25" style="30" customWidth="1"/>
    <col min="1552" max="1552" width="11.3833333333333" style="30" customWidth="1"/>
    <col min="1553" max="1553" width="14" style="30" customWidth="1"/>
    <col min="1554" max="1554" width="13.25" style="30" customWidth="1"/>
    <col min="1555" max="1555" width="20.25" style="30" customWidth="1"/>
    <col min="1556" max="1556" width="21.5166666666667" style="30" customWidth="1"/>
    <col min="1557" max="1557" width="10.5166666666667" style="30" customWidth="1"/>
    <col min="1558" max="1558" width="9.875" style="30" customWidth="1"/>
    <col min="1559" max="1559" width="15.75" style="30" customWidth="1"/>
    <col min="1560" max="1560" width="11.875" style="30" customWidth="1"/>
    <col min="1561" max="1561" width="9.875" style="30" customWidth="1"/>
    <col min="1562" max="1562" width="13.5166666666667" style="30" customWidth="1"/>
    <col min="1563" max="1563" width="10" style="30" customWidth="1"/>
    <col min="1564" max="1564" width="9.75" style="30" customWidth="1"/>
    <col min="1565" max="1569" width="12.3833333333333" style="30" customWidth="1"/>
    <col min="1570" max="1570" width="4.13333333333333" style="30" customWidth="1"/>
    <col min="1571" max="1571" width="11.1333333333333" style="30" customWidth="1"/>
    <col min="1572" max="1572" width="8" style="30" customWidth="1"/>
    <col min="1573" max="1573" width="6.38333333333333" style="30" customWidth="1"/>
    <col min="1574" max="1574" width="6.625" style="30" customWidth="1"/>
    <col min="1575" max="1575" width="9.13333333333333" style="30" customWidth="1"/>
    <col min="1576" max="1576" width="9.75" style="30" customWidth="1"/>
    <col min="1577" max="1577" width="13.5166666666667" style="30" customWidth="1"/>
    <col min="1578" max="1578" width="19.3833333333333" style="30" customWidth="1"/>
    <col min="1579" max="1579" width="13.625" style="30" customWidth="1"/>
    <col min="1580" max="1580" width="14" style="30" customWidth="1"/>
    <col min="1581" max="1581" width="17.5166666666667" style="30" customWidth="1"/>
    <col min="1582" max="1582" width="9" style="30" customWidth="1"/>
    <col min="1583" max="1583" width="12.5166666666667" style="30" customWidth="1"/>
    <col min="1584" max="1584" width="16.625" style="30" customWidth="1"/>
    <col min="1585" max="1586" width="12.625" style="30" customWidth="1"/>
    <col min="1587" max="1587" width="14" style="30" customWidth="1"/>
    <col min="1588" max="1782" width="9" style="30" customWidth="1"/>
    <col min="1783" max="1783" width="5.38333333333333" style="30" customWidth="1"/>
    <col min="1784" max="1784" width="7.51666666666667" style="30" customWidth="1"/>
    <col min="1785" max="1785" width="11" style="30" customWidth="1"/>
    <col min="1786" max="1786" width="10.625" style="30" customWidth="1"/>
    <col min="1787" max="1787" width="9.625" style="30" customWidth="1"/>
    <col min="1788" max="1788" width="9.875" style="30" customWidth="1"/>
    <col min="1789" max="1789" width="12.75" style="30" customWidth="1"/>
    <col min="1790" max="1790" width="10.875" style="30" customWidth="1"/>
    <col min="1791" max="1791" width="9" style="30" customWidth="1"/>
    <col min="1792" max="1794" width="7.75" style="30" customWidth="1"/>
    <col min="1795" max="1795" width="5.51666666666667" style="30" customWidth="1"/>
    <col min="1796" max="1796" width="12.3833333333333" style="30" customWidth="1"/>
    <col min="1797" max="1797" width="14" style="30" customWidth="1"/>
    <col min="1798" max="1798" width="13.875" style="30" customWidth="1"/>
    <col min="1799" max="1799" width="15" style="30" customWidth="1"/>
    <col min="1800" max="1800" width="11.1333333333333" style="30" customWidth="1"/>
    <col min="1801" max="1801" width="10.625" style="30" customWidth="1"/>
    <col min="1802" max="1802" width="11.5166666666667" style="30" customWidth="1"/>
    <col min="1803" max="1803" width="9" style="30" customWidth="1"/>
    <col min="1804" max="1804" width="9.38333333333333" style="30" customWidth="1"/>
    <col min="1805" max="1805" width="8.75" style="30" customWidth="1"/>
    <col min="1806" max="1806" width="12" style="30" customWidth="1"/>
    <col min="1807" max="1807" width="12.25" style="30" customWidth="1"/>
    <col min="1808" max="1808" width="11.3833333333333" style="30" customWidth="1"/>
    <col min="1809" max="1809" width="14" style="30" customWidth="1"/>
    <col min="1810" max="1810" width="13.25" style="30" customWidth="1"/>
    <col min="1811" max="1811" width="20.25" style="30" customWidth="1"/>
    <col min="1812" max="1812" width="21.5166666666667" style="30" customWidth="1"/>
    <col min="1813" max="1813" width="10.5166666666667" style="30" customWidth="1"/>
    <col min="1814" max="1814" width="9.875" style="30" customWidth="1"/>
    <col min="1815" max="1815" width="15.75" style="30" customWidth="1"/>
    <col min="1816" max="1816" width="11.875" style="30" customWidth="1"/>
    <col min="1817" max="1817" width="9.875" style="30" customWidth="1"/>
    <col min="1818" max="1818" width="13.5166666666667" style="30" customWidth="1"/>
    <col min="1819" max="1819" width="10" style="30" customWidth="1"/>
    <col min="1820" max="1820" width="9.75" style="30" customWidth="1"/>
    <col min="1821" max="1825" width="12.3833333333333" style="30" customWidth="1"/>
    <col min="1826" max="1826" width="4.13333333333333" style="30" customWidth="1"/>
    <col min="1827" max="1827" width="11.1333333333333" style="30" customWidth="1"/>
    <col min="1828" max="1828" width="8" style="30" customWidth="1"/>
    <col min="1829" max="1829" width="6.38333333333333" style="30" customWidth="1"/>
    <col min="1830" max="1830" width="6.625" style="30" customWidth="1"/>
    <col min="1831" max="1831" width="9.13333333333333" style="30" customWidth="1"/>
    <col min="1832" max="1832" width="9.75" style="30" customWidth="1"/>
    <col min="1833" max="1833" width="13.5166666666667" style="30" customWidth="1"/>
    <col min="1834" max="1834" width="19.3833333333333" style="30" customWidth="1"/>
    <col min="1835" max="1835" width="13.625" style="30" customWidth="1"/>
    <col min="1836" max="1836" width="14" style="30" customWidth="1"/>
    <col min="1837" max="1837" width="17.5166666666667" style="30" customWidth="1"/>
    <col min="1838" max="1838" width="9" style="30" customWidth="1"/>
    <col min="1839" max="1839" width="12.5166666666667" style="30" customWidth="1"/>
    <col min="1840" max="1840" width="16.625" style="30" customWidth="1"/>
    <col min="1841" max="1842" width="12.625" style="30" customWidth="1"/>
    <col min="1843" max="1843" width="14" style="30" customWidth="1"/>
    <col min="1844" max="2038" width="9" style="30" customWidth="1"/>
    <col min="2039" max="2039" width="5.38333333333333" style="30" customWidth="1"/>
    <col min="2040" max="2040" width="7.51666666666667" style="30" customWidth="1"/>
    <col min="2041" max="2041" width="11" style="30" customWidth="1"/>
    <col min="2042" max="2042" width="10.625" style="30" customWidth="1"/>
    <col min="2043" max="2043" width="9.625" style="30" customWidth="1"/>
    <col min="2044" max="2044" width="9.875" style="30" customWidth="1"/>
    <col min="2045" max="2045" width="12.75" style="30" customWidth="1"/>
    <col min="2046" max="2046" width="10.875" style="30" customWidth="1"/>
    <col min="2047" max="2047" width="9" style="30" customWidth="1"/>
    <col min="2048" max="2050" width="7.75" style="30" customWidth="1"/>
    <col min="2051" max="2051" width="5.51666666666667" style="30" customWidth="1"/>
    <col min="2052" max="2052" width="12.3833333333333" style="30" customWidth="1"/>
    <col min="2053" max="2053" width="14" style="30" customWidth="1"/>
    <col min="2054" max="2054" width="13.875" style="30" customWidth="1"/>
    <col min="2055" max="2055" width="15" style="30" customWidth="1"/>
    <col min="2056" max="2056" width="11.1333333333333" style="30" customWidth="1"/>
    <col min="2057" max="2057" width="10.625" style="30" customWidth="1"/>
    <col min="2058" max="2058" width="11.5166666666667" style="30" customWidth="1"/>
    <col min="2059" max="2059" width="9" style="30" customWidth="1"/>
    <col min="2060" max="2060" width="9.38333333333333" style="30" customWidth="1"/>
    <col min="2061" max="2061" width="8.75" style="30" customWidth="1"/>
    <col min="2062" max="2062" width="12" style="30" customWidth="1"/>
    <col min="2063" max="2063" width="12.25" style="30" customWidth="1"/>
    <col min="2064" max="2064" width="11.3833333333333" style="30" customWidth="1"/>
    <col min="2065" max="2065" width="14" style="30" customWidth="1"/>
    <col min="2066" max="2066" width="13.25" style="30" customWidth="1"/>
    <col min="2067" max="2067" width="20.25" style="30" customWidth="1"/>
    <col min="2068" max="2068" width="21.5166666666667" style="30" customWidth="1"/>
    <col min="2069" max="2069" width="10.5166666666667" style="30" customWidth="1"/>
    <col min="2070" max="2070" width="9.875" style="30" customWidth="1"/>
    <col min="2071" max="2071" width="15.75" style="30" customWidth="1"/>
    <col min="2072" max="2072" width="11.875" style="30" customWidth="1"/>
    <col min="2073" max="2073" width="9.875" style="30" customWidth="1"/>
    <col min="2074" max="2074" width="13.5166666666667" style="30" customWidth="1"/>
    <col min="2075" max="2075" width="10" style="30" customWidth="1"/>
    <col min="2076" max="2076" width="9.75" style="30" customWidth="1"/>
    <col min="2077" max="2081" width="12.3833333333333" style="30" customWidth="1"/>
    <col min="2082" max="2082" width="4.13333333333333" style="30" customWidth="1"/>
    <col min="2083" max="2083" width="11.1333333333333" style="30" customWidth="1"/>
    <col min="2084" max="2084" width="8" style="30" customWidth="1"/>
    <col min="2085" max="2085" width="6.38333333333333" style="30" customWidth="1"/>
    <col min="2086" max="2086" width="6.625" style="30" customWidth="1"/>
    <col min="2087" max="2087" width="9.13333333333333" style="30" customWidth="1"/>
    <col min="2088" max="2088" width="9.75" style="30" customWidth="1"/>
    <col min="2089" max="2089" width="13.5166666666667" style="30" customWidth="1"/>
    <col min="2090" max="2090" width="19.3833333333333" style="30" customWidth="1"/>
    <col min="2091" max="2091" width="13.625" style="30" customWidth="1"/>
    <col min="2092" max="2092" width="14" style="30" customWidth="1"/>
    <col min="2093" max="2093" width="17.5166666666667" style="30" customWidth="1"/>
    <col min="2094" max="2094" width="9" style="30" customWidth="1"/>
    <col min="2095" max="2095" width="12.5166666666667" style="30" customWidth="1"/>
    <col min="2096" max="2096" width="16.625" style="30" customWidth="1"/>
    <col min="2097" max="2098" width="12.625" style="30" customWidth="1"/>
    <col min="2099" max="2099" width="14" style="30" customWidth="1"/>
    <col min="2100" max="2294" width="9" style="30" customWidth="1"/>
    <col min="2295" max="2295" width="5.38333333333333" style="30" customWidth="1"/>
    <col min="2296" max="2296" width="7.51666666666667" style="30" customWidth="1"/>
    <col min="2297" max="2297" width="11" style="30" customWidth="1"/>
    <col min="2298" max="2298" width="10.625" style="30" customWidth="1"/>
    <col min="2299" max="2299" width="9.625" style="30" customWidth="1"/>
    <col min="2300" max="2300" width="9.875" style="30" customWidth="1"/>
    <col min="2301" max="2301" width="12.75" style="30" customWidth="1"/>
    <col min="2302" max="2302" width="10.875" style="30" customWidth="1"/>
    <col min="2303" max="2303" width="9" style="30" customWidth="1"/>
    <col min="2304" max="2306" width="7.75" style="30" customWidth="1"/>
    <col min="2307" max="2307" width="5.51666666666667" style="30" customWidth="1"/>
    <col min="2308" max="2308" width="12.3833333333333" style="30" customWidth="1"/>
    <col min="2309" max="2309" width="14" style="30" customWidth="1"/>
    <col min="2310" max="2310" width="13.875" style="30" customWidth="1"/>
    <col min="2311" max="2311" width="15" style="30" customWidth="1"/>
    <col min="2312" max="2312" width="11.1333333333333" style="30" customWidth="1"/>
    <col min="2313" max="2313" width="10.625" style="30" customWidth="1"/>
    <col min="2314" max="2314" width="11.5166666666667" style="30" customWidth="1"/>
    <col min="2315" max="2315" width="9" style="30" customWidth="1"/>
    <col min="2316" max="2316" width="9.38333333333333" style="30" customWidth="1"/>
    <col min="2317" max="2317" width="8.75" style="30" customWidth="1"/>
    <col min="2318" max="2318" width="12" style="30" customWidth="1"/>
    <col min="2319" max="2319" width="12.25" style="30" customWidth="1"/>
    <col min="2320" max="2320" width="11.3833333333333" style="30" customWidth="1"/>
    <col min="2321" max="2321" width="14" style="30" customWidth="1"/>
    <col min="2322" max="2322" width="13.25" style="30" customWidth="1"/>
    <col min="2323" max="2323" width="20.25" style="30" customWidth="1"/>
    <col min="2324" max="2324" width="21.5166666666667" style="30" customWidth="1"/>
    <col min="2325" max="2325" width="10.5166666666667" style="30" customWidth="1"/>
    <col min="2326" max="2326" width="9.875" style="30" customWidth="1"/>
    <col min="2327" max="2327" width="15.75" style="30" customWidth="1"/>
    <col min="2328" max="2328" width="11.875" style="30" customWidth="1"/>
    <col min="2329" max="2329" width="9.875" style="30" customWidth="1"/>
    <col min="2330" max="2330" width="13.5166666666667" style="30" customWidth="1"/>
    <col min="2331" max="2331" width="10" style="30" customWidth="1"/>
    <col min="2332" max="2332" width="9.75" style="30" customWidth="1"/>
    <col min="2333" max="2337" width="12.3833333333333" style="30" customWidth="1"/>
    <col min="2338" max="2338" width="4.13333333333333" style="30" customWidth="1"/>
    <col min="2339" max="2339" width="11.1333333333333" style="30" customWidth="1"/>
    <col min="2340" max="2340" width="8" style="30" customWidth="1"/>
    <col min="2341" max="2341" width="6.38333333333333" style="30" customWidth="1"/>
    <col min="2342" max="2342" width="6.625" style="30" customWidth="1"/>
    <col min="2343" max="2343" width="9.13333333333333" style="30" customWidth="1"/>
    <col min="2344" max="2344" width="9.75" style="30" customWidth="1"/>
    <col min="2345" max="2345" width="13.5166666666667" style="30" customWidth="1"/>
    <col min="2346" max="2346" width="19.3833333333333" style="30" customWidth="1"/>
    <col min="2347" max="2347" width="13.625" style="30" customWidth="1"/>
    <col min="2348" max="2348" width="14" style="30" customWidth="1"/>
    <col min="2349" max="2349" width="17.5166666666667" style="30" customWidth="1"/>
    <col min="2350" max="2350" width="9" style="30" customWidth="1"/>
    <col min="2351" max="2351" width="12.5166666666667" style="30" customWidth="1"/>
    <col min="2352" max="2352" width="16.625" style="30" customWidth="1"/>
    <col min="2353" max="2354" width="12.625" style="30" customWidth="1"/>
    <col min="2355" max="2355" width="14" style="30" customWidth="1"/>
    <col min="2356" max="2550" width="9" style="30" customWidth="1"/>
    <col min="2551" max="2551" width="5.38333333333333" style="30" customWidth="1"/>
    <col min="2552" max="2552" width="7.51666666666667" style="30" customWidth="1"/>
    <col min="2553" max="2553" width="11" style="30" customWidth="1"/>
    <col min="2554" max="2554" width="10.625" style="30" customWidth="1"/>
    <col min="2555" max="2555" width="9.625" style="30" customWidth="1"/>
    <col min="2556" max="2556" width="9.875" style="30" customWidth="1"/>
    <col min="2557" max="2557" width="12.75" style="30" customWidth="1"/>
    <col min="2558" max="2558" width="10.875" style="30" customWidth="1"/>
    <col min="2559" max="2559" width="9" style="30" customWidth="1"/>
    <col min="2560" max="2562" width="7.75" style="30" customWidth="1"/>
    <col min="2563" max="2563" width="5.51666666666667" style="30" customWidth="1"/>
    <col min="2564" max="2564" width="12.3833333333333" style="30" customWidth="1"/>
    <col min="2565" max="2565" width="14" style="30" customWidth="1"/>
    <col min="2566" max="2566" width="13.875" style="30" customWidth="1"/>
    <col min="2567" max="2567" width="15" style="30" customWidth="1"/>
    <col min="2568" max="2568" width="11.1333333333333" style="30" customWidth="1"/>
    <col min="2569" max="2569" width="10.625" style="30" customWidth="1"/>
    <col min="2570" max="2570" width="11.5166666666667" style="30" customWidth="1"/>
    <col min="2571" max="2571" width="9" style="30" customWidth="1"/>
    <col min="2572" max="2572" width="9.38333333333333" style="30" customWidth="1"/>
    <col min="2573" max="2573" width="8.75" style="30" customWidth="1"/>
    <col min="2574" max="2574" width="12" style="30" customWidth="1"/>
    <col min="2575" max="2575" width="12.25" style="30" customWidth="1"/>
    <col min="2576" max="2576" width="11.3833333333333" style="30" customWidth="1"/>
    <col min="2577" max="2577" width="14" style="30" customWidth="1"/>
    <col min="2578" max="2578" width="13.25" style="30" customWidth="1"/>
    <col min="2579" max="2579" width="20.25" style="30" customWidth="1"/>
    <col min="2580" max="2580" width="21.5166666666667" style="30" customWidth="1"/>
    <col min="2581" max="2581" width="10.5166666666667" style="30" customWidth="1"/>
    <col min="2582" max="2582" width="9.875" style="30" customWidth="1"/>
    <col min="2583" max="2583" width="15.75" style="30" customWidth="1"/>
    <col min="2584" max="2584" width="11.875" style="30" customWidth="1"/>
    <col min="2585" max="2585" width="9.875" style="30" customWidth="1"/>
    <col min="2586" max="2586" width="13.5166666666667" style="30" customWidth="1"/>
    <col min="2587" max="2587" width="10" style="30" customWidth="1"/>
    <col min="2588" max="2588" width="9.75" style="30" customWidth="1"/>
    <col min="2589" max="2593" width="12.3833333333333" style="30" customWidth="1"/>
    <col min="2594" max="2594" width="4.13333333333333" style="30" customWidth="1"/>
    <col min="2595" max="2595" width="11.1333333333333" style="30" customWidth="1"/>
    <col min="2596" max="2596" width="8" style="30" customWidth="1"/>
    <col min="2597" max="2597" width="6.38333333333333" style="30" customWidth="1"/>
    <col min="2598" max="2598" width="6.625" style="30" customWidth="1"/>
    <col min="2599" max="2599" width="9.13333333333333" style="30" customWidth="1"/>
    <col min="2600" max="2600" width="9.75" style="30" customWidth="1"/>
    <col min="2601" max="2601" width="13.5166666666667" style="30" customWidth="1"/>
    <col min="2602" max="2602" width="19.3833333333333" style="30" customWidth="1"/>
    <col min="2603" max="2603" width="13.625" style="30" customWidth="1"/>
    <col min="2604" max="2604" width="14" style="30" customWidth="1"/>
    <col min="2605" max="2605" width="17.5166666666667" style="30" customWidth="1"/>
    <col min="2606" max="2606" width="9" style="30" customWidth="1"/>
    <col min="2607" max="2607" width="12.5166666666667" style="30" customWidth="1"/>
    <col min="2608" max="2608" width="16.625" style="30" customWidth="1"/>
    <col min="2609" max="2610" width="12.625" style="30" customWidth="1"/>
    <col min="2611" max="2611" width="14" style="30" customWidth="1"/>
    <col min="2612" max="2806" width="9" style="30" customWidth="1"/>
    <col min="2807" max="2807" width="5.38333333333333" style="30" customWidth="1"/>
    <col min="2808" max="2808" width="7.51666666666667" style="30" customWidth="1"/>
    <col min="2809" max="2809" width="11" style="30" customWidth="1"/>
    <col min="2810" max="2810" width="10.625" style="30" customWidth="1"/>
    <col min="2811" max="2811" width="9.625" style="30" customWidth="1"/>
    <col min="2812" max="2812" width="9.875" style="30" customWidth="1"/>
    <col min="2813" max="2813" width="12.75" style="30" customWidth="1"/>
    <col min="2814" max="2814" width="10.875" style="30" customWidth="1"/>
    <col min="2815" max="2815" width="9" style="30" customWidth="1"/>
    <col min="2816" max="2818" width="7.75" style="30" customWidth="1"/>
    <col min="2819" max="2819" width="5.51666666666667" style="30" customWidth="1"/>
    <col min="2820" max="2820" width="12.3833333333333" style="30" customWidth="1"/>
    <col min="2821" max="2821" width="14" style="30" customWidth="1"/>
    <col min="2822" max="2822" width="13.875" style="30" customWidth="1"/>
    <col min="2823" max="2823" width="15" style="30" customWidth="1"/>
    <col min="2824" max="2824" width="11.1333333333333" style="30" customWidth="1"/>
    <col min="2825" max="2825" width="10.625" style="30" customWidth="1"/>
    <col min="2826" max="2826" width="11.5166666666667" style="30" customWidth="1"/>
    <col min="2827" max="2827" width="9" style="30" customWidth="1"/>
    <col min="2828" max="2828" width="9.38333333333333" style="30" customWidth="1"/>
    <col min="2829" max="2829" width="8.75" style="30" customWidth="1"/>
    <col min="2830" max="2830" width="12" style="30" customWidth="1"/>
    <col min="2831" max="2831" width="12.25" style="30" customWidth="1"/>
    <col min="2832" max="2832" width="11.3833333333333" style="30" customWidth="1"/>
    <col min="2833" max="2833" width="14" style="30" customWidth="1"/>
    <col min="2834" max="2834" width="13.25" style="30" customWidth="1"/>
    <col min="2835" max="2835" width="20.25" style="30" customWidth="1"/>
    <col min="2836" max="2836" width="21.5166666666667" style="30" customWidth="1"/>
    <col min="2837" max="2837" width="10.5166666666667" style="30" customWidth="1"/>
    <col min="2838" max="2838" width="9.875" style="30" customWidth="1"/>
    <col min="2839" max="2839" width="15.75" style="30" customWidth="1"/>
    <col min="2840" max="2840" width="11.875" style="30" customWidth="1"/>
    <col min="2841" max="2841" width="9.875" style="30" customWidth="1"/>
    <col min="2842" max="2842" width="13.5166666666667" style="30" customWidth="1"/>
    <col min="2843" max="2843" width="10" style="30" customWidth="1"/>
    <col min="2844" max="2844" width="9.75" style="30" customWidth="1"/>
    <col min="2845" max="2849" width="12.3833333333333" style="30" customWidth="1"/>
    <col min="2850" max="2850" width="4.13333333333333" style="30" customWidth="1"/>
    <col min="2851" max="2851" width="11.1333333333333" style="30" customWidth="1"/>
    <col min="2852" max="2852" width="8" style="30" customWidth="1"/>
    <col min="2853" max="2853" width="6.38333333333333" style="30" customWidth="1"/>
    <col min="2854" max="2854" width="6.625" style="30" customWidth="1"/>
    <col min="2855" max="2855" width="9.13333333333333" style="30" customWidth="1"/>
    <col min="2856" max="2856" width="9.75" style="30" customWidth="1"/>
    <col min="2857" max="2857" width="13.5166666666667" style="30" customWidth="1"/>
    <col min="2858" max="2858" width="19.3833333333333" style="30" customWidth="1"/>
    <col min="2859" max="2859" width="13.625" style="30" customWidth="1"/>
    <col min="2860" max="2860" width="14" style="30" customWidth="1"/>
    <col min="2861" max="2861" width="17.5166666666667" style="30" customWidth="1"/>
    <col min="2862" max="2862" width="9" style="30" customWidth="1"/>
    <col min="2863" max="2863" width="12.5166666666667" style="30" customWidth="1"/>
    <col min="2864" max="2864" width="16.625" style="30" customWidth="1"/>
    <col min="2865" max="2866" width="12.625" style="30" customWidth="1"/>
    <col min="2867" max="2867" width="14" style="30" customWidth="1"/>
    <col min="2868" max="3062" width="9" style="30" customWidth="1"/>
    <col min="3063" max="3063" width="5.38333333333333" style="30" customWidth="1"/>
    <col min="3064" max="3064" width="7.51666666666667" style="30" customWidth="1"/>
    <col min="3065" max="3065" width="11" style="30" customWidth="1"/>
    <col min="3066" max="3066" width="10.625" style="30" customWidth="1"/>
    <col min="3067" max="3067" width="9.625" style="30" customWidth="1"/>
    <col min="3068" max="3068" width="9.875" style="30" customWidth="1"/>
    <col min="3069" max="3069" width="12.75" style="30" customWidth="1"/>
    <col min="3070" max="3070" width="10.875" style="30" customWidth="1"/>
    <col min="3071" max="3071" width="9" style="30" customWidth="1"/>
    <col min="3072" max="3074" width="7.75" style="30" customWidth="1"/>
    <col min="3075" max="3075" width="5.51666666666667" style="30" customWidth="1"/>
    <col min="3076" max="3076" width="12.3833333333333" style="30" customWidth="1"/>
    <col min="3077" max="3077" width="14" style="30" customWidth="1"/>
    <col min="3078" max="3078" width="13.875" style="30" customWidth="1"/>
    <col min="3079" max="3079" width="15" style="30" customWidth="1"/>
    <col min="3080" max="3080" width="11.1333333333333" style="30" customWidth="1"/>
    <col min="3081" max="3081" width="10.625" style="30" customWidth="1"/>
    <col min="3082" max="3082" width="11.5166666666667" style="30" customWidth="1"/>
    <col min="3083" max="3083" width="9" style="30" customWidth="1"/>
    <col min="3084" max="3084" width="9.38333333333333" style="30" customWidth="1"/>
    <col min="3085" max="3085" width="8.75" style="30" customWidth="1"/>
    <col min="3086" max="3086" width="12" style="30" customWidth="1"/>
    <col min="3087" max="3087" width="12.25" style="30" customWidth="1"/>
    <col min="3088" max="3088" width="11.3833333333333" style="30" customWidth="1"/>
    <col min="3089" max="3089" width="14" style="30" customWidth="1"/>
    <col min="3090" max="3090" width="13.25" style="30" customWidth="1"/>
    <col min="3091" max="3091" width="20.25" style="30" customWidth="1"/>
    <col min="3092" max="3092" width="21.5166666666667" style="30" customWidth="1"/>
    <col min="3093" max="3093" width="10.5166666666667" style="30" customWidth="1"/>
    <col min="3094" max="3094" width="9.875" style="30" customWidth="1"/>
    <col min="3095" max="3095" width="15.75" style="30" customWidth="1"/>
    <col min="3096" max="3096" width="11.875" style="30" customWidth="1"/>
    <col min="3097" max="3097" width="9.875" style="30" customWidth="1"/>
    <col min="3098" max="3098" width="13.5166666666667" style="30" customWidth="1"/>
    <col min="3099" max="3099" width="10" style="30" customWidth="1"/>
    <col min="3100" max="3100" width="9.75" style="30" customWidth="1"/>
    <col min="3101" max="3105" width="12.3833333333333" style="30" customWidth="1"/>
    <col min="3106" max="3106" width="4.13333333333333" style="30" customWidth="1"/>
    <col min="3107" max="3107" width="11.1333333333333" style="30" customWidth="1"/>
    <col min="3108" max="3108" width="8" style="30" customWidth="1"/>
    <col min="3109" max="3109" width="6.38333333333333" style="30" customWidth="1"/>
    <col min="3110" max="3110" width="6.625" style="30" customWidth="1"/>
    <col min="3111" max="3111" width="9.13333333333333" style="30" customWidth="1"/>
    <col min="3112" max="3112" width="9.75" style="30" customWidth="1"/>
    <col min="3113" max="3113" width="13.5166666666667" style="30" customWidth="1"/>
    <col min="3114" max="3114" width="19.3833333333333" style="30" customWidth="1"/>
    <col min="3115" max="3115" width="13.625" style="30" customWidth="1"/>
    <col min="3116" max="3116" width="14" style="30" customWidth="1"/>
    <col min="3117" max="3117" width="17.5166666666667" style="30" customWidth="1"/>
    <col min="3118" max="3118" width="9" style="30" customWidth="1"/>
    <col min="3119" max="3119" width="12.5166666666667" style="30" customWidth="1"/>
    <col min="3120" max="3120" width="16.625" style="30" customWidth="1"/>
    <col min="3121" max="3122" width="12.625" style="30" customWidth="1"/>
    <col min="3123" max="3123" width="14" style="30" customWidth="1"/>
    <col min="3124" max="3318" width="9" style="30" customWidth="1"/>
    <col min="3319" max="3319" width="5.38333333333333" style="30" customWidth="1"/>
    <col min="3320" max="3320" width="7.51666666666667" style="30" customWidth="1"/>
    <col min="3321" max="3321" width="11" style="30" customWidth="1"/>
    <col min="3322" max="3322" width="10.625" style="30" customWidth="1"/>
    <col min="3323" max="3323" width="9.625" style="30" customWidth="1"/>
    <col min="3324" max="3324" width="9.875" style="30" customWidth="1"/>
    <col min="3325" max="3325" width="12.75" style="30" customWidth="1"/>
    <col min="3326" max="3326" width="10.875" style="30" customWidth="1"/>
    <col min="3327" max="3327" width="9" style="30" customWidth="1"/>
    <col min="3328" max="3330" width="7.75" style="30" customWidth="1"/>
    <col min="3331" max="3331" width="5.51666666666667" style="30" customWidth="1"/>
    <col min="3332" max="3332" width="12.3833333333333" style="30" customWidth="1"/>
    <col min="3333" max="3333" width="14" style="30" customWidth="1"/>
    <col min="3334" max="3334" width="13.875" style="30" customWidth="1"/>
    <col min="3335" max="3335" width="15" style="30" customWidth="1"/>
    <col min="3336" max="3336" width="11.1333333333333" style="30" customWidth="1"/>
    <col min="3337" max="3337" width="10.625" style="30" customWidth="1"/>
    <col min="3338" max="3338" width="11.5166666666667" style="30" customWidth="1"/>
    <col min="3339" max="3339" width="9" style="30" customWidth="1"/>
    <col min="3340" max="3340" width="9.38333333333333" style="30" customWidth="1"/>
    <col min="3341" max="3341" width="8.75" style="30" customWidth="1"/>
    <col min="3342" max="3342" width="12" style="30" customWidth="1"/>
    <col min="3343" max="3343" width="12.25" style="30" customWidth="1"/>
    <col min="3344" max="3344" width="11.3833333333333" style="30" customWidth="1"/>
    <col min="3345" max="3345" width="14" style="30" customWidth="1"/>
    <col min="3346" max="3346" width="13.25" style="30" customWidth="1"/>
    <col min="3347" max="3347" width="20.25" style="30" customWidth="1"/>
    <col min="3348" max="3348" width="21.5166666666667" style="30" customWidth="1"/>
    <col min="3349" max="3349" width="10.5166666666667" style="30" customWidth="1"/>
    <col min="3350" max="3350" width="9.875" style="30" customWidth="1"/>
    <col min="3351" max="3351" width="15.75" style="30" customWidth="1"/>
    <col min="3352" max="3352" width="11.875" style="30" customWidth="1"/>
    <col min="3353" max="3353" width="9.875" style="30" customWidth="1"/>
    <col min="3354" max="3354" width="13.5166666666667" style="30" customWidth="1"/>
    <col min="3355" max="3355" width="10" style="30" customWidth="1"/>
    <col min="3356" max="3356" width="9.75" style="30" customWidth="1"/>
    <col min="3357" max="3361" width="12.3833333333333" style="30" customWidth="1"/>
    <col min="3362" max="3362" width="4.13333333333333" style="30" customWidth="1"/>
    <col min="3363" max="3363" width="11.1333333333333" style="30" customWidth="1"/>
    <col min="3364" max="3364" width="8" style="30" customWidth="1"/>
    <col min="3365" max="3365" width="6.38333333333333" style="30" customWidth="1"/>
    <col min="3366" max="3366" width="6.625" style="30" customWidth="1"/>
    <col min="3367" max="3367" width="9.13333333333333" style="30" customWidth="1"/>
    <col min="3368" max="3368" width="9.75" style="30" customWidth="1"/>
    <col min="3369" max="3369" width="13.5166666666667" style="30" customWidth="1"/>
    <col min="3370" max="3370" width="19.3833333333333" style="30" customWidth="1"/>
    <col min="3371" max="3371" width="13.625" style="30" customWidth="1"/>
    <col min="3372" max="3372" width="14" style="30" customWidth="1"/>
    <col min="3373" max="3373" width="17.5166666666667" style="30" customWidth="1"/>
    <col min="3374" max="3374" width="9" style="30" customWidth="1"/>
    <col min="3375" max="3375" width="12.5166666666667" style="30" customWidth="1"/>
    <col min="3376" max="3376" width="16.625" style="30" customWidth="1"/>
    <col min="3377" max="3378" width="12.625" style="30" customWidth="1"/>
    <col min="3379" max="3379" width="14" style="30" customWidth="1"/>
    <col min="3380" max="3574" width="9" style="30" customWidth="1"/>
    <col min="3575" max="3575" width="5.38333333333333" style="30" customWidth="1"/>
    <col min="3576" max="3576" width="7.51666666666667" style="30" customWidth="1"/>
    <col min="3577" max="3577" width="11" style="30" customWidth="1"/>
    <col min="3578" max="3578" width="10.625" style="30" customWidth="1"/>
    <col min="3579" max="3579" width="9.625" style="30" customWidth="1"/>
    <col min="3580" max="3580" width="9.875" style="30" customWidth="1"/>
    <col min="3581" max="3581" width="12.75" style="30" customWidth="1"/>
    <col min="3582" max="3582" width="10.875" style="30" customWidth="1"/>
    <col min="3583" max="3583" width="9" style="30" customWidth="1"/>
    <col min="3584" max="3586" width="7.75" style="30" customWidth="1"/>
    <col min="3587" max="3587" width="5.51666666666667" style="30" customWidth="1"/>
    <col min="3588" max="3588" width="12.3833333333333" style="30" customWidth="1"/>
    <col min="3589" max="3589" width="14" style="30" customWidth="1"/>
    <col min="3590" max="3590" width="13.875" style="30" customWidth="1"/>
    <col min="3591" max="3591" width="15" style="30" customWidth="1"/>
    <col min="3592" max="3592" width="11.1333333333333" style="30" customWidth="1"/>
    <col min="3593" max="3593" width="10.625" style="30" customWidth="1"/>
    <col min="3594" max="3594" width="11.5166666666667" style="30" customWidth="1"/>
    <col min="3595" max="3595" width="9" style="30" customWidth="1"/>
    <col min="3596" max="3596" width="9.38333333333333" style="30" customWidth="1"/>
    <col min="3597" max="3597" width="8.75" style="30" customWidth="1"/>
    <col min="3598" max="3598" width="12" style="30" customWidth="1"/>
    <col min="3599" max="3599" width="12.25" style="30" customWidth="1"/>
    <col min="3600" max="3600" width="11.3833333333333" style="30" customWidth="1"/>
    <col min="3601" max="3601" width="14" style="30" customWidth="1"/>
    <col min="3602" max="3602" width="13.25" style="30" customWidth="1"/>
    <col min="3603" max="3603" width="20.25" style="30" customWidth="1"/>
    <col min="3604" max="3604" width="21.5166666666667" style="30" customWidth="1"/>
    <col min="3605" max="3605" width="10.5166666666667" style="30" customWidth="1"/>
    <col min="3606" max="3606" width="9.875" style="30" customWidth="1"/>
    <col min="3607" max="3607" width="15.75" style="30" customWidth="1"/>
    <col min="3608" max="3608" width="11.875" style="30" customWidth="1"/>
    <col min="3609" max="3609" width="9.875" style="30" customWidth="1"/>
    <col min="3610" max="3610" width="13.5166666666667" style="30" customWidth="1"/>
    <col min="3611" max="3611" width="10" style="30" customWidth="1"/>
    <col min="3612" max="3612" width="9.75" style="30" customWidth="1"/>
    <col min="3613" max="3617" width="12.3833333333333" style="30" customWidth="1"/>
    <col min="3618" max="3618" width="4.13333333333333" style="30" customWidth="1"/>
    <col min="3619" max="3619" width="11.1333333333333" style="30" customWidth="1"/>
    <col min="3620" max="3620" width="8" style="30" customWidth="1"/>
    <col min="3621" max="3621" width="6.38333333333333" style="30" customWidth="1"/>
    <col min="3622" max="3622" width="6.625" style="30" customWidth="1"/>
    <col min="3623" max="3623" width="9.13333333333333" style="30" customWidth="1"/>
    <col min="3624" max="3624" width="9.75" style="30" customWidth="1"/>
    <col min="3625" max="3625" width="13.5166666666667" style="30" customWidth="1"/>
    <col min="3626" max="3626" width="19.3833333333333" style="30" customWidth="1"/>
    <col min="3627" max="3627" width="13.625" style="30" customWidth="1"/>
    <col min="3628" max="3628" width="14" style="30" customWidth="1"/>
    <col min="3629" max="3629" width="17.5166666666667" style="30" customWidth="1"/>
    <col min="3630" max="3630" width="9" style="30" customWidth="1"/>
    <col min="3631" max="3631" width="12.5166666666667" style="30" customWidth="1"/>
    <col min="3632" max="3632" width="16.625" style="30" customWidth="1"/>
    <col min="3633" max="3634" width="12.625" style="30" customWidth="1"/>
    <col min="3635" max="3635" width="14" style="30" customWidth="1"/>
    <col min="3636" max="3830" width="9" style="30" customWidth="1"/>
    <col min="3831" max="3831" width="5.38333333333333" style="30" customWidth="1"/>
    <col min="3832" max="3832" width="7.51666666666667" style="30" customWidth="1"/>
    <col min="3833" max="3833" width="11" style="30" customWidth="1"/>
    <col min="3834" max="3834" width="10.625" style="30" customWidth="1"/>
    <col min="3835" max="3835" width="9.625" style="30" customWidth="1"/>
    <col min="3836" max="3836" width="9.875" style="30" customWidth="1"/>
    <col min="3837" max="3837" width="12.75" style="30" customWidth="1"/>
    <col min="3838" max="3838" width="10.875" style="30" customWidth="1"/>
    <col min="3839" max="3839" width="9" style="30" customWidth="1"/>
    <col min="3840" max="3842" width="7.75" style="30" customWidth="1"/>
    <col min="3843" max="3843" width="5.51666666666667" style="30" customWidth="1"/>
    <col min="3844" max="3844" width="12.3833333333333" style="30" customWidth="1"/>
    <col min="3845" max="3845" width="14" style="30" customWidth="1"/>
    <col min="3846" max="3846" width="13.875" style="30" customWidth="1"/>
    <col min="3847" max="3847" width="15" style="30" customWidth="1"/>
    <col min="3848" max="3848" width="11.1333333333333" style="30" customWidth="1"/>
    <col min="3849" max="3849" width="10.625" style="30" customWidth="1"/>
    <col min="3850" max="3850" width="11.5166666666667" style="30" customWidth="1"/>
    <col min="3851" max="3851" width="9" style="30" customWidth="1"/>
    <col min="3852" max="3852" width="9.38333333333333" style="30" customWidth="1"/>
    <col min="3853" max="3853" width="8.75" style="30" customWidth="1"/>
    <col min="3854" max="3854" width="12" style="30" customWidth="1"/>
    <col min="3855" max="3855" width="12.25" style="30" customWidth="1"/>
    <col min="3856" max="3856" width="11.3833333333333" style="30" customWidth="1"/>
    <col min="3857" max="3857" width="14" style="30" customWidth="1"/>
    <col min="3858" max="3858" width="13.25" style="30" customWidth="1"/>
    <col min="3859" max="3859" width="20.25" style="30" customWidth="1"/>
    <col min="3860" max="3860" width="21.5166666666667" style="30" customWidth="1"/>
    <col min="3861" max="3861" width="10.5166666666667" style="30" customWidth="1"/>
    <col min="3862" max="3862" width="9.875" style="30" customWidth="1"/>
    <col min="3863" max="3863" width="15.75" style="30" customWidth="1"/>
    <col min="3864" max="3864" width="11.875" style="30" customWidth="1"/>
    <col min="3865" max="3865" width="9.875" style="30" customWidth="1"/>
    <col min="3866" max="3866" width="13.5166666666667" style="30" customWidth="1"/>
    <col min="3867" max="3867" width="10" style="30" customWidth="1"/>
    <col min="3868" max="3868" width="9.75" style="30" customWidth="1"/>
    <col min="3869" max="3873" width="12.3833333333333" style="30" customWidth="1"/>
    <col min="3874" max="3874" width="4.13333333333333" style="30" customWidth="1"/>
    <col min="3875" max="3875" width="11.1333333333333" style="30" customWidth="1"/>
    <col min="3876" max="3876" width="8" style="30" customWidth="1"/>
    <col min="3877" max="3877" width="6.38333333333333" style="30" customWidth="1"/>
    <col min="3878" max="3878" width="6.625" style="30" customWidth="1"/>
    <col min="3879" max="3879" width="9.13333333333333" style="30" customWidth="1"/>
    <col min="3880" max="3880" width="9.75" style="30" customWidth="1"/>
    <col min="3881" max="3881" width="13.5166666666667" style="30" customWidth="1"/>
    <col min="3882" max="3882" width="19.3833333333333" style="30" customWidth="1"/>
    <col min="3883" max="3883" width="13.625" style="30" customWidth="1"/>
    <col min="3884" max="3884" width="14" style="30" customWidth="1"/>
    <col min="3885" max="3885" width="17.5166666666667" style="30" customWidth="1"/>
    <col min="3886" max="3886" width="9" style="30" customWidth="1"/>
    <col min="3887" max="3887" width="12.5166666666667" style="30" customWidth="1"/>
    <col min="3888" max="3888" width="16.625" style="30" customWidth="1"/>
    <col min="3889" max="3890" width="12.625" style="30" customWidth="1"/>
    <col min="3891" max="3891" width="14" style="30" customWidth="1"/>
    <col min="3892" max="4086" width="9" style="30" customWidth="1"/>
    <col min="4087" max="4087" width="5.38333333333333" style="30" customWidth="1"/>
    <col min="4088" max="4088" width="7.51666666666667" style="30" customWidth="1"/>
    <col min="4089" max="4089" width="11" style="30" customWidth="1"/>
    <col min="4090" max="4090" width="10.625" style="30" customWidth="1"/>
    <col min="4091" max="4091" width="9.625" style="30" customWidth="1"/>
    <col min="4092" max="4092" width="9.875" style="30" customWidth="1"/>
    <col min="4093" max="4093" width="12.75" style="30" customWidth="1"/>
    <col min="4094" max="4094" width="10.875" style="30" customWidth="1"/>
    <col min="4095" max="4095" width="9" style="30" customWidth="1"/>
    <col min="4096" max="4098" width="7.75" style="30" customWidth="1"/>
    <col min="4099" max="4099" width="5.51666666666667" style="30" customWidth="1"/>
    <col min="4100" max="4100" width="12.3833333333333" style="30" customWidth="1"/>
    <col min="4101" max="4101" width="14" style="30" customWidth="1"/>
    <col min="4102" max="4102" width="13.875" style="30" customWidth="1"/>
    <col min="4103" max="4103" width="15" style="30" customWidth="1"/>
    <col min="4104" max="4104" width="11.1333333333333" style="30" customWidth="1"/>
    <col min="4105" max="4105" width="10.625" style="30" customWidth="1"/>
    <col min="4106" max="4106" width="11.5166666666667" style="30" customWidth="1"/>
    <col min="4107" max="4107" width="9" style="30" customWidth="1"/>
    <col min="4108" max="4108" width="9.38333333333333" style="30" customWidth="1"/>
    <col min="4109" max="4109" width="8.75" style="30" customWidth="1"/>
    <col min="4110" max="4110" width="12" style="30" customWidth="1"/>
    <col min="4111" max="4111" width="12.25" style="30" customWidth="1"/>
    <col min="4112" max="4112" width="11.3833333333333" style="30" customWidth="1"/>
    <col min="4113" max="4113" width="14" style="30" customWidth="1"/>
    <col min="4114" max="4114" width="13.25" style="30" customWidth="1"/>
    <col min="4115" max="4115" width="20.25" style="30" customWidth="1"/>
    <col min="4116" max="4116" width="21.5166666666667" style="30" customWidth="1"/>
    <col min="4117" max="4117" width="10.5166666666667" style="30" customWidth="1"/>
    <col min="4118" max="4118" width="9.875" style="30" customWidth="1"/>
    <col min="4119" max="4119" width="15.75" style="30" customWidth="1"/>
    <col min="4120" max="4120" width="11.875" style="30" customWidth="1"/>
    <col min="4121" max="4121" width="9.875" style="30" customWidth="1"/>
    <col min="4122" max="4122" width="13.5166666666667" style="30" customWidth="1"/>
    <col min="4123" max="4123" width="10" style="30" customWidth="1"/>
    <col min="4124" max="4124" width="9.75" style="30" customWidth="1"/>
    <col min="4125" max="4129" width="12.3833333333333" style="30" customWidth="1"/>
    <col min="4130" max="4130" width="4.13333333333333" style="30" customWidth="1"/>
    <col min="4131" max="4131" width="11.1333333333333" style="30" customWidth="1"/>
    <col min="4132" max="4132" width="8" style="30" customWidth="1"/>
    <col min="4133" max="4133" width="6.38333333333333" style="30" customWidth="1"/>
    <col min="4134" max="4134" width="6.625" style="30" customWidth="1"/>
    <col min="4135" max="4135" width="9.13333333333333" style="30" customWidth="1"/>
    <col min="4136" max="4136" width="9.75" style="30" customWidth="1"/>
    <col min="4137" max="4137" width="13.5166666666667" style="30" customWidth="1"/>
    <col min="4138" max="4138" width="19.3833333333333" style="30" customWidth="1"/>
    <col min="4139" max="4139" width="13.625" style="30" customWidth="1"/>
    <col min="4140" max="4140" width="14" style="30" customWidth="1"/>
    <col min="4141" max="4141" width="17.5166666666667" style="30" customWidth="1"/>
    <col min="4142" max="4142" width="9" style="30" customWidth="1"/>
    <col min="4143" max="4143" width="12.5166666666667" style="30" customWidth="1"/>
    <col min="4144" max="4144" width="16.625" style="30" customWidth="1"/>
    <col min="4145" max="4146" width="12.625" style="30" customWidth="1"/>
    <col min="4147" max="4147" width="14" style="30" customWidth="1"/>
    <col min="4148" max="4342" width="9" style="30" customWidth="1"/>
    <col min="4343" max="4343" width="5.38333333333333" style="30" customWidth="1"/>
    <col min="4344" max="4344" width="7.51666666666667" style="30" customWidth="1"/>
    <col min="4345" max="4345" width="11" style="30" customWidth="1"/>
    <col min="4346" max="4346" width="10.625" style="30" customWidth="1"/>
    <col min="4347" max="4347" width="9.625" style="30" customWidth="1"/>
    <col min="4348" max="4348" width="9.875" style="30" customWidth="1"/>
    <col min="4349" max="4349" width="12.75" style="30" customWidth="1"/>
    <col min="4350" max="4350" width="10.875" style="30" customWidth="1"/>
    <col min="4351" max="4351" width="9" style="30" customWidth="1"/>
    <col min="4352" max="4354" width="7.75" style="30" customWidth="1"/>
    <col min="4355" max="4355" width="5.51666666666667" style="30" customWidth="1"/>
    <col min="4356" max="4356" width="12.3833333333333" style="30" customWidth="1"/>
    <col min="4357" max="4357" width="14" style="30" customWidth="1"/>
    <col min="4358" max="4358" width="13.875" style="30" customWidth="1"/>
    <col min="4359" max="4359" width="15" style="30" customWidth="1"/>
    <col min="4360" max="4360" width="11.1333333333333" style="30" customWidth="1"/>
    <col min="4361" max="4361" width="10.625" style="30" customWidth="1"/>
    <col min="4362" max="4362" width="11.5166666666667" style="30" customWidth="1"/>
    <col min="4363" max="4363" width="9" style="30" customWidth="1"/>
    <col min="4364" max="4364" width="9.38333333333333" style="30" customWidth="1"/>
    <col min="4365" max="4365" width="8.75" style="30" customWidth="1"/>
    <col min="4366" max="4366" width="12" style="30" customWidth="1"/>
    <col min="4367" max="4367" width="12.25" style="30" customWidth="1"/>
    <col min="4368" max="4368" width="11.3833333333333" style="30" customWidth="1"/>
    <col min="4369" max="4369" width="14" style="30" customWidth="1"/>
    <col min="4370" max="4370" width="13.25" style="30" customWidth="1"/>
    <col min="4371" max="4371" width="20.25" style="30" customWidth="1"/>
    <col min="4372" max="4372" width="21.5166666666667" style="30" customWidth="1"/>
    <col min="4373" max="4373" width="10.5166666666667" style="30" customWidth="1"/>
    <col min="4374" max="4374" width="9.875" style="30" customWidth="1"/>
    <col min="4375" max="4375" width="15.75" style="30" customWidth="1"/>
    <col min="4376" max="4376" width="11.875" style="30" customWidth="1"/>
    <col min="4377" max="4377" width="9.875" style="30" customWidth="1"/>
    <col min="4378" max="4378" width="13.5166666666667" style="30" customWidth="1"/>
    <col min="4379" max="4379" width="10" style="30" customWidth="1"/>
    <col min="4380" max="4380" width="9.75" style="30" customWidth="1"/>
    <col min="4381" max="4385" width="12.3833333333333" style="30" customWidth="1"/>
    <col min="4386" max="4386" width="4.13333333333333" style="30" customWidth="1"/>
    <col min="4387" max="4387" width="11.1333333333333" style="30" customWidth="1"/>
    <col min="4388" max="4388" width="8" style="30" customWidth="1"/>
    <col min="4389" max="4389" width="6.38333333333333" style="30" customWidth="1"/>
    <col min="4390" max="4390" width="6.625" style="30" customWidth="1"/>
    <col min="4391" max="4391" width="9.13333333333333" style="30" customWidth="1"/>
    <col min="4392" max="4392" width="9.75" style="30" customWidth="1"/>
    <col min="4393" max="4393" width="13.5166666666667" style="30" customWidth="1"/>
    <col min="4394" max="4394" width="19.3833333333333" style="30" customWidth="1"/>
    <col min="4395" max="4395" width="13.625" style="30" customWidth="1"/>
    <col min="4396" max="4396" width="14" style="30" customWidth="1"/>
    <col min="4397" max="4397" width="17.5166666666667" style="30" customWidth="1"/>
    <col min="4398" max="4398" width="9" style="30" customWidth="1"/>
    <col min="4399" max="4399" width="12.5166666666667" style="30" customWidth="1"/>
    <col min="4400" max="4400" width="16.625" style="30" customWidth="1"/>
    <col min="4401" max="4402" width="12.625" style="30" customWidth="1"/>
    <col min="4403" max="4403" width="14" style="30" customWidth="1"/>
    <col min="4404" max="4598" width="9" style="30" customWidth="1"/>
    <col min="4599" max="4599" width="5.38333333333333" style="30" customWidth="1"/>
    <col min="4600" max="4600" width="7.51666666666667" style="30" customWidth="1"/>
    <col min="4601" max="4601" width="11" style="30" customWidth="1"/>
    <col min="4602" max="4602" width="10.625" style="30" customWidth="1"/>
    <col min="4603" max="4603" width="9.625" style="30" customWidth="1"/>
    <col min="4604" max="4604" width="9.875" style="30" customWidth="1"/>
    <col min="4605" max="4605" width="12.75" style="30" customWidth="1"/>
    <col min="4606" max="4606" width="10.875" style="30" customWidth="1"/>
    <col min="4607" max="4607" width="9" style="30" customWidth="1"/>
    <col min="4608" max="4610" width="7.75" style="30" customWidth="1"/>
    <col min="4611" max="4611" width="5.51666666666667" style="30" customWidth="1"/>
    <col min="4612" max="4612" width="12.3833333333333" style="30" customWidth="1"/>
    <col min="4613" max="4613" width="14" style="30" customWidth="1"/>
    <col min="4614" max="4614" width="13.875" style="30" customWidth="1"/>
    <col min="4615" max="4615" width="15" style="30" customWidth="1"/>
    <col min="4616" max="4616" width="11.1333333333333" style="30" customWidth="1"/>
    <col min="4617" max="4617" width="10.625" style="30" customWidth="1"/>
    <col min="4618" max="4618" width="11.5166666666667" style="30" customWidth="1"/>
    <col min="4619" max="4619" width="9" style="30" customWidth="1"/>
    <col min="4620" max="4620" width="9.38333333333333" style="30" customWidth="1"/>
    <col min="4621" max="4621" width="8.75" style="30" customWidth="1"/>
    <col min="4622" max="4622" width="12" style="30" customWidth="1"/>
    <col min="4623" max="4623" width="12.25" style="30" customWidth="1"/>
    <col min="4624" max="4624" width="11.3833333333333" style="30" customWidth="1"/>
    <col min="4625" max="4625" width="14" style="30" customWidth="1"/>
    <col min="4626" max="4626" width="13.25" style="30" customWidth="1"/>
    <col min="4627" max="4627" width="20.25" style="30" customWidth="1"/>
    <col min="4628" max="4628" width="21.5166666666667" style="30" customWidth="1"/>
    <col min="4629" max="4629" width="10.5166666666667" style="30" customWidth="1"/>
    <col min="4630" max="4630" width="9.875" style="30" customWidth="1"/>
    <col min="4631" max="4631" width="15.75" style="30" customWidth="1"/>
    <col min="4632" max="4632" width="11.875" style="30" customWidth="1"/>
    <col min="4633" max="4633" width="9.875" style="30" customWidth="1"/>
    <col min="4634" max="4634" width="13.5166666666667" style="30" customWidth="1"/>
    <col min="4635" max="4635" width="10" style="30" customWidth="1"/>
    <col min="4636" max="4636" width="9.75" style="30" customWidth="1"/>
    <col min="4637" max="4641" width="12.3833333333333" style="30" customWidth="1"/>
    <col min="4642" max="4642" width="4.13333333333333" style="30" customWidth="1"/>
    <col min="4643" max="4643" width="11.1333333333333" style="30" customWidth="1"/>
    <col min="4644" max="4644" width="8" style="30" customWidth="1"/>
    <col min="4645" max="4645" width="6.38333333333333" style="30" customWidth="1"/>
    <col min="4646" max="4646" width="6.625" style="30" customWidth="1"/>
    <col min="4647" max="4647" width="9.13333333333333" style="30" customWidth="1"/>
    <col min="4648" max="4648" width="9.75" style="30" customWidth="1"/>
    <col min="4649" max="4649" width="13.5166666666667" style="30" customWidth="1"/>
    <col min="4650" max="4650" width="19.3833333333333" style="30" customWidth="1"/>
    <col min="4651" max="4651" width="13.625" style="30" customWidth="1"/>
    <col min="4652" max="4652" width="14" style="30" customWidth="1"/>
    <col min="4653" max="4653" width="17.5166666666667" style="30" customWidth="1"/>
    <col min="4654" max="4654" width="9" style="30" customWidth="1"/>
    <col min="4655" max="4655" width="12.5166666666667" style="30" customWidth="1"/>
    <col min="4656" max="4656" width="16.625" style="30" customWidth="1"/>
    <col min="4657" max="4658" width="12.625" style="30" customWidth="1"/>
    <col min="4659" max="4659" width="14" style="30" customWidth="1"/>
    <col min="4660" max="4854" width="9" style="30" customWidth="1"/>
    <col min="4855" max="4855" width="5.38333333333333" style="30" customWidth="1"/>
    <col min="4856" max="4856" width="7.51666666666667" style="30" customWidth="1"/>
    <col min="4857" max="4857" width="11" style="30" customWidth="1"/>
    <col min="4858" max="4858" width="10.625" style="30" customWidth="1"/>
    <col min="4859" max="4859" width="9.625" style="30" customWidth="1"/>
    <col min="4860" max="4860" width="9.875" style="30" customWidth="1"/>
    <col min="4861" max="4861" width="12.75" style="30" customWidth="1"/>
    <col min="4862" max="4862" width="10.875" style="30" customWidth="1"/>
    <col min="4863" max="4863" width="9" style="30" customWidth="1"/>
    <col min="4864" max="4866" width="7.75" style="30" customWidth="1"/>
    <col min="4867" max="4867" width="5.51666666666667" style="30" customWidth="1"/>
    <col min="4868" max="4868" width="12.3833333333333" style="30" customWidth="1"/>
    <col min="4869" max="4869" width="14" style="30" customWidth="1"/>
    <col min="4870" max="4870" width="13.875" style="30" customWidth="1"/>
    <col min="4871" max="4871" width="15" style="30" customWidth="1"/>
    <col min="4872" max="4872" width="11.1333333333333" style="30" customWidth="1"/>
    <col min="4873" max="4873" width="10.625" style="30" customWidth="1"/>
    <col min="4874" max="4874" width="11.5166666666667" style="30" customWidth="1"/>
    <col min="4875" max="4875" width="9" style="30" customWidth="1"/>
    <col min="4876" max="4876" width="9.38333333333333" style="30" customWidth="1"/>
    <col min="4877" max="4877" width="8.75" style="30" customWidth="1"/>
    <col min="4878" max="4878" width="12" style="30" customWidth="1"/>
    <col min="4879" max="4879" width="12.25" style="30" customWidth="1"/>
    <col min="4880" max="4880" width="11.3833333333333" style="30" customWidth="1"/>
    <col min="4881" max="4881" width="14" style="30" customWidth="1"/>
    <col min="4882" max="4882" width="13.25" style="30" customWidth="1"/>
    <col min="4883" max="4883" width="20.25" style="30" customWidth="1"/>
    <col min="4884" max="4884" width="21.5166666666667" style="30" customWidth="1"/>
    <col min="4885" max="4885" width="10.5166666666667" style="30" customWidth="1"/>
    <col min="4886" max="4886" width="9.875" style="30" customWidth="1"/>
    <col min="4887" max="4887" width="15.75" style="30" customWidth="1"/>
    <col min="4888" max="4888" width="11.875" style="30" customWidth="1"/>
    <col min="4889" max="4889" width="9.875" style="30" customWidth="1"/>
    <col min="4890" max="4890" width="13.5166666666667" style="30" customWidth="1"/>
    <col min="4891" max="4891" width="10" style="30" customWidth="1"/>
    <col min="4892" max="4892" width="9.75" style="30" customWidth="1"/>
    <col min="4893" max="4897" width="12.3833333333333" style="30" customWidth="1"/>
    <col min="4898" max="4898" width="4.13333333333333" style="30" customWidth="1"/>
    <col min="4899" max="4899" width="11.1333333333333" style="30" customWidth="1"/>
    <col min="4900" max="4900" width="8" style="30" customWidth="1"/>
    <col min="4901" max="4901" width="6.38333333333333" style="30" customWidth="1"/>
    <col min="4902" max="4902" width="6.625" style="30" customWidth="1"/>
    <col min="4903" max="4903" width="9.13333333333333" style="30" customWidth="1"/>
    <col min="4904" max="4904" width="9.75" style="30" customWidth="1"/>
    <col min="4905" max="4905" width="13.5166666666667" style="30" customWidth="1"/>
    <col min="4906" max="4906" width="19.3833333333333" style="30" customWidth="1"/>
    <col min="4907" max="4907" width="13.625" style="30" customWidth="1"/>
    <col min="4908" max="4908" width="14" style="30" customWidth="1"/>
    <col min="4909" max="4909" width="17.5166666666667" style="30" customWidth="1"/>
    <col min="4910" max="4910" width="9" style="30" customWidth="1"/>
    <col min="4911" max="4911" width="12.5166666666667" style="30" customWidth="1"/>
    <col min="4912" max="4912" width="16.625" style="30" customWidth="1"/>
    <col min="4913" max="4914" width="12.625" style="30" customWidth="1"/>
    <col min="4915" max="4915" width="14" style="30" customWidth="1"/>
    <col min="4916" max="5110" width="9" style="30" customWidth="1"/>
    <col min="5111" max="5111" width="5.38333333333333" style="30" customWidth="1"/>
    <col min="5112" max="5112" width="7.51666666666667" style="30" customWidth="1"/>
    <col min="5113" max="5113" width="11" style="30" customWidth="1"/>
    <col min="5114" max="5114" width="10.625" style="30" customWidth="1"/>
    <col min="5115" max="5115" width="9.625" style="30" customWidth="1"/>
    <col min="5116" max="5116" width="9.875" style="30" customWidth="1"/>
    <col min="5117" max="5117" width="12.75" style="30" customWidth="1"/>
    <col min="5118" max="5118" width="10.875" style="30" customWidth="1"/>
    <col min="5119" max="5119" width="9" style="30" customWidth="1"/>
    <col min="5120" max="5122" width="7.75" style="30" customWidth="1"/>
    <col min="5123" max="5123" width="5.51666666666667" style="30" customWidth="1"/>
    <col min="5124" max="5124" width="12.3833333333333" style="30" customWidth="1"/>
    <col min="5125" max="5125" width="14" style="30" customWidth="1"/>
    <col min="5126" max="5126" width="13.875" style="30" customWidth="1"/>
    <col min="5127" max="5127" width="15" style="30" customWidth="1"/>
    <col min="5128" max="5128" width="11.1333333333333" style="30" customWidth="1"/>
    <col min="5129" max="5129" width="10.625" style="30" customWidth="1"/>
    <col min="5130" max="5130" width="11.5166666666667" style="30" customWidth="1"/>
    <col min="5131" max="5131" width="9" style="30" customWidth="1"/>
    <col min="5132" max="5132" width="9.38333333333333" style="30" customWidth="1"/>
    <col min="5133" max="5133" width="8.75" style="30" customWidth="1"/>
    <col min="5134" max="5134" width="12" style="30" customWidth="1"/>
    <col min="5135" max="5135" width="12.25" style="30" customWidth="1"/>
    <col min="5136" max="5136" width="11.3833333333333" style="30" customWidth="1"/>
    <col min="5137" max="5137" width="14" style="30" customWidth="1"/>
    <col min="5138" max="5138" width="13.25" style="30" customWidth="1"/>
    <col min="5139" max="5139" width="20.25" style="30" customWidth="1"/>
    <col min="5140" max="5140" width="21.5166666666667" style="30" customWidth="1"/>
    <col min="5141" max="5141" width="10.5166666666667" style="30" customWidth="1"/>
    <col min="5142" max="5142" width="9.875" style="30" customWidth="1"/>
    <col min="5143" max="5143" width="15.75" style="30" customWidth="1"/>
    <col min="5144" max="5144" width="11.875" style="30" customWidth="1"/>
    <col min="5145" max="5145" width="9.875" style="30" customWidth="1"/>
    <col min="5146" max="5146" width="13.5166666666667" style="30" customWidth="1"/>
    <col min="5147" max="5147" width="10" style="30" customWidth="1"/>
    <col min="5148" max="5148" width="9.75" style="30" customWidth="1"/>
    <col min="5149" max="5153" width="12.3833333333333" style="30" customWidth="1"/>
    <col min="5154" max="5154" width="4.13333333333333" style="30" customWidth="1"/>
    <col min="5155" max="5155" width="11.1333333333333" style="30" customWidth="1"/>
    <col min="5156" max="5156" width="8" style="30" customWidth="1"/>
    <col min="5157" max="5157" width="6.38333333333333" style="30" customWidth="1"/>
    <col min="5158" max="5158" width="6.625" style="30" customWidth="1"/>
    <col min="5159" max="5159" width="9.13333333333333" style="30" customWidth="1"/>
    <col min="5160" max="5160" width="9.75" style="30" customWidth="1"/>
    <col min="5161" max="5161" width="13.5166666666667" style="30" customWidth="1"/>
    <col min="5162" max="5162" width="19.3833333333333" style="30" customWidth="1"/>
    <col min="5163" max="5163" width="13.625" style="30" customWidth="1"/>
    <col min="5164" max="5164" width="14" style="30" customWidth="1"/>
    <col min="5165" max="5165" width="17.5166666666667" style="30" customWidth="1"/>
    <col min="5166" max="5166" width="9" style="30" customWidth="1"/>
    <col min="5167" max="5167" width="12.5166666666667" style="30" customWidth="1"/>
    <col min="5168" max="5168" width="16.625" style="30" customWidth="1"/>
    <col min="5169" max="5170" width="12.625" style="30" customWidth="1"/>
    <col min="5171" max="5171" width="14" style="30" customWidth="1"/>
    <col min="5172" max="5366" width="9" style="30" customWidth="1"/>
    <col min="5367" max="5367" width="5.38333333333333" style="30" customWidth="1"/>
    <col min="5368" max="5368" width="7.51666666666667" style="30" customWidth="1"/>
    <col min="5369" max="5369" width="11" style="30" customWidth="1"/>
    <col min="5370" max="5370" width="10.625" style="30" customWidth="1"/>
    <col min="5371" max="5371" width="9.625" style="30" customWidth="1"/>
    <col min="5372" max="5372" width="9.875" style="30" customWidth="1"/>
    <col min="5373" max="5373" width="12.75" style="30" customWidth="1"/>
    <col min="5374" max="5374" width="10.875" style="30" customWidth="1"/>
    <col min="5375" max="5375" width="9" style="30" customWidth="1"/>
    <col min="5376" max="5378" width="7.75" style="30" customWidth="1"/>
    <col min="5379" max="5379" width="5.51666666666667" style="30" customWidth="1"/>
    <col min="5380" max="5380" width="12.3833333333333" style="30" customWidth="1"/>
    <col min="5381" max="5381" width="14" style="30" customWidth="1"/>
    <col min="5382" max="5382" width="13.875" style="30" customWidth="1"/>
    <col min="5383" max="5383" width="15" style="30" customWidth="1"/>
    <col min="5384" max="5384" width="11.1333333333333" style="30" customWidth="1"/>
    <col min="5385" max="5385" width="10.625" style="30" customWidth="1"/>
    <col min="5386" max="5386" width="11.5166666666667" style="30" customWidth="1"/>
    <col min="5387" max="5387" width="9" style="30" customWidth="1"/>
    <col min="5388" max="5388" width="9.38333333333333" style="30" customWidth="1"/>
    <col min="5389" max="5389" width="8.75" style="30" customWidth="1"/>
    <col min="5390" max="5390" width="12" style="30" customWidth="1"/>
    <col min="5391" max="5391" width="12.25" style="30" customWidth="1"/>
    <col min="5392" max="5392" width="11.3833333333333" style="30" customWidth="1"/>
    <col min="5393" max="5393" width="14" style="30" customWidth="1"/>
    <col min="5394" max="5394" width="13.25" style="30" customWidth="1"/>
    <col min="5395" max="5395" width="20.25" style="30" customWidth="1"/>
    <col min="5396" max="5396" width="21.5166666666667" style="30" customWidth="1"/>
    <col min="5397" max="5397" width="10.5166666666667" style="30" customWidth="1"/>
    <col min="5398" max="5398" width="9.875" style="30" customWidth="1"/>
    <col min="5399" max="5399" width="15.75" style="30" customWidth="1"/>
    <col min="5400" max="5400" width="11.875" style="30" customWidth="1"/>
    <col min="5401" max="5401" width="9.875" style="30" customWidth="1"/>
    <col min="5402" max="5402" width="13.5166666666667" style="30" customWidth="1"/>
    <col min="5403" max="5403" width="10" style="30" customWidth="1"/>
    <col min="5404" max="5404" width="9.75" style="30" customWidth="1"/>
    <col min="5405" max="5409" width="12.3833333333333" style="30" customWidth="1"/>
    <col min="5410" max="5410" width="4.13333333333333" style="30" customWidth="1"/>
    <col min="5411" max="5411" width="11.1333333333333" style="30" customWidth="1"/>
    <col min="5412" max="5412" width="8" style="30" customWidth="1"/>
    <col min="5413" max="5413" width="6.38333333333333" style="30" customWidth="1"/>
    <col min="5414" max="5414" width="6.625" style="30" customWidth="1"/>
    <col min="5415" max="5415" width="9.13333333333333" style="30" customWidth="1"/>
    <col min="5416" max="5416" width="9.75" style="30" customWidth="1"/>
    <col min="5417" max="5417" width="13.5166666666667" style="30" customWidth="1"/>
    <col min="5418" max="5418" width="19.3833333333333" style="30" customWidth="1"/>
    <col min="5419" max="5419" width="13.625" style="30" customWidth="1"/>
    <col min="5420" max="5420" width="14" style="30" customWidth="1"/>
    <col min="5421" max="5421" width="17.5166666666667" style="30" customWidth="1"/>
    <col min="5422" max="5422" width="9" style="30" customWidth="1"/>
    <col min="5423" max="5423" width="12.5166666666667" style="30" customWidth="1"/>
    <col min="5424" max="5424" width="16.625" style="30" customWidth="1"/>
    <col min="5425" max="5426" width="12.625" style="30" customWidth="1"/>
    <col min="5427" max="5427" width="14" style="30" customWidth="1"/>
    <col min="5428" max="5622" width="9" style="30" customWidth="1"/>
    <col min="5623" max="5623" width="5.38333333333333" style="30" customWidth="1"/>
    <col min="5624" max="5624" width="7.51666666666667" style="30" customWidth="1"/>
    <col min="5625" max="5625" width="11" style="30" customWidth="1"/>
    <col min="5626" max="5626" width="10.625" style="30" customWidth="1"/>
    <col min="5627" max="5627" width="9.625" style="30" customWidth="1"/>
    <col min="5628" max="5628" width="9.875" style="30" customWidth="1"/>
    <col min="5629" max="5629" width="12.75" style="30" customWidth="1"/>
    <col min="5630" max="5630" width="10.875" style="30" customWidth="1"/>
    <col min="5631" max="5631" width="9" style="30" customWidth="1"/>
    <col min="5632" max="5634" width="7.75" style="30" customWidth="1"/>
    <col min="5635" max="5635" width="5.51666666666667" style="30" customWidth="1"/>
    <col min="5636" max="5636" width="12.3833333333333" style="30" customWidth="1"/>
    <col min="5637" max="5637" width="14" style="30" customWidth="1"/>
    <col min="5638" max="5638" width="13.875" style="30" customWidth="1"/>
    <col min="5639" max="5639" width="15" style="30" customWidth="1"/>
    <col min="5640" max="5640" width="11.1333333333333" style="30" customWidth="1"/>
    <col min="5641" max="5641" width="10.625" style="30" customWidth="1"/>
    <col min="5642" max="5642" width="11.5166666666667" style="30" customWidth="1"/>
    <col min="5643" max="5643" width="9" style="30" customWidth="1"/>
    <col min="5644" max="5644" width="9.38333333333333" style="30" customWidth="1"/>
    <col min="5645" max="5645" width="8.75" style="30" customWidth="1"/>
    <col min="5646" max="5646" width="12" style="30" customWidth="1"/>
    <col min="5647" max="5647" width="12.25" style="30" customWidth="1"/>
    <col min="5648" max="5648" width="11.3833333333333" style="30" customWidth="1"/>
    <col min="5649" max="5649" width="14" style="30" customWidth="1"/>
    <col min="5650" max="5650" width="13.25" style="30" customWidth="1"/>
    <col min="5651" max="5651" width="20.25" style="30" customWidth="1"/>
    <col min="5652" max="5652" width="21.5166666666667" style="30" customWidth="1"/>
    <col min="5653" max="5653" width="10.5166666666667" style="30" customWidth="1"/>
    <col min="5654" max="5654" width="9.875" style="30" customWidth="1"/>
    <col min="5655" max="5655" width="15.75" style="30" customWidth="1"/>
    <col min="5656" max="5656" width="11.875" style="30" customWidth="1"/>
    <col min="5657" max="5657" width="9.875" style="30" customWidth="1"/>
    <col min="5658" max="5658" width="13.5166666666667" style="30" customWidth="1"/>
    <col min="5659" max="5659" width="10" style="30" customWidth="1"/>
    <col min="5660" max="5660" width="9.75" style="30" customWidth="1"/>
    <col min="5661" max="5665" width="12.3833333333333" style="30" customWidth="1"/>
    <col min="5666" max="5666" width="4.13333333333333" style="30" customWidth="1"/>
    <col min="5667" max="5667" width="11.1333333333333" style="30" customWidth="1"/>
    <col min="5668" max="5668" width="8" style="30" customWidth="1"/>
    <col min="5669" max="5669" width="6.38333333333333" style="30" customWidth="1"/>
    <col min="5670" max="5670" width="6.625" style="30" customWidth="1"/>
    <col min="5671" max="5671" width="9.13333333333333" style="30" customWidth="1"/>
    <col min="5672" max="5672" width="9.75" style="30" customWidth="1"/>
    <col min="5673" max="5673" width="13.5166666666667" style="30" customWidth="1"/>
    <col min="5674" max="5674" width="19.3833333333333" style="30" customWidth="1"/>
    <col min="5675" max="5675" width="13.625" style="30" customWidth="1"/>
    <col min="5676" max="5676" width="14" style="30" customWidth="1"/>
    <col min="5677" max="5677" width="17.5166666666667" style="30" customWidth="1"/>
    <col min="5678" max="5678" width="9" style="30" customWidth="1"/>
    <col min="5679" max="5679" width="12.5166666666667" style="30" customWidth="1"/>
    <col min="5680" max="5680" width="16.625" style="30" customWidth="1"/>
    <col min="5681" max="5682" width="12.625" style="30" customWidth="1"/>
    <col min="5683" max="5683" width="14" style="30" customWidth="1"/>
    <col min="5684" max="5878" width="9" style="30" customWidth="1"/>
    <col min="5879" max="5879" width="5.38333333333333" style="30" customWidth="1"/>
    <col min="5880" max="5880" width="7.51666666666667" style="30" customWidth="1"/>
    <col min="5881" max="5881" width="11" style="30" customWidth="1"/>
    <col min="5882" max="5882" width="10.625" style="30" customWidth="1"/>
    <col min="5883" max="5883" width="9.625" style="30" customWidth="1"/>
    <col min="5884" max="5884" width="9.875" style="30" customWidth="1"/>
    <col min="5885" max="5885" width="12.75" style="30" customWidth="1"/>
    <col min="5886" max="5886" width="10.875" style="30" customWidth="1"/>
    <col min="5887" max="5887" width="9" style="30" customWidth="1"/>
    <col min="5888" max="5890" width="7.75" style="30" customWidth="1"/>
    <col min="5891" max="5891" width="5.51666666666667" style="30" customWidth="1"/>
    <col min="5892" max="5892" width="12.3833333333333" style="30" customWidth="1"/>
    <col min="5893" max="5893" width="14" style="30" customWidth="1"/>
    <col min="5894" max="5894" width="13.875" style="30" customWidth="1"/>
    <col min="5895" max="5895" width="15" style="30" customWidth="1"/>
    <col min="5896" max="5896" width="11.1333333333333" style="30" customWidth="1"/>
    <col min="5897" max="5897" width="10.625" style="30" customWidth="1"/>
    <col min="5898" max="5898" width="11.5166666666667" style="30" customWidth="1"/>
    <col min="5899" max="5899" width="9" style="30" customWidth="1"/>
    <col min="5900" max="5900" width="9.38333333333333" style="30" customWidth="1"/>
    <col min="5901" max="5901" width="8.75" style="30" customWidth="1"/>
    <col min="5902" max="5902" width="12" style="30" customWidth="1"/>
    <col min="5903" max="5903" width="12.25" style="30" customWidth="1"/>
    <col min="5904" max="5904" width="11.3833333333333" style="30" customWidth="1"/>
    <col min="5905" max="5905" width="14" style="30" customWidth="1"/>
    <col min="5906" max="5906" width="13.25" style="30" customWidth="1"/>
    <col min="5907" max="5907" width="20.25" style="30" customWidth="1"/>
    <col min="5908" max="5908" width="21.5166666666667" style="30" customWidth="1"/>
    <col min="5909" max="5909" width="10.5166666666667" style="30" customWidth="1"/>
    <col min="5910" max="5910" width="9.875" style="30" customWidth="1"/>
    <col min="5911" max="5911" width="15.75" style="30" customWidth="1"/>
    <col min="5912" max="5912" width="11.875" style="30" customWidth="1"/>
    <col min="5913" max="5913" width="9.875" style="30" customWidth="1"/>
    <col min="5914" max="5914" width="13.5166666666667" style="30" customWidth="1"/>
    <col min="5915" max="5915" width="10" style="30" customWidth="1"/>
    <col min="5916" max="5916" width="9.75" style="30" customWidth="1"/>
    <col min="5917" max="5921" width="12.3833333333333" style="30" customWidth="1"/>
    <col min="5922" max="5922" width="4.13333333333333" style="30" customWidth="1"/>
    <col min="5923" max="5923" width="11.1333333333333" style="30" customWidth="1"/>
    <col min="5924" max="5924" width="8" style="30" customWidth="1"/>
    <col min="5925" max="5925" width="6.38333333333333" style="30" customWidth="1"/>
    <col min="5926" max="5926" width="6.625" style="30" customWidth="1"/>
    <col min="5927" max="5927" width="9.13333333333333" style="30" customWidth="1"/>
    <col min="5928" max="5928" width="9.75" style="30" customWidth="1"/>
    <col min="5929" max="5929" width="13.5166666666667" style="30" customWidth="1"/>
    <col min="5930" max="5930" width="19.3833333333333" style="30" customWidth="1"/>
    <col min="5931" max="5931" width="13.625" style="30" customWidth="1"/>
    <col min="5932" max="5932" width="14" style="30" customWidth="1"/>
    <col min="5933" max="5933" width="17.5166666666667" style="30" customWidth="1"/>
    <col min="5934" max="5934" width="9" style="30" customWidth="1"/>
    <col min="5935" max="5935" width="12.5166666666667" style="30" customWidth="1"/>
    <col min="5936" max="5936" width="16.625" style="30" customWidth="1"/>
    <col min="5937" max="5938" width="12.625" style="30" customWidth="1"/>
    <col min="5939" max="5939" width="14" style="30" customWidth="1"/>
    <col min="5940" max="6134" width="9" style="30" customWidth="1"/>
    <col min="6135" max="6135" width="5.38333333333333" style="30" customWidth="1"/>
    <col min="6136" max="6136" width="7.51666666666667" style="30" customWidth="1"/>
    <col min="6137" max="6137" width="11" style="30" customWidth="1"/>
    <col min="6138" max="6138" width="10.625" style="30" customWidth="1"/>
    <col min="6139" max="6139" width="9.625" style="30" customWidth="1"/>
    <col min="6140" max="6140" width="9.875" style="30" customWidth="1"/>
    <col min="6141" max="6141" width="12.75" style="30" customWidth="1"/>
    <col min="6142" max="6142" width="10.875" style="30" customWidth="1"/>
    <col min="6143" max="6143" width="9" style="30" customWidth="1"/>
    <col min="6144" max="6146" width="7.75" style="30" customWidth="1"/>
    <col min="6147" max="6147" width="5.51666666666667" style="30" customWidth="1"/>
    <col min="6148" max="6148" width="12.3833333333333" style="30" customWidth="1"/>
    <col min="6149" max="6149" width="14" style="30" customWidth="1"/>
    <col min="6150" max="6150" width="13.875" style="30" customWidth="1"/>
    <col min="6151" max="6151" width="15" style="30" customWidth="1"/>
    <col min="6152" max="6152" width="11.1333333333333" style="30" customWidth="1"/>
    <col min="6153" max="6153" width="10.625" style="30" customWidth="1"/>
    <col min="6154" max="6154" width="11.5166666666667" style="30" customWidth="1"/>
    <col min="6155" max="6155" width="9" style="30" customWidth="1"/>
    <col min="6156" max="6156" width="9.38333333333333" style="30" customWidth="1"/>
    <col min="6157" max="6157" width="8.75" style="30" customWidth="1"/>
    <col min="6158" max="6158" width="12" style="30" customWidth="1"/>
    <col min="6159" max="6159" width="12.25" style="30" customWidth="1"/>
    <col min="6160" max="6160" width="11.3833333333333" style="30" customWidth="1"/>
    <col min="6161" max="6161" width="14" style="30" customWidth="1"/>
    <col min="6162" max="6162" width="13.25" style="30" customWidth="1"/>
    <col min="6163" max="6163" width="20.25" style="30" customWidth="1"/>
    <col min="6164" max="6164" width="21.5166666666667" style="30" customWidth="1"/>
    <col min="6165" max="6165" width="10.5166666666667" style="30" customWidth="1"/>
    <col min="6166" max="6166" width="9.875" style="30" customWidth="1"/>
    <col min="6167" max="6167" width="15.75" style="30" customWidth="1"/>
    <col min="6168" max="6168" width="11.875" style="30" customWidth="1"/>
    <col min="6169" max="6169" width="9.875" style="30" customWidth="1"/>
    <col min="6170" max="6170" width="13.5166666666667" style="30" customWidth="1"/>
    <col min="6171" max="6171" width="10" style="30" customWidth="1"/>
    <col min="6172" max="6172" width="9.75" style="30" customWidth="1"/>
    <col min="6173" max="6177" width="12.3833333333333" style="30" customWidth="1"/>
    <col min="6178" max="6178" width="4.13333333333333" style="30" customWidth="1"/>
    <col min="6179" max="6179" width="11.1333333333333" style="30" customWidth="1"/>
    <col min="6180" max="6180" width="8" style="30" customWidth="1"/>
    <col min="6181" max="6181" width="6.38333333333333" style="30" customWidth="1"/>
    <col min="6182" max="6182" width="6.625" style="30" customWidth="1"/>
    <col min="6183" max="6183" width="9.13333333333333" style="30" customWidth="1"/>
    <col min="6184" max="6184" width="9.75" style="30" customWidth="1"/>
    <col min="6185" max="6185" width="13.5166666666667" style="30" customWidth="1"/>
    <col min="6186" max="6186" width="19.3833333333333" style="30" customWidth="1"/>
    <col min="6187" max="6187" width="13.625" style="30" customWidth="1"/>
    <col min="6188" max="6188" width="14" style="30" customWidth="1"/>
    <col min="6189" max="6189" width="17.5166666666667" style="30" customWidth="1"/>
    <col min="6190" max="6190" width="9" style="30" customWidth="1"/>
    <col min="6191" max="6191" width="12.5166666666667" style="30" customWidth="1"/>
    <col min="6192" max="6192" width="16.625" style="30" customWidth="1"/>
    <col min="6193" max="6194" width="12.625" style="30" customWidth="1"/>
    <col min="6195" max="6195" width="14" style="30" customWidth="1"/>
    <col min="6196" max="6390" width="9" style="30" customWidth="1"/>
    <col min="6391" max="6391" width="5.38333333333333" style="30" customWidth="1"/>
    <col min="6392" max="6392" width="7.51666666666667" style="30" customWidth="1"/>
    <col min="6393" max="6393" width="11" style="30" customWidth="1"/>
    <col min="6394" max="6394" width="10.625" style="30" customWidth="1"/>
    <col min="6395" max="6395" width="9.625" style="30" customWidth="1"/>
    <col min="6396" max="6396" width="9.875" style="30" customWidth="1"/>
    <col min="6397" max="6397" width="12.75" style="30" customWidth="1"/>
    <col min="6398" max="6398" width="10.875" style="30" customWidth="1"/>
    <col min="6399" max="6399" width="9" style="30" customWidth="1"/>
    <col min="6400" max="6402" width="7.75" style="30" customWidth="1"/>
    <col min="6403" max="6403" width="5.51666666666667" style="30" customWidth="1"/>
    <col min="6404" max="6404" width="12.3833333333333" style="30" customWidth="1"/>
    <col min="6405" max="6405" width="14" style="30" customWidth="1"/>
    <col min="6406" max="6406" width="13.875" style="30" customWidth="1"/>
    <col min="6407" max="6407" width="15" style="30" customWidth="1"/>
    <col min="6408" max="6408" width="11.1333333333333" style="30" customWidth="1"/>
    <col min="6409" max="6409" width="10.625" style="30" customWidth="1"/>
    <col min="6410" max="6410" width="11.5166666666667" style="30" customWidth="1"/>
    <col min="6411" max="6411" width="9" style="30" customWidth="1"/>
    <col min="6412" max="6412" width="9.38333333333333" style="30" customWidth="1"/>
    <col min="6413" max="6413" width="8.75" style="30" customWidth="1"/>
    <col min="6414" max="6414" width="12" style="30" customWidth="1"/>
    <col min="6415" max="6415" width="12.25" style="30" customWidth="1"/>
    <col min="6416" max="6416" width="11.3833333333333" style="30" customWidth="1"/>
    <col min="6417" max="6417" width="14" style="30" customWidth="1"/>
    <col min="6418" max="6418" width="13.25" style="30" customWidth="1"/>
    <col min="6419" max="6419" width="20.25" style="30" customWidth="1"/>
    <col min="6420" max="6420" width="21.5166666666667" style="30" customWidth="1"/>
    <col min="6421" max="6421" width="10.5166666666667" style="30" customWidth="1"/>
    <col min="6422" max="6422" width="9.875" style="30" customWidth="1"/>
    <col min="6423" max="6423" width="15.75" style="30" customWidth="1"/>
    <col min="6424" max="6424" width="11.875" style="30" customWidth="1"/>
    <col min="6425" max="6425" width="9.875" style="30" customWidth="1"/>
    <col min="6426" max="6426" width="13.5166666666667" style="30" customWidth="1"/>
    <col min="6427" max="6427" width="10" style="30" customWidth="1"/>
    <col min="6428" max="6428" width="9.75" style="30" customWidth="1"/>
    <col min="6429" max="6433" width="12.3833333333333" style="30" customWidth="1"/>
    <col min="6434" max="6434" width="4.13333333333333" style="30" customWidth="1"/>
    <col min="6435" max="6435" width="11.1333333333333" style="30" customWidth="1"/>
    <col min="6436" max="6436" width="8" style="30" customWidth="1"/>
    <col min="6437" max="6437" width="6.38333333333333" style="30" customWidth="1"/>
    <col min="6438" max="6438" width="6.625" style="30" customWidth="1"/>
    <col min="6439" max="6439" width="9.13333333333333" style="30" customWidth="1"/>
    <col min="6440" max="6440" width="9.75" style="30" customWidth="1"/>
    <col min="6441" max="6441" width="13.5166666666667" style="30" customWidth="1"/>
    <col min="6442" max="6442" width="19.3833333333333" style="30" customWidth="1"/>
    <col min="6443" max="6443" width="13.625" style="30" customWidth="1"/>
    <col min="6444" max="6444" width="14" style="30" customWidth="1"/>
    <col min="6445" max="6445" width="17.5166666666667" style="30" customWidth="1"/>
    <col min="6446" max="6446" width="9" style="30" customWidth="1"/>
    <col min="6447" max="6447" width="12.5166666666667" style="30" customWidth="1"/>
    <col min="6448" max="6448" width="16.625" style="30" customWidth="1"/>
    <col min="6449" max="6450" width="12.625" style="30" customWidth="1"/>
    <col min="6451" max="6451" width="14" style="30" customWidth="1"/>
    <col min="6452" max="6646" width="9" style="30" customWidth="1"/>
    <col min="6647" max="6647" width="5.38333333333333" style="30" customWidth="1"/>
    <col min="6648" max="6648" width="7.51666666666667" style="30" customWidth="1"/>
    <col min="6649" max="6649" width="11" style="30" customWidth="1"/>
    <col min="6650" max="6650" width="10.625" style="30" customWidth="1"/>
    <col min="6651" max="6651" width="9.625" style="30" customWidth="1"/>
    <col min="6652" max="6652" width="9.875" style="30" customWidth="1"/>
    <col min="6653" max="6653" width="12.75" style="30" customWidth="1"/>
    <col min="6654" max="6654" width="10.875" style="30" customWidth="1"/>
    <col min="6655" max="6655" width="9" style="30" customWidth="1"/>
    <col min="6656" max="6658" width="7.75" style="30" customWidth="1"/>
    <col min="6659" max="6659" width="5.51666666666667" style="30" customWidth="1"/>
    <col min="6660" max="6660" width="12.3833333333333" style="30" customWidth="1"/>
    <col min="6661" max="6661" width="14" style="30" customWidth="1"/>
    <col min="6662" max="6662" width="13.875" style="30" customWidth="1"/>
    <col min="6663" max="6663" width="15" style="30" customWidth="1"/>
    <col min="6664" max="6664" width="11.1333333333333" style="30" customWidth="1"/>
    <col min="6665" max="6665" width="10.625" style="30" customWidth="1"/>
    <col min="6666" max="6666" width="11.5166666666667" style="30" customWidth="1"/>
    <col min="6667" max="6667" width="9" style="30" customWidth="1"/>
    <col min="6668" max="6668" width="9.38333333333333" style="30" customWidth="1"/>
    <col min="6669" max="6669" width="8.75" style="30" customWidth="1"/>
    <col min="6670" max="6670" width="12" style="30" customWidth="1"/>
    <col min="6671" max="6671" width="12.25" style="30" customWidth="1"/>
    <col min="6672" max="6672" width="11.3833333333333" style="30" customWidth="1"/>
    <col min="6673" max="6673" width="14" style="30" customWidth="1"/>
    <col min="6674" max="6674" width="13.25" style="30" customWidth="1"/>
    <col min="6675" max="6675" width="20.25" style="30" customWidth="1"/>
    <col min="6676" max="6676" width="21.5166666666667" style="30" customWidth="1"/>
    <col min="6677" max="6677" width="10.5166666666667" style="30" customWidth="1"/>
    <col min="6678" max="6678" width="9.875" style="30" customWidth="1"/>
    <col min="6679" max="6679" width="15.75" style="30" customWidth="1"/>
    <col min="6680" max="6680" width="11.875" style="30" customWidth="1"/>
    <col min="6681" max="6681" width="9.875" style="30" customWidth="1"/>
    <col min="6682" max="6682" width="13.5166666666667" style="30" customWidth="1"/>
    <col min="6683" max="6683" width="10" style="30" customWidth="1"/>
    <col min="6684" max="6684" width="9.75" style="30" customWidth="1"/>
    <col min="6685" max="6689" width="12.3833333333333" style="30" customWidth="1"/>
    <col min="6690" max="6690" width="4.13333333333333" style="30" customWidth="1"/>
    <col min="6691" max="6691" width="11.1333333333333" style="30" customWidth="1"/>
    <col min="6692" max="6692" width="8" style="30" customWidth="1"/>
    <col min="6693" max="6693" width="6.38333333333333" style="30" customWidth="1"/>
    <col min="6694" max="6694" width="6.625" style="30" customWidth="1"/>
    <col min="6695" max="6695" width="9.13333333333333" style="30" customWidth="1"/>
    <col min="6696" max="6696" width="9.75" style="30" customWidth="1"/>
    <col min="6697" max="6697" width="13.5166666666667" style="30" customWidth="1"/>
    <col min="6698" max="6698" width="19.3833333333333" style="30" customWidth="1"/>
    <col min="6699" max="6699" width="13.625" style="30" customWidth="1"/>
    <col min="6700" max="6700" width="14" style="30" customWidth="1"/>
    <col min="6701" max="6701" width="17.5166666666667" style="30" customWidth="1"/>
    <col min="6702" max="6702" width="9" style="30" customWidth="1"/>
    <col min="6703" max="6703" width="12.5166666666667" style="30" customWidth="1"/>
    <col min="6704" max="6704" width="16.625" style="30" customWidth="1"/>
    <col min="6705" max="6706" width="12.625" style="30" customWidth="1"/>
    <col min="6707" max="6707" width="14" style="30" customWidth="1"/>
    <col min="6708" max="6902" width="9" style="30" customWidth="1"/>
    <col min="6903" max="6903" width="5.38333333333333" style="30" customWidth="1"/>
    <col min="6904" max="6904" width="7.51666666666667" style="30" customWidth="1"/>
    <col min="6905" max="6905" width="11" style="30" customWidth="1"/>
    <col min="6906" max="6906" width="10.625" style="30" customWidth="1"/>
    <col min="6907" max="6907" width="9.625" style="30" customWidth="1"/>
    <col min="6908" max="6908" width="9.875" style="30" customWidth="1"/>
    <col min="6909" max="6909" width="12.75" style="30" customWidth="1"/>
    <col min="6910" max="6910" width="10.875" style="30" customWidth="1"/>
    <col min="6911" max="6911" width="9" style="30" customWidth="1"/>
    <col min="6912" max="6914" width="7.75" style="30" customWidth="1"/>
    <col min="6915" max="6915" width="5.51666666666667" style="30" customWidth="1"/>
    <col min="6916" max="6916" width="12.3833333333333" style="30" customWidth="1"/>
    <col min="6917" max="6917" width="14" style="30" customWidth="1"/>
    <col min="6918" max="6918" width="13.875" style="30" customWidth="1"/>
    <col min="6919" max="6919" width="15" style="30" customWidth="1"/>
    <col min="6920" max="6920" width="11.1333333333333" style="30" customWidth="1"/>
    <col min="6921" max="6921" width="10.625" style="30" customWidth="1"/>
    <col min="6922" max="6922" width="11.5166666666667" style="30" customWidth="1"/>
    <col min="6923" max="6923" width="9" style="30" customWidth="1"/>
    <col min="6924" max="6924" width="9.38333333333333" style="30" customWidth="1"/>
    <col min="6925" max="6925" width="8.75" style="30" customWidth="1"/>
    <col min="6926" max="6926" width="12" style="30" customWidth="1"/>
    <col min="6927" max="6927" width="12.25" style="30" customWidth="1"/>
    <col min="6928" max="6928" width="11.3833333333333" style="30" customWidth="1"/>
    <col min="6929" max="6929" width="14" style="30" customWidth="1"/>
    <col min="6930" max="6930" width="13.25" style="30" customWidth="1"/>
    <col min="6931" max="6931" width="20.25" style="30" customWidth="1"/>
    <col min="6932" max="6932" width="21.5166666666667" style="30" customWidth="1"/>
    <col min="6933" max="6933" width="10.5166666666667" style="30" customWidth="1"/>
    <col min="6934" max="6934" width="9.875" style="30" customWidth="1"/>
    <col min="6935" max="6935" width="15.75" style="30" customWidth="1"/>
    <col min="6936" max="6936" width="11.875" style="30" customWidth="1"/>
    <col min="6937" max="6937" width="9.875" style="30" customWidth="1"/>
    <col min="6938" max="6938" width="13.5166666666667" style="30" customWidth="1"/>
    <col min="6939" max="6939" width="10" style="30" customWidth="1"/>
    <col min="6940" max="6940" width="9.75" style="30" customWidth="1"/>
    <col min="6941" max="6945" width="12.3833333333333" style="30" customWidth="1"/>
    <col min="6946" max="6946" width="4.13333333333333" style="30" customWidth="1"/>
    <col min="6947" max="6947" width="11.1333333333333" style="30" customWidth="1"/>
    <col min="6948" max="6948" width="8" style="30" customWidth="1"/>
    <col min="6949" max="6949" width="6.38333333333333" style="30" customWidth="1"/>
    <col min="6950" max="6950" width="6.625" style="30" customWidth="1"/>
    <col min="6951" max="6951" width="9.13333333333333" style="30" customWidth="1"/>
    <col min="6952" max="6952" width="9.75" style="30" customWidth="1"/>
    <col min="6953" max="6953" width="13.5166666666667" style="30" customWidth="1"/>
    <col min="6954" max="6954" width="19.3833333333333" style="30" customWidth="1"/>
    <col min="6955" max="6955" width="13.625" style="30" customWidth="1"/>
    <col min="6956" max="6956" width="14" style="30" customWidth="1"/>
    <col min="6957" max="6957" width="17.5166666666667" style="30" customWidth="1"/>
    <col min="6958" max="6958" width="9" style="30" customWidth="1"/>
    <col min="6959" max="6959" width="12.5166666666667" style="30" customWidth="1"/>
    <col min="6960" max="6960" width="16.625" style="30" customWidth="1"/>
    <col min="6961" max="6962" width="12.625" style="30" customWidth="1"/>
    <col min="6963" max="6963" width="14" style="30" customWidth="1"/>
    <col min="6964" max="7158" width="9" style="30" customWidth="1"/>
    <col min="7159" max="7159" width="5.38333333333333" style="30" customWidth="1"/>
    <col min="7160" max="7160" width="7.51666666666667" style="30" customWidth="1"/>
    <col min="7161" max="7161" width="11" style="30" customWidth="1"/>
    <col min="7162" max="7162" width="10.625" style="30" customWidth="1"/>
    <col min="7163" max="7163" width="9.625" style="30" customWidth="1"/>
    <col min="7164" max="7164" width="9.875" style="30" customWidth="1"/>
    <col min="7165" max="7165" width="12.75" style="30" customWidth="1"/>
    <col min="7166" max="7166" width="10.875" style="30" customWidth="1"/>
    <col min="7167" max="7167" width="9" style="30" customWidth="1"/>
    <col min="7168" max="7170" width="7.75" style="30" customWidth="1"/>
    <col min="7171" max="7171" width="5.51666666666667" style="30" customWidth="1"/>
    <col min="7172" max="7172" width="12.3833333333333" style="30" customWidth="1"/>
    <col min="7173" max="7173" width="14" style="30" customWidth="1"/>
    <col min="7174" max="7174" width="13.875" style="30" customWidth="1"/>
    <col min="7175" max="7175" width="15" style="30" customWidth="1"/>
    <col min="7176" max="7176" width="11.1333333333333" style="30" customWidth="1"/>
    <col min="7177" max="7177" width="10.625" style="30" customWidth="1"/>
    <col min="7178" max="7178" width="11.5166666666667" style="30" customWidth="1"/>
    <col min="7179" max="7179" width="9" style="30" customWidth="1"/>
    <col min="7180" max="7180" width="9.38333333333333" style="30" customWidth="1"/>
    <col min="7181" max="7181" width="8.75" style="30" customWidth="1"/>
    <col min="7182" max="7182" width="12" style="30" customWidth="1"/>
    <col min="7183" max="7183" width="12.25" style="30" customWidth="1"/>
    <col min="7184" max="7184" width="11.3833333333333" style="30" customWidth="1"/>
    <col min="7185" max="7185" width="14" style="30" customWidth="1"/>
    <col min="7186" max="7186" width="13.25" style="30" customWidth="1"/>
    <col min="7187" max="7187" width="20.25" style="30" customWidth="1"/>
    <col min="7188" max="7188" width="21.5166666666667" style="30" customWidth="1"/>
    <col min="7189" max="7189" width="10.5166666666667" style="30" customWidth="1"/>
    <col min="7190" max="7190" width="9.875" style="30" customWidth="1"/>
    <col min="7191" max="7191" width="15.75" style="30" customWidth="1"/>
    <col min="7192" max="7192" width="11.875" style="30" customWidth="1"/>
    <col min="7193" max="7193" width="9.875" style="30" customWidth="1"/>
    <col min="7194" max="7194" width="13.5166666666667" style="30" customWidth="1"/>
    <col min="7195" max="7195" width="10" style="30" customWidth="1"/>
    <col min="7196" max="7196" width="9.75" style="30" customWidth="1"/>
    <col min="7197" max="7201" width="12.3833333333333" style="30" customWidth="1"/>
    <col min="7202" max="7202" width="4.13333333333333" style="30" customWidth="1"/>
    <col min="7203" max="7203" width="11.1333333333333" style="30" customWidth="1"/>
    <col min="7204" max="7204" width="8" style="30" customWidth="1"/>
    <col min="7205" max="7205" width="6.38333333333333" style="30" customWidth="1"/>
    <col min="7206" max="7206" width="6.625" style="30" customWidth="1"/>
    <col min="7207" max="7207" width="9.13333333333333" style="30" customWidth="1"/>
    <col min="7208" max="7208" width="9.75" style="30" customWidth="1"/>
    <col min="7209" max="7209" width="13.5166666666667" style="30" customWidth="1"/>
    <col min="7210" max="7210" width="19.3833333333333" style="30" customWidth="1"/>
    <col min="7211" max="7211" width="13.625" style="30" customWidth="1"/>
    <col min="7212" max="7212" width="14" style="30" customWidth="1"/>
    <col min="7213" max="7213" width="17.5166666666667" style="30" customWidth="1"/>
    <col min="7214" max="7214" width="9" style="30" customWidth="1"/>
    <col min="7215" max="7215" width="12.5166666666667" style="30" customWidth="1"/>
    <col min="7216" max="7216" width="16.625" style="30" customWidth="1"/>
    <col min="7217" max="7218" width="12.625" style="30" customWidth="1"/>
    <col min="7219" max="7219" width="14" style="30" customWidth="1"/>
    <col min="7220" max="7414" width="9" style="30" customWidth="1"/>
    <col min="7415" max="7415" width="5.38333333333333" style="30" customWidth="1"/>
    <col min="7416" max="7416" width="7.51666666666667" style="30" customWidth="1"/>
    <col min="7417" max="7417" width="11" style="30" customWidth="1"/>
    <col min="7418" max="7418" width="10.625" style="30" customWidth="1"/>
    <col min="7419" max="7419" width="9.625" style="30" customWidth="1"/>
    <col min="7420" max="7420" width="9.875" style="30" customWidth="1"/>
    <col min="7421" max="7421" width="12.75" style="30" customWidth="1"/>
    <col min="7422" max="7422" width="10.875" style="30" customWidth="1"/>
    <col min="7423" max="7423" width="9" style="30" customWidth="1"/>
    <col min="7424" max="7426" width="7.75" style="30" customWidth="1"/>
    <col min="7427" max="7427" width="5.51666666666667" style="30" customWidth="1"/>
    <col min="7428" max="7428" width="12.3833333333333" style="30" customWidth="1"/>
    <col min="7429" max="7429" width="14" style="30" customWidth="1"/>
    <col min="7430" max="7430" width="13.875" style="30" customWidth="1"/>
    <col min="7431" max="7431" width="15" style="30" customWidth="1"/>
    <col min="7432" max="7432" width="11.1333333333333" style="30" customWidth="1"/>
    <col min="7433" max="7433" width="10.625" style="30" customWidth="1"/>
    <col min="7434" max="7434" width="11.5166666666667" style="30" customWidth="1"/>
    <col min="7435" max="7435" width="9" style="30" customWidth="1"/>
    <col min="7436" max="7436" width="9.38333333333333" style="30" customWidth="1"/>
    <col min="7437" max="7437" width="8.75" style="30" customWidth="1"/>
    <col min="7438" max="7438" width="12" style="30" customWidth="1"/>
    <col min="7439" max="7439" width="12.25" style="30" customWidth="1"/>
    <col min="7440" max="7440" width="11.3833333333333" style="30" customWidth="1"/>
    <col min="7441" max="7441" width="14" style="30" customWidth="1"/>
    <col min="7442" max="7442" width="13.25" style="30" customWidth="1"/>
    <col min="7443" max="7443" width="20.25" style="30" customWidth="1"/>
    <col min="7444" max="7444" width="21.5166666666667" style="30" customWidth="1"/>
    <col min="7445" max="7445" width="10.5166666666667" style="30" customWidth="1"/>
    <col min="7446" max="7446" width="9.875" style="30" customWidth="1"/>
    <col min="7447" max="7447" width="15.75" style="30" customWidth="1"/>
    <col min="7448" max="7448" width="11.875" style="30" customWidth="1"/>
    <col min="7449" max="7449" width="9.875" style="30" customWidth="1"/>
    <col min="7450" max="7450" width="13.5166666666667" style="30" customWidth="1"/>
    <col min="7451" max="7451" width="10" style="30" customWidth="1"/>
    <col min="7452" max="7452" width="9.75" style="30" customWidth="1"/>
    <col min="7453" max="7457" width="12.3833333333333" style="30" customWidth="1"/>
    <col min="7458" max="7458" width="4.13333333333333" style="30" customWidth="1"/>
    <col min="7459" max="7459" width="11.1333333333333" style="30" customWidth="1"/>
    <col min="7460" max="7460" width="8" style="30" customWidth="1"/>
    <col min="7461" max="7461" width="6.38333333333333" style="30" customWidth="1"/>
    <col min="7462" max="7462" width="6.625" style="30" customWidth="1"/>
    <col min="7463" max="7463" width="9.13333333333333" style="30" customWidth="1"/>
    <col min="7464" max="7464" width="9.75" style="30" customWidth="1"/>
    <col min="7465" max="7465" width="13.5166666666667" style="30" customWidth="1"/>
    <col min="7466" max="7466" width="19.3833333333333" style="30" customWidth="1"/>
    <col min="7467" max="7467" width="13.625" style="30" customWidth="1"/>
    <col min="7468" max="7468" width="14" style="30" customWidth="1"/>
    <col min="7469" max="7469" width="17.5166666666667" style="30" customWidth="1"/>
    <col min="7470" max="7470" width="9" style="30" customWidth="1"/>
    <col min="7471" max="7471" width="12.5166666666667" style="30" customWidth="1"/>
    <col min="7472" max="7472" width="16.625" style="30" customWidth="1"/>
    <col min="7473" max="7474" width="12.625" style="30" customWidth="1"/>
    <col min="7475" max="7475" width="14" style="30" customWidth="1"/>
    <col min="7476" max="7670" width="9" style="30" customWidth="1"/>
    <col min="7671" max="7671" width="5.38333333333333" style="30" customWidth="1"/>
    <col min="7672" max="7672" width="7.51666666666667" style="30" customWidth="1"/>
    <col min="7673" max="7673" width="11" style="30" customWidth="1"/>
    <col min="7674" max="7674" width="10.625" style="30" customWidth="1"/>
    <col min="7675" max="7675" width="9.625" style="30" customWidth="1"/>
    <col min="7676" max="7676" width="9.875" style="30" customWidth="1"/>
    <col min="7677" max="7677" width="12.75" style="30" customWidth="1"/>
    <col min="7678" max="7678" width="10.875" style="30" customWidth="1"/>
    <col min="7679" max="7679" width="9" style="30" customWidth="1"/>
    <col min="7680" max="7682" width="7.75" style="30" customWidth="1"/>
    <col min="7683" max="7683" width="5.51666666666667" style="30" customWidth="1"/>
    <col min="7684" max="7684" width="12.3833333333333" style="30" customWidth="1"/>
    <col min="7685" max="7685" width="14" style="30" customWidth="1"/>
    <col min="7686" max="7686" width="13.875" style="30" customWidth="1"/>
    <col min="7687" max="7687" width="15" style="30" customWidth="1"/>
    <col min="7688" max="7688" width="11.1333333333333" style="30" customWidth="1"/>
    <col min="7689" max="7689" width="10.625" style="30" customWidth="1"/>
    <col min="7690" max="7690" width="11.5166666666667" style="30" customWidth="1"/>
    <col min="7691" max="7691" width="9" style="30" customWidth="1"/>
    <col min="7692" max="7692" width="9.38333333333333" style="30" customWidth="1"/>
    <col min="7693" max="7693" width="8.75" style="30" customWidth="1"/>
    <col min="7694" max="7694" width="12" style="30" customWidth="1"/>
    <col min="7695" max="7695" width="12.25" style="30" customWidth="1"/>
    <col min="7696" max="7696" width="11.3833333333333" style="30" customWidth="1"/>
    <col min="7697" max="7697" width="14" style="30" customWidth="1"/>
    <col min="7698" max="7698" width="13.25" style="30" customWidth="1"/>
    <col min="7699" max="7699" width="20.25" style="30" customWidth="1"/>
    <col min="7700" max="7700" width="21.5166666666667" style="30" customWidth="1"/>
    <col min="7701" max="7701" width="10.5166666666667" style="30" customWidth="1"/>
    <col min="7702" max="7702" width="9.875" style="30" customWidth="1"/>
    <col min="7703" max="7703" width="15.75" style="30" customWidth="1"/>
    <col min="7704" max="7704" width="11.875" style="30" customWidth="1"/>
    <col min="7705" max="7705" width="9.875" style="30" customWidth="1"/>
    <col min="7706" max="7706" width="13.5166666666667" style="30" customWidth="1"/>
    <col min="7707" max="7707" width="10" style="30" customWidth="1"/>
    <col min="7708" max="7708" width="9.75" style="30" customWidth="1"/>
    <col min="7709" max="7713" width="12.3833333333333" style="30" customWidth="1"/>
    <col min="7714" max="7714" width="4.13333333333333" style="30" customWidth="1"/>
    <col min="7715" max="7715" width="11.1333333333333" style="30" customWidth="1"/>
    <col min="7716" max="7716" width="8" style="30" customWidth="1"/>
    <col min="7717" max="7717" width="6.38333333333333" style="30" customWidth="1"/>
    <col min="7718" max="7718" width="6.625" style="30" customWidth="1"/>
    <col min="7719" max="7719" width="9.13333333333333" style="30" customWidth="1"/>
    <col min="7720" max="7720" width="9.75" style="30" customWidth="1"/>
    <col min="7721" max="7721" width="13.5166666666667" style="30" customWidth="1"/>
    <col min="7722" max="7722" width="19.3833333333333" style="30" customWidth="1"/>
    <col min="7723" max="7723" width="13.625" style="30" customWidth="1"/>
    <col min="7724" max="7724" width="14" style="30" customWidth="1"/>
    <col min="7725" max="7725" width="17.5166666666667" style="30" customWidth="1"/>
    <col min="7726" max="7726" width="9" style="30" customWidth="1"/>
    <col min="7727" max="7727" width="12.5166666666667" style="30" customWidth="1"/>
    <col min="7728" max="7728" width="16.625" style="30" customWidth="1"/>
    <col min="7729" max="7730" width="12.625" style="30" customWidth="1"/>
    <col min="7731" max="7731" width="14" style="30" customWidth="1"/>
    <col min="7732" max="7926" width="9" style="30" customWidth="1"/>
    <col min="7927" max="7927" width="5.38333333333333" style="30" customWidth="1"/>
    <col min="7928" max="7928" width="7.51666666666667" style="30" customWidth="1"/>
    <col min="7929" max="7929" width="11" style="30" customWidth="1"/>
    <col min="7930" max="7930" width="10.625" style="30" customWidth="1"/>
    <col min="7931" max="7931" width="9.625" style="30" customWidth="1"/>
    <col min="7932" max="7932" width="9.875" style="30" customWidth="1"/>
    <col min="7933" max="7933" width="12.75" style="30" customWidth="1"/>
    <col min="7934" max="7934" width="10.875" style="30" customWidth="1"/>
    <col min="7935" max="7935" width="9" style="30" customWidth="1"/>
    <col min="7936" max="7938" width="7.75" style="30" customWidth="1"/>
    <col min="7939" max="7939" width="5.51666666666667" style="30" customWidth="1"/>
    <col min="7940" max="7940" width="12.3833333333333" style="30" customWidth="1"/>
    <col min="7941" max="7941" width="14" style="30" customWidth="1"/>
    <col min="7942" max="7942" width="13.875" style="30" customWidth="1"/>
    <col min="7943" max="7943" width="15" style="30" customWidth="1"/>
    <col min="7944" max="7944" width="11.1333333333333" style="30" customWidth="1"/>
    <col min="7945" max="7945" width="10.625" style="30" customWidth="1"/>
    <col min="7946" max="7946" width="11.5166666666667" style="30" customWidth="1"/>
    <col min="7947" max="7947" width="9" style="30" customWidth="1"/>
    <col min="7948" max="7948" width="9.38333333333333" style="30" customWidth="1"/>
    <col min="7949" max="7949" width="8.75" style="30" customWidth="1"/>
    <col min="7950" max="7950" width="12" style="30" customWidth="1"/>
    <col min="7951" max="7951" width="12.25" style="30" customWidth="1"/>
    <col min="7952" max="7952" width="11.3833333333333" style="30" customWidth="1"/>
    <col min="7953" max="7953" width="14" style="30" customWidth="1"/>
    <col min="7954" max="7954" width="13.25" style="30" customWidth="1"/>
    <col min="7955" max="7955" width="20.25" style="30" customWidth="1"/>
    <col min="7956" max="7956" width="21.5166666666667" style="30" customWidth="1"/>
    <col min="7957" max="7957" width="10.5166666666667" style="30" customWidth="1"/>
    <col min="7958" max="7958" width="9.875" style="30" customWidth="1"/>
    <col min="7959" max="7959" width="15.75" style="30" customWidth="1"/>
    <col min="7960" max="7960" width="11.875" style="30" customWidth="1"/>
    <col min="7961" max="7961" width="9.875" style="30" customWidth="1"/>
    <col min="7962" max="7962" width="13.5166666666667" style="30" customWidth="1"/>
    <col min="7963" max="7963" width="10" style="30" customWidth="1"/>
    <col min="7964" max="7964" width="9.75" style="30" customWidth="1"/>
    <col min="7965" max="7969" width="12.3833333333333" style="30" customWidth="1"/>
    <col min="7970" max="7970" width="4.13333333333333" style="30" customWidth="1"/>
    <col min="7971" max="7971" width="11.1333333333333" style="30" customWidth="1"/>
    <col min="7972" max="7972" width="8" style="30" customWidth="1"/>
    <col min="7973" max="7973" width="6.38333333333333" style="30" customWidth="1"/>
    <col min="7974" max="7974" width="6.625" style="30" customWidth="1"/>
    <col min="7975" max="7975" width="9.13333333333333" style="30" customWidth="1"/>
    <col min="7976" max="7976" width="9.75" style="30" customWidth="1"/>
    <col min="7977" max="7977" width="13.5166666666667" style="30" customWidth="1"/>
    <col min="7978" max="7978" width="19.3833333333333" style="30" customWidth="1"/>
    <col min="7979" max="7979" width="13.625" style="30" customWidth="1"/>
    <col min="7980" max="7980" width="14" style="30" customWidth="1"/>
    <col min="7981" max="7981" width="17.5166666666667" style="30" customWidth="1"/>
    <col min="7982" max="7982" width="9" style="30" customWidth="1"/>
    <col min="7983" max="7983" width="12.5166666666667" style="30" customWidth="1"/>
    <col min="7984" max="7984" width="16.625" style="30" customWidth="1"/>
    <col min="7985" max="7986" width="12.625" style="30" customWidth="1"/>
    <col min="7987" max="7987" width="14" style="30" customWidth="1"/>
    <col min="7988" max="8182" width="9" style="30" customWidth="1"/>
    <col min="8183" max="8183" width="5.38333333333333" style="30" customWidth="1"/>
    <col min="8184" max="8184" width="7.51666666666667" style="30" customWidth="1"/>
    <col min="8185" max="8185" width="11" style="30" customWidth="1"/>
    <col min="8186" max="8186" width="10.625" style="30" customWidth="1"/>
    <col min="8187" max="8187" width="9.625" style="30" customWidth="1"/>
    <col min="8188" max="8188" width="9.875" style="30" customWidth="1"/>
    <col min="8189" max="8189" width="12.75" style="30" customWidth="1"/>
    <col min="8190" max="8190" width="10.875" style="30" customWidth="1"/>
    <col min="8191" max="8191" width="9" style="30" customWidth="1"/>
    <col min="8192" max="8194" width="7.75" style="30" customWidth="1"/>
    <col min="8195" max="8195" width="5.51666666666667" style="30" customWidth="1"/>
    <col min="8196" max="8196" width="12.3833333333333" style="30" customWidth="1"/>
    <col min="8197" max="8197" width="14" style="30" customWidth="1"/>
    <col min="8198" max="8198" width="13.875" style="30" customWidth="1"/>
    <col min="8199" max="8199" width="15" style="30" customWidth="1"/>
    <col min="8200" max="8200" width="11.1333333333333" style="30" customWidth="1"/>
    <col min="8201" max="8201" width="10.625" style="30" customWidth="1"/>
    <col min="8202" max="8202" width="11.5166666666667" style="30" customWidth="1"/>
    <col min="8203" max="8203" width="9" style="30" customWidth="1"/>
    <col min="8204" max="8204" width="9.38333333333333" style="30" customWidth="1"/>
    <col min="8205" max="8205" width="8.75" style="30" customWidth="1"/>
    <col min="8206" max="8206" width="12" style="30" customWidth="1"/>
    <col min="8207" max="8207" width="12.25" style="30" customWidth="1"/>
    <col min="8208" max="8208" width="11.3833333333333" style="30" customWidth="1"/>
    <col min="8209" max="8209" width="14" style="30" customWidth="1"/>
    <col min="8210" max="8210" width="13.25" style="30" customWidth="1"/>
    <col min="8211" max="8211" width="20.25" style="30" customWidth="1"/>
    <col min="8212" max="8212" width="21.5166666666667" style="30" customWidth="1"/>
    <col min="8213" max="8213" width="10.5166666666667" style="30" customWidth="1"/>
    <col min="8214" max="8214" width="9.875" style="30" customWidth="1"/>
    <col min="8215" max="8215" width="15.75" style="30" customWidth="1"/>
    <col min="8216" max="8216" width="11.875" style="30" customWidth="1"/>
    <col min="8217" max="8217" width="9.875" style="30" customWidth="1"/>
    <col min="8218" max="8218" width="13.5166666666667" style="30" customWidth="1"/>
    <col min="8219" max="8219" width="10" style="30" customWidth="1"/>
    <col min="8220" max="8220" width="9.75" style="30" customWidth="1"/>
    <col min="8221" max="8225" width="12.3833333333333" style="30" customWidth="1"/>
    <col min="8226" max="8226" width="4.13333333333333" style="30" customWidth="1"/>
    <col min="8227" max="8227" width="11.1333333333333" style="30" customWidth="1"/>
    <col min="8228" max="8228" width="8" style="30" customWidth="1"/>
    <col min="8229" max="8229" width="6.38333333333333" style="30" customWidth="1"/>
    <col min="8230" max="8230" width="6.625" style="30" customWidth="1"/>
    <col min="8231" max="8231" width="9.13333333333333" style="30" customWidth="1"/>
    <col min="8232" max="8232" width="9.75" style="30" customWidth="1"/>
    <col min="8233" max="8233" width="13.5166666666667" style="30" customWidth="1"/>
    <col min="8234" max="8234" width="19.3833333333333" style="30" customWidth="1"/>
    <col min="8235" max="8235" width="13.625" style="30" customWidth="1"/>
    <col min="8236" max="8236" width="14" style="30" customWidth="1"/>
    <col min="8237" max="8237" width="17.5166666666667" style="30" customWidth="1"/>
    <col min="8238" max="8238" width="9" style="30" customWidth="1"/>
    <col min="8239" max="8239" width="12.5166666666667" style="30" customWidth="1"/>
    <col min="8240" max="8240" width="16.625" style="30" customWidth="1"/>
    <col min="8241" max="8242" width="12.625" style="30" customWidth="1"/>
    <col min="8243" max="8243" width="14" style="30" customWidth="1"/>
    <col min="8244" max="8438" width="9" style="30" customWidth="1"/>
    <col min="8439" max="8439" width="5.38333333333333" style="30" customWidth="1"/>
    <col min="8440" max="8440" width="7.51666666666667" style="30" customWidth="1"/>
    <col min="8441" max="8441" width="11" style="30" customWidth="1"/>
    <col min="8442" max="8442" width="10.625" style="30" customWidth="1"/>
    <col min="8443" max="8443" width="9.625" style="30" customWidth="1"/>
    <col min="8444" max="8444" width="9.875" style="30" customWidth="1"/>
    <col min="8445" max="8445" width="12.75" style="30" customWidth="1"/>
    <col min="8446" max="8446" width="10.875" style="30" customWidth="1"/>
    <col min="8447" max="8447" width="9" style="30" customWidth="1"/>
    <col min="8448" max="8450" width="7.75" style="30" customWidth="1"/>
    <col min="8451" max="8451" width="5.51666666666667" style="30" customWidth="1"/>
    <col min="8452" max="8452" width="12.3833333333333" style="30" customWidth="1"/>
    <col min="8453" max="8453" width="14" style="30" customWidth="1"/>
    <col min="8454" max="8454" width="13.875" style="30" customWidth="1"/>
    <col min="8455" max="8455" width="15" style="30" customWidth="1"/>
    <col min="8456" max="8456" width="11.1333333333333" style="30" customWidth="1"/>
    <col min="8457" max="8457" width="10.625" style="30" customWidth="1"/>
    <col min="8458" max="8458" width="11.5166666666667" style="30" customWidth="1"/>
    <col min="8459" max="8459" width="9" style="30" customWidth="1"/>
    <col min="8460" max="8460" width="9.38333333333333" style="30" customWidth="1"/>
    <col min="8461" max="8461" width="8.75" style="30" customWidth="1"/>
    <col min="8462" max="8462" width="12" style="30" customWidth="1"/>
    <col min="8463" max="8463" width="12.25" style="30" customWidth="1"/>
    <col min="8464" max="8464" width="11.3833333333333" style="30" customWidth="1"/>
    <col min="8465" max="8465" width="14" style="30" customWidth="1"/>
    <col min="8466" max="8466" width="13.25" style="30" customWidth="1"/>
    <col min="8467" max="8467" width="20.25" style="30" customWidth="1"/>
    <col min="8468" max="8468" width="21.5166666666667" style="30" customWidth="1"/>
    <col min="8469" max="8469" width="10.5166666666667" style="30" customWidth="1"/>
    <col min="8470" max="8470" width="9.875" style="30" customWidth="1"/>
    <col min="8471" max="8471" width="15.75" style="30" customWidth="1"/>
    <col min="8472" max="8472" width="11.875" style="30" customWidth="1"/>
    <col min="8473" max="8473" width="9.875" style="30" customWidth="1"/>
    <col min="8474" max="8474" width="13.5166666666667" style="30" customWidth="1"/>
    <col min="8475" max="8475" width="10" style="30" customWidth="1"/>
    <col min="8476" max="8476" width="9.75" style="30" customWidth="1"/>
    <col min="8477" max="8481" width="12.3833333333333" style="30" customWidth="1"/>
    <col min="8482" max="8482" width="4.13333333333333" style="30" customWidth="1"/>
    <col min="8483" max="8483" width="11.1333333333333" style="30" customWidth="1"/>
    <col min="8484" max="8484" width="8" style="30" customWidth="1"/>
    <col min="8485" max="8485" width="6.38333333333333" style="30" customWidth="1"/>
    <col min="8486" max="8486" width="6.625" style="30" customWidth="1"/>
    <col min="8487" max="8487" width="9.13333333333333" style="30" customWidth="1"/>
    <col min="8488" max="8488" width="9.75" style="30" customWidth="1"/>
    <col min="8489" max="8489" width="13.5166666666667" style="30" customWidth="1"/>
    <col min="8490" max="8490" width="19.3833333333333" style="30" customWidth="1"/>
    <col min="8491" max="8491" width="13.625" style="30" customWidth="1"/>
    <col min="8492" max="8492" width="14" style="30" customWidth="1"/>
    <col min="8493" max="8493" width="17.5166666666667" style="30" customWidth="1"/>
    <col min="8494" max="8494" width="9" style="30" customWidth="1"/>
    <col min="8495" max="8495" width="12.5166666666667" style="30" customWidth="1"/>
    <col min="8496" max="8496" width="16.625" style="30" customWidth="1"/>
    <col min="8497" max="8498" width="12.625" style="30" customWidth="1"/>
    <col min="8499" max="8499" width="14" style="30" customWidth="1"/>
    <col min="8500" max="8694" width="9" style="30" customWidth="1"/>
    <col min="8695" max="8695" width="5.38333333333333" style="30" customWidth="1"/>
    <col min="8696" max="8696" width="7.51666666666667" style="30" customWidth="1"/>
    <col min="8697" max="8697" width="11" style="30" customWidth="1"/>
    <col min="8698" max="8698" width="10.625" style="30" customWidth="1"/>
    <col min="8699" max="8699" width="9.625" style="30" customWidth="1"/>
    <col min="8700" max="8700" width="9.875" style="30" customWidth="1"/>
    <col min="8701" max="8701" width="12.75" style="30" customWidth="1"/>
    <col min="8702" max="8702" width="10.875" style="30" customWidth="1"/>
    <col min="8703" max="8703" width="9" style="30" customWidth="1"/>
    <col min="8704" max="8706" width="7.75" style="30" customWidth="1"/>
    <col min="8707" max="8707" width="5.51666666666667" style="30" customWidth="1"/>
    <col min="8708" max="8708" width="12.3833333333333" style="30" customWidth="1"/>
    <col min="8709" max="8709" width="14" style="30" customWidth="1"/>
    <col min="8710" max="8710" width="13.875" style="30" customWidth="1"/>
    <col min="8711" max="8711" width="15" style="30" customWidth="1"/>
    <col min="8712" max="8712" width="11.1333333333333" style="30" customWidth="1"/>
    <col min="8713" max="8713" width="10.625" style="30" customWidth="1"/>
    <col min="8714" max="8714" width="11.5166666666667" style="30" customWidth="1"/>
    <col min="8715" max="8715" width="9" style="30" customWidth="1"/>
    <col min="8716" max="8716" width="9.38333333333333" style="30" customWidth="1"/>
    <col min="8717" max="8717" width="8.75" style="30" customWidth="1"/>
    <col min="8718" max="8718" width="12" style="30" customWidth="1"/>
    <col min="8719" max="8719" width="12.25" style="30" customWidth="1"/>
    <col min="8720" max="8720" width="11.3833333333333" style="30" customWidth="1"/>
    <col min="8721" max="8721" width="14" style="30" customWidth="1"/>
    <col min="8722" max="8722" width="13.25" style="30" customWidth="1"/>
    <col min="8723" max="8723" width="20.25" style="30" customWidth="1"/>
    <col min="8724" max="8724" width="21.5166666666667" style="30" customWidth="1"/>
    <col min="8725" max="8725" width="10.5166666666667" style="30" customWidth="1"/>
    <col min="8726" max="8726" width="9.875" style="30" customWidth="1"/>
    <col min="8727" max="8727" width="15.75" style="30" customWidth="1"/>
    <col min="8728" max="8728" width="11.875" style="30" customWidth="1"/>
    <col min="8729" max="8729" width="9.875" style="30" customWidth="1"/>
    <col min="8730" max="8730" width="13.5166666666667" style="30" customWidth="1"/>
    <col min="8731" max="8731" width="10" style="30" customWidth="1"/>
    <col min="8732" max="8732" width="9.75" style="30" customWidth="1"/>
    <col min="8733" max="8737" width="12.3833333333333" style="30" customWidth="1"/>
    <col min="8738" max="8738" width="4.13333333333333" style="30" customWidth="1"/>
    <col min="8739" max="8739" width="11.1333333333333" style="30" customWidth="1"/>
    <col min="8740" max="8740" width="8" style="30" customWidth="1"/>
    <col min="8741" max="8741" width="6.38333333333333" style="30" customWidth="1"/>
    <col min="8742" max="8742" width="6.625" style="30" customWidth="1"/>
    <col min="8743" max="8743" width="9.13333333333333" style="30" customWidth="1"/>
    <col min="8744" max="8744" width="9.75" style="30" customWidth="1"/>
    <col min="8745" max="8745" width="13.5166666666667" style="30" customWidth="1"/>
    <col min="8746" max="8746" width="19.3833333333333" style="30" customWidth="1"/>
    <col min="8747" max="8747" width="13.625" style="30" customWidth="1"/>
    <col min="8748" max="8748" width="14" style="30" customWidth="1"/>
    <col min="8749" max="8749" width="17.5166666666667" style="30" customWidth="1"/>
    <col min="8750" max="8750" width="9" style="30" customWidth="1"/>
    <col min="8751" max="8751" width="12.5166666666667" style="30" customWidth="1"/>
    <col min="8752" max="8752" width="16.625" style="30" customWidth="1"/>
    <col min="8753" max="8754" width="12.625" style="30" customWidth="1"/>
    <col min="8755" max="8755" width="14" style="30" customWidth="1"/>
    <col min="8756" max="8950" width="9" style="30" customWidth="1"/>
    <col min="8951" max="8951" width="5.38333333333333" style="30" customWidth="1"/>
    <col min="8952" max="8952" width="7.51666666666667" style="30" customWidth="1"/>
    <col min="8953" max="8953" width="11" style="30" customWidth="1"/>
    <col min="8954" max="8954" width="10.625" style="30" customWidth="1"/>
    <col min="8955" max="8955" width="9.625" style="30" customWidth="1"/>
    <col min="8956" max="8956" width="9.875" style="30" customWidth="1"/>
    <col min="8957" max="8957" width="12.75" style="30" customWidth="1"/>
    <col min="8958" max="8958" width="10.875" style="30" customWidth="1"/>
    <col min="8959" max="8959" width="9" style="30" customWidth="1"/>
    <col min="8960" max="8962" width="7.75" style="30" customWidth="1"/>
    <col min="8963" max="8963" width="5.51666666666667" style="30" customWidth="1"/>
    <col min="8964" max="8964" width="12.3833333333333" style="30" customWidth="1"/>
    <col min="8965" max="8965" width="14" style="30" customWidth="1"/>
    <col min="8966" max="8966" width="13.875" style="30" customWidth="1"/>
    <col min="8967" max="8967" width="15" style="30" customWidth="1"/>
    <col min="8968" max="8968" width="11.1333333333333" style="30" customWidth="1"/>
    <col min="8969" max="8969" width="10.625" style="30" customWidth="1"/>
    <col min="8970" max="8970" width="11.5166666666667" style="30" customWidth="1"/>
    <col min="8971" max="8971" width="9" style="30" customWidth="1"/>
    <col min="8972" max="8972" width="9.38333333333333" style="30" customWidth="1"/>
    <col min="8973" max="8973" width="8.75" style="30" customWidth="1"/>
    <col min="8974" max="8974" width="12" style="30" customWidth="1"/>
    <col min="8975" max="8975" width="12.25" style="30" customWidth="1"/>
    <col min="8976" max="8976" width="11.3833333333333" style="30" customWidth="1"/>
    <col min="8977" max="8977" width="14" style="30" customWidth="1"/>
    <col min="8978" max="8978" width="13.25" style="30" customWidth="1"/>
    <col min="8979" max="8979" width="20.25" style="30" customWidth="1"/>
    <col min="8980" max="8980" width="21.5166666666667" style="30" customWidth="1"/>
    <col min="8981" max="8981" width="10.5166666666667" style="30" customWidth="1"/>
    <col min="8982" max="8982" width="9.875" style="30" customWidth="1"/>
    <col min="8983" max="8983" width="15.75" style="30" customWidth="1"/>
    <col min="8984" max="8984" width="11.875" style="30" customWidth="1"/>
    <col min="8985" max="8985" width="9.875" style="30" customWidth="1"/>
    <col min="8986" max="8986" width="13.5166666666667" style="30" customWidth="1"/>
    <col min="8987" max="8987" width="10" style="30" customWidth="1"/>
    <col min="8988" max="8988" width="9.75" style="30" customWidth="1"/>
    <col min="8989" max="8993" width="12.3833333333333" style="30" customWidth="1"/>
    <col min="8994" max="8994" width="4.13333333333333" style="30" customWidth="1"/>
    <col min="8995" max="8995" width="11.1333333333333" style="30" customWidth="1"/>
    <col min="8996" max="8996" width="8" style="30" customWidth="1"/>
    <col min="8997" max="8997" width="6.38333333333333" style="30" customWidth="1"/>
    <col min="8998" max="8998" width="6.625" style="30" customWidth="1"/>
    <col min="8999" max="8999" width="9.13333333333333" style="30" customWidth="1"/>
    <col min="9000" max="9000" width="9.75" style="30" customWidth="1"/>
    <col min="9001" max="9001" width="13.5166666666667" style="30" customWidth="1"/>
    <col min="9002" max="9002" width="19.3833333333333" style="30" customWidth="1"/>
    <col min="9003" max="9003" width="13.625" style="30" customWidth="1"/>
    <col min="9004" max="9004" width="14" style="30" customWidth="1"/>
    <col min="9005" max="9005" width="17.5166666666667" style="30" customWidth="1"/>
    <col min="9006" max="9006" width="9" style="30" customWidth="1"/>
    <col min="9007" max="9007" width="12.5166666666667" style="30" customWidth="1"/>
    <col min="9008" max="9008" width="16.625" style="30" customWidth="1"/>
    <col min="9009" max="9010" width="12.625" style="30" customWidth="1"/>
    <col min="9011" max="9011" width="14" style="30" customWidth="1"/>
    <col min="9012" max="9206" width="9" style="30" customWidth="1"/>
    <col min="9207" max="9207" width="5.38333333333333" style="30" customWidth="1"/>
    <col min="9208" max="9208" width="7.51666666666667" style="30" customWidth="1"/>
    <col min="9209" max="9209" width="11" style="30" customWidth="1"/>
    <col min="9210" max="9210" width="10.625" style="30" customWidth="1"/>
    <col min="9211" max="9211" width="9.625" style="30" customWidth="1"/>
    <col min="9212" max="9212" width="9.875" style="30" customWidth="1"/>
    <col min="9213" max="9213" width="12.75" style="30" customWidth="1"/>
    <col min="9214" max="9214" width="10.875" style="30" customWidth="1"/>
    <col min="9215" max="9215" width="9" style="30" customWidth="1"/>
    <col min="9216" max="9218" width="7.75" style="30" customWidth="1"/>
    <col min="9219" max="9219" width="5.51666666666667" style="30" customWidth="1"/>
    <col min="9220" max="9220" width="12.3833333333333" style="30" customWidth="1"/>
    <col min="9221" max="9221" width="14" style="30" customWidth="1"/>
    <col min="9222" max="9222" width="13.875" style="30" customWidth="1"/>
    <col min="9223" max="9223" width="15" style="30" customWidth="1"/>
    <col min="9224" max="9224" width="11.1333333333333" style="30" customWidth="1"/>
    <col min="9225" max="9225" width="10.625" style="30" customWidth="1"/>
    <col min="9226" max="9226" width="11.5166666666667" style="30" customWidth="1"/>
    <col min="9227" max="9227" width="9" style="30" customWidth="1"/>
    <col min="9228" max="9228" width="9.38333333333333" style="30" customWidth="1"/>
    <col min="9229" max="9229" width="8.75" style="30" customWidth="1"/>
    <col min="9230" max="9230" width="12" style="30" customWidth="1"/>
    <col min="9231" max="9231" width="12.25" style="30" customWidth="1"/>
    <col min="9232" max="9232" width="11.3833333333333" style="30" customWidth="1"/>
    <col min="9233" max="9233" width="14" style="30" customWidth="1"/>
    <col min="9234" max="9234" width="13.25" style="30" customWidth="1"/>
    <col min="9235" max="9235" width="20.25" style="30" customWidth="1"/>
    <col min="9236" max="9236" width="21.5166666666667" style="30" customWidth="1"/>
    <col min="9237" max="9237" width="10.5166666666667" style="30" customWidth="1"/>
    <col min="9238" max="9238" width="9.875" style="30" customWidth="1"/>
    <col min="9239" max="9239" width="15.75" style="30" customWidth="1"/>
    <col min="9240" max="9240" width="11.875" style="30" customWidth="1"/>
    <col min="9241" max="9241" width="9.875" style="30" customWidth="1"/>
    <col min="9242" max="9242" width="13.5166666666667" style="30" customWidth="1"/>
    <col min="9243" max="9243" width="10" style="30" customWidth="1"/>
    <col min="9244" max="9244" width="9.75" style="30" customWidth="1"/>
    <col min="9245" max="9249" width="12.3833333333333" style="30" customWidth="1"/>
    <col min="9250" max="9250" width="4.13333333333333" style="30" customWidth="1"/>
    <col min="9251" max="9251" width="11.1333333333333" style="30" customWidth="1"/>
    <col min="9252" max="9252" width="8" style="30" customWidth="1"/>
    <col min="9253" max="9253" width="6.38333333333333" style="30" customWidth="1"/>
    <col min="9254" max="9254" width="6.625" style="30" customWidth="1"/>
    <col min="9255" max="9255" width="9.13333333333333" style="30" customWidth="1"/>
    <col min="9256" max="9256" width="9.75" style="30" customWidth="1"/>
    <col min="9257" max="9257" width="13.5166666666667" style="30" customWidth="1"/>
    <col min="9258" max="9258" width="19.3833333333333" style="30" customWidth="1"/>
    <col min="9259" max="9259" width="13.625" style="30" customWidth="1"/>
    <col min="9260" max="9260" width="14" style="30" customWidth="1"/>
    <col min="9261" max="9261" width="17.5166666666667" style="30" customWidth="1"/>
    <col min="9262" max="9262" width="9" style="30" customWidth="1"/>
    <col min="9263" max="9263" width="12.5166666666667" style="30" customWidth="1"/>
    <col min="9264" max="9264" width="16.625" style="30" customWidth="1"/>
    <col min="9265" max="9266" width="12.625" style="30" customWidth="1"/>
    <col min="9267" max="9267" width="14" style="30" customWidth="1"/>
    <col min="9268" max="9462" width="9" style="30" customWidth="1"/>
    <col min="9463" max="9463" width="5.38333333333333" style="30" customWidth="1"/>
    <col min="9464" max="9464" width="7.51666666666667" style="30" customWidth="1"/>
    <col min="9465" max="9465" width="11" style="30" customWidth="1"/>
    <col min="9466" max="9466" width="10.625" style="30" customWidth="1"/>
    <col min="9467" max="9467" width="9.625" style="30" customWidth="1"/>
    <col min="9468" max="9468" width="9.875" style="30" customWidth="1"/>
    <col min="9469" max="9469" width="12.75" style="30" customWidth="1"/>
    <col min="9470" max="9470" width="10.875" style="30" customWidth="1"/>
    <col min="9471" max="9471" width="9" style="30" customWidth="1"/>
    <col min="9472" max="9474" width="7.75" style="30" customWidth="1"/>
    <col min="9475" max="9475" width="5.51666666666667" style="30" customWidth="1"/>
    <col min="9476" max="9476" width="12.3833333333333" style="30" customWidth="1"/>
    <col min="9477" max="9477" width="14" style="30" customWidth="1"/>
    <col min="9478" max="9478" width="13.875" style="30" customWidth="1"/>
    <col min="9479" max="9479" width="15" style="30" customWidth="1"/>
    <col min="9480" max="9480" width="11.1333333333333" style="30" customWidth="1"/>
    <col min="9481" max="9481" width="10.625" style="30" customWidth="1"/>
    <col min="9482" max="9482" width="11.5166666666667" style="30" customWidth="1"/>
    <col min="9483" max="9483" width="9" style="30" customWidth="1"/>
    <col min="9484" max="9484" width="9.38333333333333" style="30" customWidth="1"/>
    <col min="9485" max="9485" width="8.75" style="30" customWidth="1"/>
    <col min="9486" max="9486" width="12" style="30" customWidth="1"/>
    <col min="9487" max="9487" width="12.25" style="30" customWidth="1"/>
    <col min="9488" max="9488" width="11.3833333333333" style="30" customWidth="1"/>
    <col min="9489" max="9489" width="14" style="30" customWidth="1"/>
    <col min="9490" max="9490" width="13.25" style="30" customWidth="1"/>
    <col min="9491" max="9491" width="20.25" style="30" customWidth="1"/>
    <col min="9492" max="9492" width="21.5166666666667" style="30" customWidth="1"/>
    <col min="9493" max="9493" width="10.5166666666667" style="30" customWidth="1"/>
    <col min="9494" max="9494" width="9.875" style="30" customWidth="1"/>
    <col min="9495" max="9495" width="15.75" style="30" customWidth="1"/>
    <col min="9496" max="9496" width="11.875" style="30" customWidth="1"/>
    <col min="9497" max="9497" width="9.875" style="30" customWidth="1"/>
    <col min="9498" max="9498" width="13.5166666666667" style="30" customWidth="1"/>
    <col min="9499" max="9499" width="10" style="30" customWidth="1"/>
    <col min="9500" max="9500" width="9.75" style="30" customWidth="1"/>
    <col min="9501" max="9505" width="12.3833333333333" style="30" customWidth="1"/>
    <col min="9506" max="9506" width="4.13333333333333" style="30" customWidth="1"/>
    <col min="9507" max="9507" width="11.1333333333333" style="30" customWidth="1"/>
    <col min="9508" max="9508" width="8" style="30" customWidth="1"/>
    <col min="9509" max="9509" width="6.38333333333333" style="30" customWidth="1"/>
    <col min="9510" max="9510" width="6.625" style="30" customWidth="1"/>
    <col min="9511" max="9511" width="9.13333333333333" style="30" customWidth="1"/>
    <col min="9512" max="9512" width="9.75" style="30" customWidth="1"/>
    <col min="9513" max="9513" width="13.5166666666667" style="30" customWidth="1"/>
    <col min="9514" max="9514" width="19.3833333333333" style="30" customWidth="1"/>
    <col min="9515" max="9515" width="13.625" style="30" customWidth="1"/>
    <col min="9516" max="9516" width="14" style="30" customWidth="1"/>
    <col min="9517" max="9517" width="17.5166666666667" style="30" customWidth="1"/>
    <col min="9518" max="9518" width="9" style="30" customWidth="1"/>
    <col min="9519" max="9519" width="12.5166666666667" style="30" customWidth="1"/>
    <col min="9520" max="9520" width="16.625" style="30" customWidth="1"/>
    <col min="9521" max="9522" width="12.625" style="30" customWidth="1"/>
    <col min="9523" max="9523" width="14" style="30" customWidth="1"/>
    <col min="9524" max="9718" width="9" style="30" customWidth="1"/>
    <col min="9719" max="9719" width="5.38333333333333" style="30" customWidth="1"/>
    <col min="9720" max="9720" width="7.51666666666667" style="30" customWidth="1"/>
    <col min="9721" max="9721" width="11" style="30" customWidth="1"/>
    <col min="9722" max="9722" width="10.625" style="30" customWidth="1"/>
    <col min="9723" max="9723" width="9.625" style="30" customWidth="1"/>
    <col min="9724" max="9724" width="9.875" style="30" customWidth="1"/>
    <col min="9725" max="9725" width="12.75" style="30" customWidth="1"/>
    <col min="9726" max="9726" width="10.875" style="30" customWidth="1"/>
    <col min="9727" max="9727" width="9" style="30" customWidth="1"/>
    <col min="9728" max="9730" width="7.75" style="30" customWidth="1"/>
    <col min="9731" max="9731" width="5.51666666666667" style="30" customWidth="1"/>
    <col min="9732" max="9732" width="12.3833333333333" style="30" customWidth="1"/>
    <col min="9733" max="9733" width="14" style="30" customWidth="1"/>
    <col min="9734" max="9734" width="13.875" style="30" customWidth="1"/>
    <col min="9735" max="9735" width="15" style="30" customWidth="1"/>
    <col min="9736" max="9736" width="11.1333333333333" style="30" customWidth="1"/>
    <col min="9737" max="9737" width="10.625" style="30" customWidth="1"/>
    <col min="9738" max="9738" width="11.5166666666667" style="30" customWidth="1"/>
    <col min="9739" max="9739" width="9" style="30" customWidth="1"/>
    <col min="9740" max="9740" width="9.38333333333333" style="30" customWidth="1"/>
    <col min="9741" max="9741" width="8.75" style="30" customWidth="1"/>
    <col min="9742" max="9742" width="12" style="30" customWidth="1"/>
    <col min="9743" max="9743" width="12.25" style="30" customWidth="1"/>
    <col min="9744" max="9744" width="11.3833333333333" style="30" customWidth="1"/>
    <col min="9745" max="9745" width="14" style="30" customWidth="1"/>
    <col min="9746" max="9746" width="13.25" style="30" customWidth="1"/>
    <col min="9747" max="9747" width="20.25" style="30" customWidth="1"/>
    <col min="9748" max="9748" width="21.5166666666667" style="30" customWidth="1"/>
    <col min="9749" max="9749" width="10.5166666666667" style="30" customWidth="1"/>
    <col min="9750" max="9750" width="9.875" style="30" customWidth="1"/>
    <col min="9751" max="9751" width="15.75" style="30" customWidth="1"/>
    <col min="9752" max="9752" width="11.875" style="30" customWidth="1"/>
    <col min="9753" max="9753" width="9.875" style="30" customWidth="1"/>
    <col min="9754" max="9754" width="13.5166666666667" style="30" customWidth="1"/>
    <col min="9755" max="9755" width="10" style="30" customWidth="1"/>
    <col min="9756" max="9756" width="9.75" style="30" customWidth="1"/>
    <col min="9757" max="9761" width="12.3833333333333" style="30" customWidth="1"/>
    <col min="9762" max="9762" width="4.13333333333333" style="30" customWidth="1"/>
    <col min="9763" max="9763" width="11.1333333333333" style="30" customWidth="1"/>
    <col min="9764" max="9764" width="8" style="30" customWidth="1"/>
    <col min="9765" max="9765" width="6.38333333333333" style="30" customWidth="1"/>
    <col min="9766" max="9766" width="6.625" style="30" customWidth="1"/>
    <col min="9767" max="9767" width="9.13333333333333" style="30" customWidth="1"/>
    <col min="9768" max="9768" width="9.75" style="30" customWidth="1"/>
    <col min="9769" max="9769" width="13.5166666666667" style="30" customWidth="1"/>
    <col min="9770" max="9770" width="19.3833333333333" style="30" customWidth="1"/>
    <col min="9771" max="9771" width="13.625" style="30" customWidth="1"/>
    <col min="9772" max="9772" width="14" style="30" customWidth="1"/>
    <col min="9773" max="9773" width="17.5166666666667" style="30" customWidth="1"/>
    <col min="9774" max="9774" width="9" style="30" customWidth="1"/>
    <col min="9775" max="9775" width="12.5166666666667" style="30" customWidth="1"/>
    <col min="9776" max="9776" width="16.625" style="30" customWidth="1"/>
    <col min="9777" max="9778" width="12.625" style="30" customWidth="1"/>
    <col min="9779" max="9779" width="14" style="30" customWidth="1"/>
    <col min="9780" max="9974" width="9" style="30" customWidth="1"/>
    <col min="9975" max="9975" width="5.38333333333333" style="30" customWidth="1"/>
    <col min="9976" max="9976" width="7.51666666666667" style="30" customWidth="1"/>
    <col min="9977" max="9977" width="11" style="30" customWidth="1"/>
    <col min="9978" max="9978" width="10.625" style="30" customWidth="1"/>
    <col min="9979" max="9979" width="9.625" style="30" customWidth="1"/>
    <col min="9980" max="9980" width="9.875" style="30" customWidth="1"/>
    <col min="9981" max="9981" width="12.75" style="30" customWidth="1"/>
    <col min="9982" max="9982" width="10.875" style="30" customWidth="1"/>
    <col min="9983" max="9983" width="9" style="30" customWidth="1"/>
    <col min="9984" max="9986" width="7.75" style="30" customWidth="1"/>
    <col min="9987" max="9987" width="5.51666666666667" style="30" customWidth="1"/>
    <col min="9988" max="9988" width="12.3833333333333" style="30" customWidth="1"/>
    <col min="9989" max="9989" width="14" style="30" customWidth="1"/>
    <col min="9990" max="9990" width="13.875" style="30" customWidth="1"/>
    <col min="9991" max="9991" width="15" style="30" customWidth="1"/>
    <col min="9992" max="9992" width="11.1333333333333" style="30" customWidth="1"/>
    <col min="9993" max="9993" width="10.625" style="30" customWidth="1"/>
    <col min="9994" max="9994" width="11.5166666666667" style="30" customWidth="1"/>
    <col min="9995" max="9995" width="9" style="30" customWidth="1"/>
    <col min="9996" max="9996" width="9.38333333333333" style="30" customWidth="1"/>
    <col min="9997" max="9997" width="8.75" style="30" customWidth="1"/>
    <col min="9998" max="9998" width="12" style="30" customWidth="1"/>
    <col min="9999" max="9999" width="12.25" style="30" customWidth="1"/>
    <col min="10000" max="10000" width="11.3833333333333" style="30" customWidth="1"/>
    <col min="10001" max="10001" width="14" style="30" customWidth="1"/>
    <col min="10002" max="10002" width="13.25" style="30" customWidth="1"/>
    <col min="10003" max="10003" width="20.25" style="30" customWidth="1"/>
    <col min="10004" max="10004" width="21.5166666666667" style="30" customWidth="1"/>
    <col min="10005" max="10005" width="10.5166666666667" style="30" customWidth="1"/>
    <col min="10006" max="10006" width="9.875" style="30" customWidth="1"/>
    <col min="10007" max="10007" width="15.75" style="30" customWidth="1"/>
    <col min="10008" max="10008" width="11.875" style="30" customWidth="1"/>
    <col min="10009" max="10009" width="9.875" style="30" customWidth="1"/>
    <col min="10010" max="10010" width="13.5166666666667" style="30" customWidth="1"/>
    <col min="10011" max="10011" width="10" style="30" customWidth="1"/>
    <col min="10012" max="10012" width="9.75" style="30" customWidth="1"/>
    <col min="10013" max="10017" width="12.3833333333333" style="30" customWidth="1"/>
    <col min="10018" max="10018" width="4.13333333333333" style="30" customWidth="1"/>
    <col min="10019" max="10019" width="11.1333333333333" style="30" customWidth="1"/>
    <col min="10020" max="10020" width="8" style="30" customWidth="1"/>
    <col min="10021" max="10021" width="6.38333333333333" style="30" customWidth="1"/>
    <col min="10022" max="10022" width="6.625" style="30" customWidth="1"/>
    <col min="10023" max="10023" width="9.13333333333333" style="30" customWidth="1"/>
    <col min="10024" max="10024" width="9.75" style="30" customWidth="1"/>
    <col min="10025" max="10025" width="13.5166666666667" style="30" customWidth="1"/>
    <col min="10026" max="10026" width="19.3833333333333" style="30" customWidth="1"/>
    <col min="10027" max="10027" width="13.625" style="30" customWidth="1"/>
    <col min="10028" max="10028" width="14" style="30" customWidth="1"/>
    <col min="10029" max="10029" width="17.5166666666667" style="30" customWidth="1"/>
    <col min="10030" max="10030" width="9" style="30" customWidth="1"/>
    <col min="10031" max="10031" width="12.5166666666667" style="30" customWidth="1"/>
    <col min="10032" max="10032" width="16.625" style="30" customWidth="1"/>
    <col min="10033" max="10034" width="12.625" style="30" customWidth="1"/>
    <col min="10035" max="10035" width="14" style="30" customWidth="1"/>
    <col min="10036" max="10230" width="9" style="30" customWidth="1"/>
    <col min="10231" max="10231" width="5.38333333333333" style="30" customWidth="1"/>
    <col min="10232" max="10232" width="7.51666666666667" style="30" customWidth="1"/>
    <col min="10233" max="10233" width="11" style="30" customWidth="1"/>
    <col min="10234" max="10234" width="10.625" style="30" customWidth="1"/>
    <col min="10235" max="10235" width="9.625" style="30" customWidth="1"/>
    <col min="10236" max="10236" width="9.875" style="30" customWidth="1"/>
    <col min="10237" max="10237" width="12.75" style="30" customWidth="1"/>
    <col min="10238" max="10238" width="10.875" style="30" customWidth="1"/>
    <col min="10239" max="10239" width="9" style="30" customWidth="1"/>
    <col min="10240" max="10242" width="7.75" style="30" customWidth="1"/>
    <col min="10243" max="10243" width="5.51666666666667" style="30" customWidth="1"/>
    <col min="10244" max="10244" width="12.3833333333333" style="30" customWidth="1"/>
    <col min="10245" max="10245" width="14" style="30" customWidth="1"/>
    <col min="10246" max="10246" width="13.875" style="30" customWidth="1"/>
    <col min="10247" max="10247" width="15" style="30" customWidth="1"/>
    <col min="10248" max="10248" width="11.1333333333333" style="30" customWidth="1"/>
    <col min="10249" max="10249" width="10.625" style="30" customWidth="1"/>
    <col min="10250" max="10250" width="11.5166666666667" style="30" customWidth="1"/>
    <col min="10251" max="10251" width="9" style="30" customWidth="1"/>
    <col min="10252" max="10252" width="9.38333333333333" style="30" customWidth="1"/>
    <col min="10253" max="10253" width="8.75" style="30" customWidth="1"/>
    <col min="10254" max="10254" width="12" style="30" customWidth="1"/>
    <col min="10255" max="10255" width="12.25" style="30" customWidth="1"/>
    <col min="10256" max="10256" width="11.3833333333333" style="30" customWidth="1"/>
    <col min="10257" max="10257" width="14" style="30" customWidth="1"/>
    <col min="10258" max="10258" width="13.25" style="30" customWidth="1"/>
    <col min="10259" max="10259" width="20.25" style="30" customWidth="1"/>
    <col min="10260" max="10260" width="21.5166666666667" style="30" customWidth="1"/>
    <col min="10261" max="10261" width="10.5166666666667" style="30" customWidth="1"/>
    <col min="10262" max="10262" width="9.875" style="30" customWidth="1"/>
    <col min="10263" max="10263" width="15.75" style="30" customWidth="1"/>
    <col min="10264" max="10264" width="11.875" style="30" customWidth="1"/>
    <col min="10265" max="10265" width="9.875" style="30" customWidth="1"/>
    <col min="10266" max="10266" width="13.5166666666667" style="30" customWidth="1"/>
    <col min="10267" max="10267" width="10" style="30" customWidth="1"/>
    <col min="10268" max="10268" width="9.75" style="30" customWidth="1"/>
    <col min="10269" max="10273" width="12.3833333333333" style="30" customWidth="1"/>
    <col min="10274" max="10274" width="4.13333333333333" style="30" customWidth="1"/>
    <col min="10275" max="10275" width="11.1333333333333" style="30" customWidth="1"/>
    <col min="10276" max="10276" width="8" style="30" customWidth="1"/>
    <col min="10277" max="10277" width="6.38333333333333" style="30" customWidth="1"/>
    <col min="10278" max="10278" width="6.625" style="30" customWidth="1"/>
    <col min="10279" max="10279" width="9.13333333333333" style="30" customWidth="1"/>
    <col min="10280" max="10280" width="9.75" style="30" customWidth="1"/>
    <col min="10281" max="10281" width="13.5166666666667" style="30" customWidth="1"/>
    <col min="10282" max="10282" width="19.3833333333333" style="30" customWidth="1"/>
    <col min="10283" max="10283" width="13.625" style="30" customWidth="1"/>
    <col min="10284" max="10284" width="14" style="30" customWidth="1"/>
    <col min="10285" max="10285" width="17.5166666666667" style="30" customWidth="1"/>
    <col min="10286" max="10286" width="9" style="30" customWidth="1"/>
    <col min="10287" max="10287" width="12.5166666666667" style="30" customWidth="1"/>
    <col min="10288" max="10288" width="16.625" style="30" customWidth="1"/>
    <col min="10289" max="10290" width="12.625" style="30" customWidth="1"/>
    <col min="10291" max="10291" width="14" style="30" customWidth="1"/>
    <col min="10292" max="10486" width="9" style="30" customWidth="1"/>
    <col min="10487" max="10487" width="5.38333333333333" style="30" customWidth="1"/>
    <col min="10488" max="10488" width="7.51666666666667" style="30" customWidth="1"/>
    <col min="10489" max="10489" width="11" style="30" customWidth="1"/>
    <col min="10490" max="10490" width="10.625" style="30" customWidth="1"/>
    <col min="10491" max="10491" width="9.625" style="30" customWidth="1"/>
    <col min="10492" max="10492" width="9.875" style="30" customWidth="1"/>
    <col min="10493" max="10493" width="12.75" style="30" customWidth="1"/>
    <col min="10494" max="10494" width="10.875" style="30" customWidth="1"/>
    <col min="10495" max="10495" width="9" style="30" customWidth="1"/>
    <col min="10496" max="10498" width="7.75" style="30" customWidth="1"/>
    <col min="10499" max="10499" width="5.51666666666667" style="30" customWidth="1"/>
    <col min="10500" max="10500" width="12.3833333333333" style="30" customWidth="1"/>
    <col min="10501" max="10501" width="14" style="30" customWidth="1"/>
    <col min="10502" max="10502" width="13.875" style="30" customWidth="1"/>
    <col min="10503" max="10503" width="15" style="30" customWidth="1"/>
    <col min="10504" max="10504" width="11.1333333333333" style="30" customWidth="1"/>
    <col min="10505" max="10505" width="10.625" style="30" customWidth="1"/>
    <col min="10506" max="10506" width="11.5166666666667" style="30" customWidth="1"/>
    <col min="10507" max="10507" width="9" style="30" customWidth="1"/>
    <col min="10508" max="10508" width="9.38333333333333" style="30" customWidth="1"/>
    <col min="10509" max="10509" width="8.75" style="30" customWidth="1"/>
    <col min="10510" max="10510" width="12" style="30" customWidth="1"/>
    <col min="10511" max="10511" width="12.25" style="30" customWidth="1"/>
    <col min="10512" max="10512" width="11.3833333333333" style="30" customWidth="1"/>
    <col min="10513" max="10513" width="14" style="30" customWidth="1"/>
    <col min="10514" max="10514" width="13.25" style="30" customWidth="1"/>
    <col min="10515" max="10515" width="20.25" style="30" customWidth="1"/>
    <col min="10516" max="10516" width="21.5166666666667" style="30" customWidth="1"/>
    <col min="10517" max="10517" width="10.5166666666667" style="30" customWidth="1"/>
    <col min="10518" max="10518" width="9.875" style="30" customWidth="1"/>
    <col min="10519" max="10519" width="15.75" style="30" customWidth="1"/>
    <col min="10520" max="10520" width="11.875" style="30" customWidth="1"/>
    <col min="10521" max="10521" width="9.875" style="30" customWidth="1"/>
    <col min="10522" max="10522" width="13.5166666666667" style="30" customWidth="1"/>
    <col min="10523" max="10523" width="10" style="30" customWidth="1"/>
    <col min="10524" max="10524" width="9.75" style="30" customWidth="1"/>
    <col min="10525" max="10529" width="12.3833333333333" style="30" customWidth="1"/>
    <col min="10530" max="10530" width="4.13333333333333" style="30" customWidth="1"/>
    <col min="10531" max="10531" width="11.1333333333333" style="30" customWidth="1"/>
    <col min="10532" max="10532" width="8" style="30" customWidth="1"/>
    <col min="10533" max="10533" width="6.38333333333333" style="30" customWidth="1"/>
    <col min="10534" max="10534" width="6.625" style="30" customWidth="1"/>
    <col min="10535" max="10535" width="9.13333333333333" style="30" customWidth="1"/>
    <col min="10536" max="10536" width="9.75" style="30" customWidth="1"/>
    <col min="10537" max="10537" width="13.5166666666667" style="30" customWidth="1"/>
    <col min="10538" max="10538" width="19.3833333333333" style="30" customWidth="1"/>
    <col min="10539" max="10539" width="13.625" style="30" customWidth="1"/>
    <col min="10540" max="10540" width="14" style="30" customWidth="1"/>
    <col min="10541" max="10541" width="17.5166666666667" style="30" customWidth="1"/>
    <col min="10542" max="10542" width="9" style="30" customWidth="1"/>
    <col min="10543" max="10543" width="12.5166666666667" style="30" customWidth="1"/>
    <col min="10544" max="10544" width="16.625" style="30" customWidth="1"/>
    <col min="10545" max="10546" width="12.625" style="30" customWidth="1"/>
    <col min="10547" max="10547" width="14" style="30" customWidth="1"/>
    <col min="10548" max="10742" width="9" style="30" customWidth="1"/>
    <col min="10743" max="10743" width="5.38333333333333" style="30" customWidth="1"/>
    <col min="10744" max="10744" width="7.51666666666667" style="30" customWidth="1"/>
    <col min="10745" max="10745" width="11" style="30" customWidth="1"/>
    <col min="10746" max="10746" width="10.625" style="30" customWidth="1"/>
    <col min="10747" max="10747" width="9.625" style="30" customWidth="1"/>
    <col min="10748" max="10748" width="9.875" style="30" customWidth="1"/>
    <col min="10749" max="10749" width="12.75" style="30" customWidth="1"/>
    <col min="10750" max="10750" width="10.875" style="30" customWidth="1"/>
    <col min="10751" max="10751" width="9" style="30" customWidth="1"/>
    <col min="10752" max="10754" width="7.75" style="30" customWidth="1"/>
    <col min="10755" max="10755" width="5.51666666666667" style="30" customWidth="1"/>
    <col min="10756" max="10756" width="12.3833333333333" style="30" customWidth="1"/>
    <col min="10757" max="10757" width="14" style="30" customWidth="1"/>
    <col min="10758" max="10758" width="13.875" style="30" customWidth="1"/>
    <col min="10759" max="10759" width="15" style="30" customWidth="1"/>
    <col min="10760" max="10760" width="11.1333333333333" style="30" customWidth="1"/>
    <col min="10761" max="10761" width="10.625" style="30" customWidth="1"/>
    <col min="10762" max="10762" width="11.5166666666667" style="30" customWidth="1"/>
    <col min="10763" max="10763" width="9" style="30" customWidth="1"/>
    <col min="10764" max="10764" width="9.38333333333333" style="30" customWidth="1"/>
    <col min="10765" max="10765" width="8.75" style="30" customWidth="1"/>
    <col min="10766" max="10766" width="12" style="30" customWidth="1"/>
    <col min="10767" max="10767" width="12.25" style="30" customWidth="1"/>
    <col min="10768" max="10768" width="11.3833333333333" style="30" customWidth="1"/>
    <col min="10769" max="10769" width="14" style="30" customWidth="1"/>
    <col min="10770" max="10770" width="13.25" style="30" customWidth="1"/>
    <col min="10771" max="10771" width="20.25" style="30" customWidth="1"/>
    <col min="10772" max="10772" width="21.5166666666667" style="30" customWidth="1"/>
    <col min="10773" max="10773" width="10.5166666666667" style="30" customWidth="1"/>
    <col min="10774" max="10774" width="9.875" style="30" customWidth="1"/>
    <col min="10775" max="10775" width="15.75" style="30" customWidth="1"/>
    <col min="10776" max="10776" width="11.875" style="30" customWidth="1"/>
    <col min="10777" max="10777" width="9.875" style="30" customWidth="1"/>
    <col min="10778" max="10778" width="13.5166666666667" style="30" customWidth="1"/>
    <col min="10779" max="10779" width="10" style="30" customWidth="1"/>
    <col min="10780" max="10780" width="9.75" style="30" customWidth="1"/>
    <col min="10781" max="10785" width="12.3833333333333" style="30" customWidth="1"/>
    <col min="10786" max="10786" width="4.13333333333333" style="30" customWidth="1"/>
    <col min="10787" max="10787" width="11.1333333333333" style="30" customWidth="1"/>
    <col min="10788" max="10788" width="8" style="30" customWidth="1"/>
    <col min="10789" max="10789" width="6.38333333333333" style="30" customWidth="1"/>
    <col min="10790" max="10790" width="6.625" style="30" customWidth="1"/>
    <col min="10791" max="10791" width="9.13333333333333" style="30" customWidth="1"/>
    <col min="10792" max="10792" width="9.75" style="30" customWidth="1"/>
    <col min="10793" max="10793" width="13.5166666666667" style="30" customWidth="1"/>
    <col min="10794" max="10794" width="19.3833333333333" style="30" customWidth="1"/>
    <col min="10795" max="10795" width="13.625" style="30" customWidth="1"/>
    <col min="10796" max="10796" width="14" style="30" customWidth="1"/>
    <col min="10797" max="10797" width="17.5166666666667" style="30" customWidth="1"/>
    <col min="10798" max="10798" width="9" style="30" customWidth="1"/>
    <col min="10799" max="10799" width="12.5166666666667" style="30" customWidth="1"/>
    <col min="10800" max="10800" width="16.625" style="30" customWidth="1"/>
    <col min="10801" max="10802" width="12.625" style="30" customWidth="1"/>
    <col min="10803" max="10803" width="14" style="30" customWidth="1"/>
    <col min="10804" max="10998" width="9" style="30" customWidth="1"/>
    <col min="10999" max="10999" width="5.38333333333333" style="30" customWidth="1"/>
    <col min="11000" max="11000" width="7.51666666666667" style="30" customWidth="1"/>
    <col min="11001" max="11001" width="11" style="30" customWidth="1"/>
    <col min="11002" max="11002" width="10.625" style="30" customWidth="1"/>
    <col min="11003" max="11003" width="9.625" style="30" customWidth="1"/>
    <col min="11004" max="11004" width="9.875" style="30" customWidth="1"/>
    <col min="11005" max="11005" width="12.75" style="30" customWidth="1"/>
    <col min="11006" max="11006" width="10.875" style="30" customWidth="1"/>
    <col min="11007" max="11007" width="9" style="30" customWidth="1"/>
    <col min="11008" max="11010" width="7.75" style="30" customWidth="1"/>
    <col min="11011" max="11011" width="5.51666666666667" style="30" customWidth="1"/>
    <col min="11012" max="11012" width="12.3833333333333" style="30" customWidth="1"/>
    <col min="11013" max="11013" width="14" style="30" customWidth="1"/>
    <col min="11014" max="11014" width="13.875" style="30" customWidth="1"/>
    <col min="11015" max="11015" width="15" style="30" customWidth="1"/>
    <col min="11016" max="11016" width="11.1333333333333" style="30" customWidth="1"/>
    <col min="11017" max="11017" width="10.625" style="30" customWidth="1"/>
    <col min="11018" max="11018" width="11.5166666666667" style="30" customWidth="1"/>
    <col min="11019" max="11019" width="9" style="30" customWidth="1"/>
    <col min="11020" max="11020" width="9.38333333333333" style="30" customWidth="1"/>
    <col min="11021" max="11021" width="8.75" style="30" customWidth="1"/>
    <col min="11022" max="11022" width="12" style="30" customWidth="1"/>
    <col min="11023" max="11023" width="12.25" style="30" customWidth="1"/>
    <col min="11024" max="11024" width="11.3833333333333" style="30" customWidth="1"/>
    <col min="11025" max="11025" width="14" style="30" customWidth="1"/>
    <col min="11026" max="11026" width="13.25" style="30" customWidth="1"/>
    <col min="11027" max="11027" width="20.25" style="30" customWidth="1"/>
    <col min="11028" max="11028" width="21.5166666666667" style="30" customWidth="1"/>
    <col min="11029" max="11029" width="10.5166666666667" style="30" customWidth="1"/>
    <col min="11030" max="11030" width="9.875" style="30" customWidth="1"/>
    <col min="11031" max="11031" width="15.75" style="30" customWidth="1"/>
    <col min="11032" max="11032" width="11.875" style="30" customWidth="1"/>
    <col min="11033" max="11033" width="9.875" style="30" customWidth="1"/>
    <col min="11034" max="11034" width="13.5166666666667" style="30" customWidth="1"/>
    <col min="11035" max="11035" width="10" style="30" customWidth="1"/>
    <col min="11036" max="11036" width="9.75" style="30" customWidth="1"/>
    <col min="11037" max="11041" width="12.3833333333333" style="30" customWidth="1"/>
    <col min="11042" max="11042" width="4.13333333333333" style="30" customWidth="1"/>
    <col min="11043" max="11043" width="11.1333333333333" style="30" customWidth="1"/>
    <col min="11044" max="11044" width="8" style="30" customWidth="1"/>
    <col min="11045" max="11045" width="6.38333333333333" style="30" customWidth="1"/>
    <col min="11046" max="11046" width="6.625" style="30" customWidth="1"/>
    <col min="11047" max="11047" width="9.13333333333333" style="30" customWidth="1"/>
    <col min="11048" max="11048" width="9.75" style="30" customWidth="1"/>
    <col min="11049" max="11049" width="13.5166666666667" style="30" customWidth="1"/>
    <col min="11050" max="11050" width="19.3833333333333" style="30" customWidth="1"/>
    <col min="11051" max="11051" width="13.625" style="30" customWidth="1"/>
    <col min="11052" max="11052" width="14" style="30" customWidth="1"/>
    <col min="11053" max="11053" width="17.5166666666667" style="30" customWidth="1"/>
    <col min="11054" max="11054" width="9" style="30" customWidth="1"/>
    <col min="11055" max="11055" width="12.5166666666667" style="30" customWidth="1"/>
    <col min="11056" max="11056" width="16.625" style="30" customWidth="1"/>
    <col min="11057" max="11058" width="12.625" style="30" customWidth="1"/>
    <col min="11059" max="11059" width="14" style="30" customWidth="1"/>
    <col min="11060" max="11254" width="9" style="30" customWidth="1"/>
    <col min="11255" max="11255" width="5.38333333333333" style="30" customWidth="1"/>
    <col min="11256" max="11256" width="7.51666666666667" style="30" customWidth="1"/>
    <col min="11257" max="11257" width="11" style="30" customWidth="1"/>
    <col min="11258" max="11258" width="10.625" style="30" customWidth="1"/>
    <col min="11259" max="11259" width="9.625" style="30" customWidth="1"/>
    <col min="11260" max="11260" width="9.875" style="30" customWidth="1"/>
    <col min="11261" max="11261" width="12.75" style="30" customWidth="1"/>
    <col min="11262" max="11262" width="10.875" style="30" customWidth="1"/>
    <col min="11263" max="11263" width="9" style="30" customWidth="1"/>
    <col min="11264" max="11266" width="7.75" style="30" customWidth="1"/>
    <col min="11267" max="11267" width="5.51666666666667" style="30" customWidth="1"/>
    <col min="11268" max="11268" width="12.3833333333333" style="30" customWidth="1"/>
    <col min="11269" max="11269" width="14" style="30" customWidth="1"/>
    <col min="11270" max="11270" width="13.875" style="30" customWidth="1"/>
    <col min="11271" max="11271" width="15" style="30" customWidth="1"/>
    <col min="11272" max="11272" width="11.1333333333333" style="30" customWidth="1"/>
    <col min="11273" max="11273" width="10.625" style="30" customWidth="1"/>
    <col min="11274" max="11274" width="11.5166666666667" style="30" customWidth="1"/>
    <col min="11275" max="11275" width="9" style="30" customWidth="1"/>
    <col min="11276" max="11276" width="9.38333333333333" style="30" customWidth="1"/>
    <col min="11277" max="11277" width="8.75" style="30" customWidth="1"/>
    <col min="11278" max="11278" width="12" style="30" customWidth="1"/>
    <col min="11279" max="11279" width="12.25" style="30" customWidth="1"/>
    <col min="11280" max="11280" width="11.3833333333333" style="30" customWidth="1"/>
    <col min="11281" max="11281" width="14" style="30" customWidth="1"/>
    <col min="11282" max="11282" width="13.25" style="30" customWidth="1"/>
    <col min="11283" max="11283" width="20.25" style="30" customWidth="1"/>
    <col min="11284" max="11284" width="21.5166666666667" style="30" customWidth="1"/>
    <col min="11285" max="11285" width="10.5166666666667" style="30" customWidth="1"/>
    <col min="11286" max="11286" width="9.875" style="30" customWidth="1"/>
    <col min="11287" max="11287" width="15.75" style="30" customWidth="1"/>
    <col min="11288" max="11288" width="11.875" style="30" customWidth="1"/>
    <col min="11289" max="11289" width="9.875" style="30" customWidth="1"/>
    <col min="11290" max="11290" width="13.5166666666667" style="30" customWidth="1"/>
    <col min="11291" max="11291" width="10" style="30" customWidth="1"/>
    <col min="11292" max="11292" width="9.75" style="30" customWidth="1"/>
    <col min="11293" max="11297" width="12.3833333333333" style="30" customWidth="1"/>
    <col min="11298" max="11298" width="4.13333333333333" style="30" customWidth="1"/>
    <col min="11299" max="11299" width="11.1333333333333" style="30" customWidth="1"/>
    <col min="11300" max="11300" width="8" style="30" customWidth="1"/>
    <col min="11301" max="11301" width="6.38333333333333" style="30" customWidth="1"/>
    <col min="11302" max="11302" width="6.625" style="30" customWidth="1"/>
    <col min="11303" max="11303" width="9.13333333333333" style="30" customWidth="1"/>
    <col min="11304" max="11304" width="9.75" style="30" customWidth="1"/>
    <col min="11305" max="11305" width="13.5166666666667" style="30" customWidth="1"/>
    <col min="11306" max="11306" width="19.3833333333333" style="30" customWidth="1"/>
    <col min="11307" max="11307" width="13.625" style="30" customWidth="1"/>
    <col min="11308" max="11308" width="14" style="30" customWidth="1"/>
    <col min="11309" max="11309" width="17.5166666666667" style="30" customWidth="1"/>
    <col min="11310" max="11310" width="9" style="30" customWidth="1"/>
    <col min="11311" max="11311" width="12.5166666666667" style="30" customWidth="1"/>
    <col min="11312" max="11312" width="16.625" style="30" customWidth="1"/>
    <col min="11313" max="11314" width="12.625" style="30" customWidth="1"/>
    <col min="11315" max="11315" width="14" style="30" customWidth="1"/>
    <col min="11316" max="11510" width="9" style="30" customWidth="1"/>
    <col min="11511" max="11511" width="5.38333333333333" style="30" customWidth="1"/>
    <col min="11512" max="11512" width="7.51666666666667" style="30" customWidth="1"/>
    <col min="11513" max="11513" width="11" style="30" customWidth="1"/>
    <col min="11514" max="11514" width="10.625" style="30" customWidth="1"/>
    <col min="11515" max="11515" width="9.625" style="30" customWidth="1"/>
    <col min="11516" max="11516" width="9.875" style="30" customWidth="1"/>
    <col min="11517" max="11517" width="12.75" style="30" customWidth="1"/>
    <col min="11518" max="11518" width="10.875" style="30" customWidth="1"/>
    <col min="11519" max="11519" width="9" style="30" customWidth="1"/>
    <col min="11520" max="11522" width="7.75" style="30" customWidth="1"/>
    <col min="11523" max="11523" width="5.51666666666667" style="30" customWidth="1"/>
    <col min="11524" max="11524" width="12.3833333333333" style="30" customWidth="1"/>
    <col min="11525" max="11525" width="14" style="30" customWidth="1"/>
    <col min="11526" max="11526" width="13.875" style="30" customWidth="1"/>
    <col min="11527" max="11527" width="15" style="30" customWidth="1"/>
    <col min="11528" max="11528" width="11.1333333333333" style="30" customWidth="1"/>
    <col min="11529" max="11529" width="10.625" style="30" customWidth="1"/>
    <col min="11530" max="11530" width="11.5166666666667" style="30" customWidth="1"/>
    <col min="11531" max="11531" width="9" style="30" customWidth="1"/>
    <col min="11532" max="11532" width="9.38333333333333" style="30" customWidth="1"/>
    <col min="11533" max="11533" width="8.75" style="30" customWidth="1"/>
    <col min="11534" max="11534" width="12" style="30" customWidth="1"/>
    <col min="11535" max="11535" width="12.25" style="30" customWidth="1"/>
    <col min="11536" max="11536" width="11.3833333333333" style="30" customWidth="1"/>
    <col min="11537" max="11537" width="14" style="30" customWidth="1"/>
    <col min="11538" max="11538" width="13.25" style="30" customWidth="1"/>
    <col min="11539" max="11539" width="20.25" style="30" customWidth="1"/>
    <col min="11540" max="11540" width="21.5166666666667" style="30" customWidth="1"/>
    <col min="11541" max="11541" width="10.5166666666667" style="30" customWidth="1"/>
    <col min="11542" max="11542" width="9.875" style="30" customWidth="1"/>
    <col min="11543" max="11543" width="15.75" style="30" customWidth="1"/>
    <col min="11544" max="11544" width="11.875" style="30" customWidth="1"/>
    <col min="11545" max="11545" width="9.875" style="30" customWidth="1"/>
    <col min="11546" max="11546" width="13.5166666666667" style="30" customWidth="1"/>
    <col min="11547" max="11547" width="10" style="30" customWidth="1"/>
    <col min="11548" max="11548" width="9.75" style="30" customWidth="1"/>
    <col min="11549" max="11553" width="12.3833333333333" style="30" customWidth="1"/>
    <col min="11554" max="11554" width="4.13333333333333" style="30" customWidth="1"/>
    <col min="11555" max="11555" width="11.1333333333333" style="30" customWidth="1"/>
    <col min="11556" max="11556" width="8" style="30" customWidth="1"/>
    <col min="11557" max="11557" width="6.38333333333333" style="30" customWidth="1"/>
    <col min="11558" max="11558" width="6.625" style="30" customWidth="1"/>
    <col min="11559" max="11559" width="9.13333333333333" style="30" customWidth="1"/>
    <col min="11560" max="11560" width="9.75" style="30" customWidth="1"/>
    <col min="11561" max="11561" width="13.5166666666667" style="30" customWidth="1"/>
    <col min="11562" max="11562" width="19.3833333333333" style="30" customWidth="1"/>
    <col min="11563" max="11563" width="13.625" style="30" customWidth="1"/>
    <col min="11564" max="11564" width="14" style="30" customWidth="1"/>
    <col min="11565" max="11565" width="17.5166666666667" style="30" customWidth="1"/>
    <col min="11566" max="11566" width="9" style="30" customWidth="1"/>
    <col min="11567" max="11567" width="12.5166666666667" style="30" customWidth="1"/>
    <col min="11568" max="11568" width="16.625" style="30" customWidth="1"/>
    <col min="11569" max="11570" width="12.625" style="30" customWidth="1"/>
    <col min="11571" max="11571" width="14" style="30" customWidth="1"/>
    <col min="11572" max="11766" width="9" style="30" customWidth="1"/>
    <col min="11767" max="11767" width="5.38333333333333" style="30" customWidth="1"/>
    <col min="11768" max="11768" width="7.51666666666667" style="30" customWidth="1"/>
    <col min="11769" max="11769" width="11" style="30" customWidth="1"/>
    <col min="11770" max="11770" width="10.625" style="30" customWidth="1"/>
    <col min="11771" max="11771" width="9.625" style="30" customWidth="1"/>
    <col min="11772" max="11772" width="9.875" style="30" customWidth="1"/>
    <col min="11773" max="11773" width="12.75" style="30" customWidth="1"/>
    <col min="11774" max="11774" width="10.875" style="30" customWidth="1"/>
    <col min="11775" max="11775" width="9" style="30" customWidth="1"/>
    <col min="11776" max="11778" width="7.75" style="30" customWidth="1"/>
    <col min="11779" max="11779" width="5.51666666666667" style="30" customWidth="1"/>
    <col min="11780" max="11780" width="12.3833333333333" style="30" customWidth="1"/>
    <col min="11781" max="11781" width="14" style="30" customWidth="1"/>
    <col min="11782" max="11782" width="13.875" style="30" customWidth="1"/>
    <col min="11783" max="11783" width="15" style="30" customWidth="1"/>
    <col min="11784" max="11784" width="11.1333333333333" style="30" customWidth="1"/>
    <col min="11785" max="11785" width="10.625" style="30" customWidth="1"/>
    <col min="11786" max="11786" width="11.5166666666667" style="30" customWidth="1"/>
    <col min="11787" max="11787" width="9" style="30" customWidth="1"/>
    <col min="11788" max="11788" width="9.38333333333333" style="30" customWidth="1"/>
    <col min="11789" max="11789" width="8.75" style="30" customWidth="1"/>
    <col min="11790" max="11790" width="12" style="30" customWidth="1"/>
    <col min="11791" max="11791" width="12.25" style="30" customWidth="1"/>
    <col min="11792" max="11792" width="11.3833333333333" style="30" customWidth="1"/>
    <col min="11793" max="11793" width="14" style="30" customWidth="1"/>
    <col min="11794" max="11794" width="13.25" style="30" customWidth="1"/>
    <col min="11795" max="11795" width="20.25" style="30" customWidth="1"/>
    <col min="11796" max="11796" width="21.5166666666667" style="30" customWidth="1"/>
    <col min="11797" max="11797" width="10.5166666666667" style="30" customWidth="1"/>
    <col min="11798" max="11798" width="9.875" style="30" customWidth="1"/>
    <col min="11799" max="11799" width="15.75" style="30" customWidth="1"/>
    <col min="11800" max="11800" width="11.875" style="30" customWidth="1"/>
    <col min="11801" max="11801" width="9.875" style="30" customWidth="1"/>
    <col min="11802" max="11802" width="13.5166666666667" style="30" customWidth="1"/>
    <col min="11803" max="11803" width="10" style="30" customWidth="1"/>
    <col min="11804" max="11804" width="9.75" style="30" customWidth="1"/>
    <col min="11805" max="11809" width="12.3833333333333" style="30" customWidth="1"/>
    <col min="11810" max="11810" width="4.13333333333333" style="30" customWidth="1"/>
    <col min="11811" max="11811" width="11.1333333333333" style="30" customWidth="1"/>
    <col min="11812" max="11812" width="8" style="30" customWidth="1"/>
    <col min="11813" max="11813" width="6.38333333333333" style="30" customWidth="1"/>
    <col min="11814" max="11814" width="6.625" style="30" customWidth="1"/>
    <col min="11815" max="11815" width="9.13333333333333" style="30" customWidth="1"/>
    <col min="11816" max="11816" width="9.75" style="30" customWidth="1"/>
    <col min="11817" max="11817" width="13.5166666666667" style="30" customWidth="1"/>
    <col min="11818" max="11818" width="19.3833333333333" style="30" customWidth="1"/>
    <col min="11819" max="11819" width="13.625" style="30" customWidth="1"/>
    <col min="11820" max="11820" width="14" style="30" customWidth="1"/>
    <col min="11821" max="11821" width="17.5166666666667" style="30" customWidth="1"/>
    <col min="11822" max="11822" width="9" style="30" customWidth="1"/>
    <col min="11823" max="11823" width="12.5166666666667" style="30" customWidth="1"/>
    <col min="11824" max="11824" width="16.625" style="30" customWidth="1"/>
    <col min="11825" max="11826" width="12.625" style="30" customWidth="1"/>
    <col min="11827" max="11827" width="14" style="30" customWidth="1"/>
    <col min="11828" max="12022" width="9" style="30" customWidth="1"/>
    <col min="12023" max="12023" width="5.38333333333333" style="30" customWidth="1"/>
    <col min="12024" max="12024" width="7.51666666666667" style="30" customWidth="1"/>
    <col min="12025" max="12025" width="11" style="30" customWidth="1"/>
    <col min="12026" max="12026" width="10.625" style="30" customWidth="1"/>
    <col min="12027" max="12027" width="9.625" style="30" customWidth="1"/>
    <col min="12028" max="12028" width="9.875" style="30" customWidth="1"/>
    <col min="12029" max="12029" width="12.75" style="30" customWidth="1"/>
    <col min="12030" max="12030" width="10.875" style="30" customWidth="1"/>
    <col min="12031" max="12031" width="9" style="30" customWidth="1"/>
    <col min="12032" max="12034" width="7.75" style="30" customWidth="1"/>
    <col min="12035" max="12035" width="5.51666666666667" style="30" customWidth="1"/>
    <col min="12036" max="12036" width="12.3833333333333" style="30" customWidth="1"/>
    <col min="12037" max="12037" width="14" style="30" customWidth="1"/>
    <col min="12038" max="12038" width="13.875" style="30" customWidth="1"/>
    <col min="12039" max="12039" width="15" style="30" customWidth="1"/>
    <col min="12040" max="12040" width="11.1333333333333" style="30" customWidth="1"/>
    <col min="12041" max="12041" width="10.625" style="30" customWidth="1"/>
    <col min="12042" max="12042" width="11.5166666666667" style="30" customWidth="1"/>
    <col min="12043" max="12043" width="9" style="30" customWidth="1"/>
    <col min="12044" max="12044" width="9.38333333333333" style="30" customWidth="1"/>
    <col min="12045" max="12045" width="8.75" style="30" customWidth="1"/>
    <col min="12046" max="12046" width="12" style="30" customWidth="1"/>
    <col min="12047" max="12047" width="12.25" style="30" customWidth="1"/>
    <col min="12048" max="12048" width="11.3833333333333" style="30" customWidth="1"/>
    <col min="12049" max="12049" width="14" style="30" customWidth="1"/>
    <col min="12050" max="12050" width="13.25" style="30" customWidth="1"/>
    <col min="12051" max="12051" width="20.25" style="30" customWidth="1"/>
    <col min="12052" max="12052" width="21.5166666666667" style="30" customWidth="1"/>
    <col min="12053" max="12053" width="10.5166666666667" style="30" customWidth="1"/>
    <col min="12054" max="12054" width="9.875" style="30" customWidth="1"/>
    <col min="12055" max="12055" width="15.75" style="30" customWidth="1"/>
    <col min="12056" max="12056" width="11.875" style="30" customWidth="1"/>
    <col min="12057" max="12057" width="9.875" style="30" customWidth="1"/>
    <col min="12058" max="12058" width="13.5166666666667" style="30" customWidth="1"/>
    <col min="12059" max="12059" width="10" style="30" customWidth="1"/>
    <col min="12060" max="12060" width="9.75" style="30" customWidth="1"/>
    <col min="12061" max="12065" width="12.3833333333333" style="30" customWidth="1"/>
    <col min="12066" max="12066" width="4.13333333333333" style="30" customWidth="1"/>
    <col min="12067" max="12067" width="11.1333333333333" style="30" customWidth="1"/>
    <col min="12068" max="12068" width="8" style="30" customWidth="1"/>
    <col min="12069" max="12069" width="6.38333333333333" style="30" customWidth="1"/>
    <col min="12070" max="12070" width="6.625" style="30" customWidth="1"/>
    <col min="12071" max="12071" width="9.13333333333333" style="30" customWidth="1"/>
    <col min="12072" max="12072" width="9.75" style="30" customWidth="1"/>
    <col min="12073" max="12073" width="13.5166666666667" style="30" customWidth="1"/>
    <col min="12074" max="12074" width="19.3833333333333" style="30" customWidth="1"/>
    <col min="12075" max="12075" width="13.625" style="30" customWidth="1"/>
    <col min="12076" max="12076" width="14" style="30" customWidth="1"/>
    <col min="12077" max="12077" width="17.5166666666667" style="30" customWidth="1"/>
    <col min="12078" max="12078" width="9" style="30" customWidth="1"/>
    <col min="12079" max="12079" width="12.5166666666667" style="30" customWidth="1"/>
    <col min="12080" max="12080" width="16.625" style="30" customWidth="1"/>
    <col min="12081" max="12082" width="12.625" style="30" customWidth="1"/>
    <col min="12083" max="12083" width="14" style="30" customWidth="1"/>
    <col min="12084" max="12278" width="9" style="30" customWidth="1"/>
    <col min="12279" max="12279" width="5.38333333333333" style="30" customWidth="1"/>
    <col min="12280" max="12280" width="7.51666666666667" style="30" customWidth="1"/>
    <col min="12281" max="12281" width="11" style="30" customWidth="1"/>
    <col min="12282" max="12282" width="10.625" style="30" customWidth="1"/>
    <col min="12283" max="12283" width="9.625" style="30" customWidth="1"/>
    <col min="12284" max="12284" width="9.875" style="30" customWidth="1"/>
    <col min="12285" max="12285" width="12.75" style="30" customWidth="1"/>
    <col min="12286" max="12286" width="10.875" style="30" customWidth="1"/>
    <col min="12287" max="12287" width="9" style="30" customWidth="1"/>
    <col min="12288" max="12290" width="7.75" style="30" customWidth="1"/>
    <col min="12291" max="12291" width="5.51666666666667" style="30" customWidth="1"/>
    <col min="12292" max="12292" width="12.3833333333333" style="30" customWidth="1"/>
    <col min="12293" max="12293" width="14" style="30" customWidth="1"/>
    <col min="12294" max="12294" width="13.875" style="30" customWidth="1"/>
    <col min="12295" max="12295" width="15" style="30" customWidth="1"/>
    <col min="12296" max="12296" width="11.1333333333333" style="30" customWidth="1"/>
    <col min="12297" max="12297" width="10.625" style="30" customWidth="1"/>
    <col min="12298" max="12298" width="11.5166666666667" style="30" customWidth="1"/>
    <col min="12299" max="12299" width="9" style="30" customWidth="1"/>
    <col min="12300" max="12300" width="9.38333333333333" style="30" customWidth="1"/>
    <col min="12301" max="12301" width="8.75" style="30" customWidth="1"/>
    <col min="12302" max="12302" width="12" style="30" customWidth="1"/>
    <col min="12303" max="12303" width="12.25" style="30" customWidth="1"/>
    <col min="12304" max="12304" width="11.3833333333333" style="30" customWidth="1"/>
    <col min="12305" max="12305" width="14" style="30" customWidth="1"/>
    <col min="12306" max="12306" width="13.25" style="30" customWidth="1"/>
    <col min="12307" max="12307" width="20.25" style="30" customWidth="1"/>
    <col min="12308" max="12308" width="21.5166666666667" style="30" customWidth="1"/>
    <col min="12309" max="12309" width="10.5166666666667" style="30" customWidth="1"/>
    <col min="12310" max="12310" width="9.875" style="30" customWidth="1"/>
    <col min="12311" max="12311" width="15.75" style="30" customWidth="1"/>
    <col min="12312" max="12312" width="11.875" style="30" customWidth="1"/>
    <col min="12313" max="12313" width="9.875" style="30" customWidth="1"/>
    <col min="12314" max="12314" width="13.5166666666667" style="30" customWidth="1"/>
    <col min="12315" max="12315" width="10" style="30" customWidth="1"/>
    <col min="12316" max="12316" width="9.75" style="30" customWidth="1"/>
    <col min="12317" max="12321" width="12.3833333333333" style="30" customWidth="1"/>
    <col min="12322" max="12322" width="4.13333333333333" style="30" customWidth="1"/>
    <col min="12323" max="12323" width="11.1333333333333" style="30" customWidth="1"/>
    <col min="12324" max="12324" width="8" style="30" customWidth="1"/>
    <col min="12325" max="12325" width="6.38333333333333" style="30" customWidth="1"/>
    <col min="12326" max="12326" width="6.625" style="30" customWidth="1"/>
    <col min="12327" max="12327" width="9.13333333333333" style="30" customWidth="1"/>
    <col min="12328" max="12328" width="9.75" style="30" customWidth="1"/>
    <col min="12329" max="12329" width="13.5166666666667" style="30" customWidth="1"/>
    <col min="12330" max="12330" width="19.3833333333333" style="30" customWidth="1"/>
    <col min="12331" max="12331" width="13.625" style="30" customWidth="1"/>
    <col min="12332" max="12332" width="14" style="30" customWidth="1"/>
    <col min="12333" max="12333" width="17.5166666666667" style="30" customWidth="1"/>
    <col min="12334" max="12334" width="9" style="30" customWidth="1"/>
    <col min="12335" max="12335" width="12.5166666666667" style="30" customWidth="1"/>
    <col min="12336" max="12336" width="16.625" style="30" customWidth="1"/>
    <col min="12337" max="12338" width="12.625" style="30" customWidth="1"/>
    <col min="12339" max="12339" width="14" style="30" customWidth="1"/>
    <col min="12340" max="12534" width="9" style="30" customWidth="1"/>
    <col min="12535" max="12535" width="5.38333333333333" style="30" customWidth="1"/>
    <col min="12536" max="12536" width="7.51666666666667" style="30" customWidth="1"/>
    <col min="12537" max="12537" width="11" style="30" customWidth="1"/>
    <col min="12538" max="12538" width="10.625" style="30" customWidth="1"/>
    <col min="12539" max="12539" width="9.625" style="30" customWidth="1"/>
    <col min="12540" max="12540" width="9.875" style="30" customWidth="1"/>
    <col min="12541" max="12541" width="12.75" style="30" customWidth="1"/>
    <col min="12542" max="12542" width="10.875" style="30" customWidth="1"/>
    <col min="12543" max="12543" width="9" style="30" customWidth="1"/>
    <col min="12544" max="12546" width="7.75" style="30" customWidth="1"/>
    <col min="12547" max="12547" width="5.51666666666667" style="30" customWidth="1"/>
    <col min="12548" max="12548" width="12.3833333333333" style="30" customWidth="1"/>
    <col min="12549" max="12549" width="14" style="30" customWidth="1"/>
    <col min="12550" max="12550" width="13.875" style="30" customWidth="1"/>
    <col min="12551" max="12551" width="15" style="30" customWidth="1"/>
    <col min="12552" max="12552" width="11.1333333333333" style="30" customWidth="1"/>
    <col min="12553" max="12553" width="10.625" style="30" customWidth="1"/>
    <col min="12554" max="12554" width="11.5166666666667" style="30" customWidth="1"/>
    <col min="12555" max="12555" width="9" style="30" customWidth="1"/>
    <col min="12556" max="12556" width="9.38333333333333" style="30" customWidth="1"/>
    <col min="12557" max="12557" width="8.75" style="30" customWidth="1"/>
    <col min="12558" max="12558" width="12" style="30" customWidth="1"/>
    <col min="12559" max="12559" width="12.25" style="30" customWidth="1"/>
    <col min="12560" max="12560" width="11.3833333333333" style="30" customWidth="1"/>
    <col min="12561" max="12561" width="14" style="30" customWidth="1"/>
    <col min="12562" max="12562" width="13.25" style="30" customWidth="1"/>
    <col min="12563" max="12563" width="20.25" style="30" customWidth="1"/>
    <col min="12564" max="12564" width="21.5166666666667" style="30" customWidth="1"/>
    <col min="12565" max="12565" width="10.5166666666667" style="30" customWidth="1"/>
    <col min="12566" max="12566" width="9.875" style="30" customWidth="1"/>
    <col min="12567" max="12567" width="15.75" style="30" customWidth="1"/>
    <col min="12568" max="12568" width="11.875" style="30" customWidth="1"/>
    <col min="12569" max="12569" width="9.875" style="30" customWidth="1"/>
    <col min="12570" max="12570" width="13.5166666666667" style="30" customWidth="1"/>
    <col min="12571" max="12571" width="10" style="30" customWidth="1"/>
    <col min="12572" max="12572" width="9.75" style="30" customWidth="1"/>
    <col min="12573" max="12577" width="12.3833333333333" style="30" customWidth="1"/>
    <col min="12578" max="12578" width="4.13333333333333" style="30" customWidth="1"/>
    <col min="12579" max="12579" width="11.1333333333333" style="30" customWidth="1"/>
    <col min="12580" max="12580" width="8" style="30" customWidth="1"/>
    <col min="12581" max="12581" width="6.38333333333333" style="30" customWidth="1"/>
    <col min="12582" max="12582" width="6.625" style="30" customWidth="1"/>
    <col min="12583" max="12583" width="9.13333333333333" style="30" customWidth="1"/>
    <col min="12584" max="12584" width="9.75" style="30" customWidth="1"/>
    <col min="12585" max="12585" width="13.5166666666667" style="30" customWidth="1"/>
    <col min="12586" max="12586" width="19.3833333333333" style="30" customWidth="1"/>
    <col min="12587" max="12587" width="13.625" style="30" customWidth="1"/>
    <col min="12588" max="12588" width="14" style="30" customWidth="1"/>
    <col min="12589" max="12589" width="17.5166666666667" style="30" customWidth="1"/>
    <col min="12590" max="12590" width="9" style="30" customWidth="1"/>
    <col min="12591" max="12591" width="12.5166666666667" style="30" customWidth="1"/>
    <col min="12592" max="12592" width="16.625" style="30" customWidth="1"/>
    <col min="12593" max="12594" width="12.625" style="30" customWidth="1"/>
    <col min="12595" max="12595" width="14" style="30" customWidth="1"/>
    <col min="12596" max="12790" width="9" style="30" customWidth="1"/>
    <col min="12791" max="12791" width="5.38333333333333" style="30" customWidth="1"/>
    <col min="12792" max="12792" width="7.51666666666667" style="30" customWidth="1"/>
    <col min="12793" max="12793" width="11" style="30" customWidth="1"/>
    <col min="12794" max="12794" width="10.625" style="30" customWidth="1"/>
    <col min="12795" max="12795" width="9.625" style="30" customWidth="1"/>
    <col min="12796" max="12796" width="9.875" style="30" customWidth="1"/>
    <col min="12797" max="12797" width="12.75" style="30" customWidth="1"/>
    <col min="12798" max="12798" width="10.875" style="30" customWidth="1"/>
    <col min="12799" max="12799" width="9" style="30" customWidth="1"/>
    <col min="12800" max="12802" width="7.75" style="30" customWidth="1"/>
    <col min="12803" max="12803" width="5.51666666666667" style="30" customWidth="1"/>
    <col min="12804" max="12804" width="12.3833333333333" style="30" customWidth="1"/>
    <col min="12805" max="12805" width="14" style="30" customWidth="1"/>
    <col min="12806" max="12806" width="13.875" style="30" customWidth="1"/>
    <col min="12807" max="12807" width="15" style="30" customWidth="1"/>
    <col min="12808" max="12808" width="11.1333333333333" style="30" customWidth="1"/>
    <col min="12809" max="12809" width="10.625" style="30" customWidth="1"/>
    <col min="12810" max="12810" width="11.5166666666667" style="30" customWidth="1"/>
    <col min="12811" max="12811" width="9" style="30" customWidth="1"/>
    <col min="12812" max="12812" width="9.38333333333333" style="30" customWidth="1"/>
    <col min="12813" max="12813" width="8.75" style="30" customWidth="1"/>
    <col min="12814" max="12814" width="12" style="30" customWidth="1"/>
    <col min="12815" max="12815" width="12.25" style="30" customWidth="1"/>
    <col min="12816" max="12816" width="11.3833333333333" style="30" customWidth="1"/>
    <col min="12817" max="12817" width="14" style="30" customWidth="1"/>
    <col min="12818" max="12818" width="13.25" style="30" customWidth="1"/>
    <col min="12819" max="12819" width="20.25" style="30" customWidth="1"/>
    <col min="12820" max="12820" width="21.5166666666667" style="30" customWidth="1"/>
    <col min="12821" max="12821" width="10.5166666666667" style="30" customWidth="1"/>
    <col min="12822" max="12822" width="9.875" style="30" customWidth="1"/>
    <col min="12823" max="12823" width="15.75" style="30" customWidth="1"/>
    <col min="12824" max="12824" width="11.875" style="30" customWidth="1"/>
    <col min="12825" max="12825" width="9.875" style="30" customWidth="1"/>
    <col min="12826" max="12826" width="13.5166666666667" style="30" customWidth="1"/>
    <col min="12827" max="12827" width="10" style="30" customWidth="1"/>
    <col min="12828" max="12828" width="9.75" style="30" customWidth="1"/>
    <col min="12829" max="12833" width="12.3833333333333" style="30" customWidth="1"/>
    <col min="12834" max="12834" width="4.13333333333333" style="30" customWidth="1"/>
    <col min="12835" max="12835" width="11.1333333333333" style="30" customWidth="1"/>
    <col min="12836" max="12836" width="8" style="30" customWidth="1"/>
    <col min="12837" max="12837" width="6.38333333333333" style="30" customWidth="1"/>
    <col min="12838" max="12838" width="6.625" style="30" customWidth="1"/>
    <col min="12839" max="12839" width="9.13333333333333" style="30" customWidth="1"/>
    <col min="12840" max="12840" width="9.75" style="30" customWidth="1"/>
    <col min="12841" max="12841" width="13.5166666666667" style="30" customWidth="1"/>
    <col min="12842" max="12842" width="19.3833333333333" style="30" customWidth="1"/>
    <col min="12843" max="12843" width="13.625" style="30" customWidth="1"/>
    <col min="12844" max="12844" width="14" style="30" customWidth="1"/>
    <col min="12845" max="12845" width="17.5166666666667" style="30" customWidth="1"/>
    <col min="12846" max="12846" width="9" style="30" customWidth="1"/>
    <col min="12847" max="12847" width="12.5166666666667" style="30" customWidth="1"/>
    <col min="12848" max="12848" width="16.625" style="30" customWidth="1"/>
    <col min="12849" max="12850" width="12.625" style="30" customWidth="1"/>
    <col min="12851" max="12851" width="14" style="30" customWidth="1"/>
    <col min="12852" max="13046" width="9" style="30" customWidth="1"/>
    <col min="13047" max="13047" width="5.38333333333333" style="30" customWidth="1"/>
    <col min="13048" max="13048" width="7.51666666666667" style="30" customWidth="1"/>
    <col min="13049" max="13049" width="11" style="30" customWidth="1"/>
    <col min="13050" max="13050" width="10.625" style="30" customWidth="1"/>
    <col min="13051" max="13051" width="9.625" style="30" customWidth="1"/>
    <col min="13052" max="13052" width="9.875" style="30" customWidth="1"/>
    <col min="13053" max="13053" width="12.75" style="30" customWidth="1"/>
    <col min="13054" max="13054" width="10.875" style="30" customWidth="1"/>
    <col min="13055" max="13055" width="9" style="30" customWidth="1"/>
    <col min="13056" max="13058" width="7.75" style="30" customWidth="1"/>
    <col min="13059" max="13059" width="5.51666666666667" style="30" customWidth="1"/>
    <col min="13060" max="13060" width="12.3833333333333" style="30" customWidth="1"/>
    <col min="13061" max="13061" width="14" style="30" customWidth="1"/>
    <col min="13062" max="13062" width="13.875" style="30" customWidth="1"/>
    <col min="13063" max="13063" width="15" style="30" customWidth="1"/>
    <col min="13064" max="13064" width="11.1333333333333" style="30" customWidth="1"/>
    <col min="13065" max="13065" width="10.625" style="30" customWidth="1"/>
    <col min="13066" max="13066" width="11.5166666666667" style="30" customWidth="1"/>
    <col min="13067" max="13067" width="9" style="30" customWidth="1"/>
    <col min="13068" max="13068" width="9.38333333333333" style="30" customWidth="1"/>
    <col min="13069" max="13069" width="8.75" style="30" customWidth="1"/>
    <col min="13070" max="13070" width="12" style="30" customWidth="1"/>
    <col min="13071" max="13071" width="12.25" style="30" customWidth="1"/>
    <col min="13072" max="13072" width="11.3833333333333" style="30" customWidth="1"/>
    <col min="13073" max="13073" width="14" style="30" customWidth="1"/>
    <col min="13074" max="13074" width="13.25" style="30" customWidth="1"/>
    <col min="13075" max="13075" width="20.25" style="30" customWidth="1"/>
    <col min="13076" max="13076" width="21.5166666666667" style="30" customWidth="1"/>
    <col min="13077" max="13077" width="10.5166666666667" style="30" customWidth="1"/>
    <col min="13078" max="13078" width="9.875" style="30" customWidth="1"/>
    <col min="13079" max="13079" width="15.75" style="30" customWidth="1"/>
    <col min="13080" max="13080" width="11.875" style="30" customWidth="1"/>
    <col min="13081" max="13081" width="9.875" style="30" customWidth="1"/>
    <col min="13082" max="13082" width="13.5166666666667" style="30" customWidth="1"/>
    <col min="13083" max="13083" width="10" style="30" customWidth="1"/>
    <col min="13084" max="13084" width="9.75" style="30" customWidth="1"/>
    <col min="13085" max="13089" width="12.3833333333333" style="30" customWidth="1"/>
    <col min="13090" max="13090" width="4.13333333333333" style="30" customWidth="1"/>
    <col min="13091" max="13091" width="11.1333333333333" style="30" customWidth="1"/>
    <col min="13092" max="13092" width="8" style="30" customWidth="1"/>
    <col min="13093" max="13093" width="6.38333333333333" style="30" customWidth="1"/>
    <col min="13094" max="13094" width="6.625" style="30" customWidth="1"/>
    <col min="13095" max="13095" width="9.13333333333333" style="30" customWidth="1"/>
    <col min="13096" max="13096" width="9.75" style="30" customWidth="1"/>
    <col min="13097" max="13097" width="13.5166666666667" style="30" customWidth="1"/>
    <col min="13098" max="13098" width="19.3833333333333" style="30" customWidth="1"/>
    <col min="13099" max="13099" width="13.625" style="30" customWidth="1"/>
    <col min="13100" max="13100" width="14" style="30" customWidth="1"/>
    <col min="13101" max="13101" width="17.5166666666667" style="30" customWidth="1"/>
    <col min="13102" max="13102" width="9" style="30" customWidth="1"/>
    <col min="13103" max="13103" width="12.5166666666667" style="30" customWidth="1"/>
    <col min="13104" max="13104" width="16.625" style="30" customWidth="1"/>
    <col min="13105" max="13106" width="12.625" style="30" customWidth="1"/>
    <col min="13107" max="13107" width="14" style="30" customWidth="1"/>
    <col min="13108" max="13302" width="9" style="30" customWidth="1"/>
    <col min="13303" max="13303" width="5.38333333333333" style="30" customWidth="1"/>
    <col min="13304" max="13304" width="7.51666666666667" style="30" customWidth="1"/>
    <col min="13305" max="13305" width="11" style="30" customWidth="1"/>
    <col min="13306" max="13306" width="10.625" style="30" customWidth="1"/>
    <col min="13307" max="13307" width="9.625" style="30" customWidth="1"/>
    <col min="13308" max="13308" width="9.875" style="30" customWidth="1"/>
    <col min="13309" max="13309" width="12.75" style="30" customWidth="1"/>
    <col min="13310" max="13310" width="10.875" style="30" customWidth="1"/>
    <col min="13311" max="13311" width="9" style="30" customWidth="1"/>
    <col min="13312" max="13314" width="7.75" style="30" customWidth="1"/>
    <col min="13315" max="13315" width="5.51666666666667" style="30" customWidth="1"/>
    <col min="13316" max="13316" width="12.3833333333333" style="30" customWidth="1"/>
    <col min="13317" max="13317" width="14" style="30" customWidth="1"/>
    <col min="13318" max="13318" width="13.875" style="30" customWidth="1"/>
    <col min="13319" max="13319" width="15" style="30" customWidth="1"/>
    <col min="13320" max="13320" width="11.1333333333333" style="30" customWidth="1"/>
    <col min="13321" max="13321" width="10.625" style="30" customWidth="1"/>
    <col min="13322" max="13322" width="11.5166666666667" style="30" customWidth="1"/>
    <col min="13323" max="13323" width="9" style="30" customWidth="1"/>
    <col min="13324" max="13324" width="9.38333333333333" style="30" customWidth="1"/>
    <col min="13325" max="13325" width="8.75" style="30" customWidth="1"/>
    <col min="13326" max="13326" width="12" style="30" customWidth="1"/>
    <col min="13327" max="13327" width="12.25" style="30" customWidth="1"/>
    <col min="13328" max="13328" width="11.3833333333333" style="30" customWidth="1"/>
    <col min="13329" max="13329" width="14" style="30" customWidth="1"/>
    <col min="13330" max="13330" width="13.25" style="30" customWidth="1"/>
    <col min="13331" max="13331" width="20.25" style="30" customWidth="1"/>
    <col min="13332" max="13332" width="21.5166666666667" style="30" customWidth="1"/>
    <col min="13333" max="13333" width="10.5166666666667" style="30" customWidth="1"/>
    <col min="13334" max="13334" width="9.875" style="30" customWidth="1"/>
    <col min="13335" max="13335" width="15.75" style="30" customWidth="1"/>
    <col min="13336" max="13336" width="11.875" style="30" customWidth="1"/>
    <col min="13337" max="13337" width="9.875" style="30" customWidth="1"/>
    <col min="13338" max="13338" width="13.5166666666667" style="30" customWidth="1"/>
    <col min="13339" max="13339" width="10" style="30" customWidth="1"/>
    <col min="13340" max="13340" width="9.75" style="30" customWidth="1"/>
    <col min="13341" max="13345" width="12.3833333333333" style="30" customWidth="1"/>
    <col min="13346" max="13346" width="4.13333333333333" style="30" customWidth="1"/>
    <col min="13347" max="13347" width="11.1333333333333" style="30" customWidth="1"/>
    <col min="13348" max="13348" width="8" style="30" customWidth="1"/>
    <col min="13349" max="13349" width="6.38333333333333" style="30" customWidth="1"/>
    <col min="13350" max="13350" width="6.625" style="30" customWidth="1"/>
    <col min="13351" max="13351" width="9.13333333333333" style="30" customWidth="1"/>
    <col min="13352" max="13352" width="9.75" style="30" customWidth="1"/>
    <col min="13353" max="13353" width="13.5166666666667" style="30" customWidth="1"/>
    <col min="13354" max="13354" width="19.3833333333333" style="30" customWidth="1"/>
    <col min="13355" max="13355" width="13.625" style="30" customWidth="1"/>
    <col min="13356" max="13356" width="14" style="30" customWidth="1"/>
    <col min="13357" max="13357" width="17.5166666666667" style="30" customWidth="1"/>
    <col min="13358" max="13358" width="9" style="30" customWidth="1"/>
    <col min="13359" max="13359" width="12.5166666666667" style="30" customWidth="1"/>
    <col min="13360" max="13360" width="16.625" style="30" customWidth="1"/>
    <col min="13361" max="13362" width="12.625" style="30" customWidth="1"/>
    <col min="13363" max="13363" width="14" style="30" customWidth="1"/>
    <col min="13364" max="13558" width="9" style="30" customWidth="1"/>
    <col min="13559" max="13559" width="5.38333333333333" style="30" customWidth="1"/>
    <col min="13560" max="13560" width="7.51666666666667" style="30" customWidth="1"/>
    <col min="13561" max="13561" width="11" style="30" customWidth="1"/>
    <col min="13562" max="13562" width="10.625" style="30" customWidth="1"/>
    <col min="13563" max="13563" width="9.625" style="30" customWidth="1"/>
    <col min="13564" max="13564" width="9.875" style="30" customWidth="1"/>
    <col min="13565" max="13565" width="12.75" style="30" customWidth="1"/>
    <col min="13566" max="13566" width="10.875" style="30" customWidth="1"/>
    <col min="13567" max="13567" width="9" style="30" customWidth="1"/>
    <col min="13568" max="13570" width="7.75" style="30" customWidth="1"/>
    <col min="13571" max="13571" width="5.51666666666667" style="30" customWidth="1"/>
    <col min="13572" max="13572" width="12.3833333333333" style="30" customWidth="1"/>
    <col min="13573" max="13573" width="14" style="30" customWidth="1"/>
    <col min="13574" max="13574" width="13.875" style="30" customWidth="1"/>
    <col min="13575" max="13575" width="15" style="30" customWidth="1"/>
    <col min="13576" max="13576" width="11.1333333333333" style="30" customWidth="1"/>
    <col min="13577" max="13577" width="10.625" style="30" customWidth="1"/>
    <col min="13578" max="13578" width="11.5166666666667" style="30" customWidth="1"/>
    <col min="13579" max="13579" width="9" style="30" customWidth="1"/>
    <col min="13580" max="13580" width="9.38333333333333" style="30" customWidth="1"/>
    <col min="13581" max="13581" width="8.75" style="30" customWidth="1"/>
    <col min="13582" max="13582" width="12" style="30" customWidth="1"/>
    <col min="13583" max="13583" width="12.25" style="30" customWidth="1"/>
    <col min="13584" max="13584" width="11.3833333333333" style="30" customWidth="1"/>
    <col min="13585" max="13585" width="14" style="30" customWidth="1"/>
    <col min="13586" max="13586" width="13.25" style="30" customWidth="1"/>
    <col min="13587" max="13587" width="20.25" style="30" customWidth="1"/>
    <col min="13588" max="13588" width="21.5166666666667" style="30" customWidth="1"/>
    <col min="13589" max="13589" width="10.5166666666667" style="30" customWidth="1"/>
    <col min="13590" max="13590" width="9.875" style="30" customWidth="1"/>
    <col min="13591" max="13591" width="15.75" style="30" customWidth="1"/>
    <col min="13592" max="13592" width="11.875" style="30" customWidth="1"/>
    <col min="13593" max="13593" width="9.875" style="30" customWidth="1"/>
    <col min="13594" max="13594" width="13.5166666666667" style="30" customWidth="1"/>
    <col min="13595" max="13595" width="10" style="30" customWidth="1"/>
    <col min="13596" max="13596" width="9.75" style="30" customWidth="1"/>
    <col min="13597" max="13601" width="12.3833333333333" style="30" customWidth="1"/>
    <col min="13602" max="13602" width="4.13333333333333" style="30" customWidth="1"/>
    <col min="13603" max="13603" width="11.1333333333333" style="30" customWidth="1"/>
    <col min="13604" max="13604" width="8" style="30" customWidth="1"/>
    <col min="13605" max="13605" width="6.38333333333333" style="30" customWidth="1"/>
    <col min="13606" max="13606" width="6.625" style="30" customWidth="1"/>
    <col min="13607" max="13607" width="9.13333333333333" style="30" customWidth="1"/>
    <col min="13608" max="13608" width="9.75" style="30" customWidth="1"/>
    <col min="13609" max="13609" width="13.5166666666667" style="30" customWidth="1"/>
    <col min="13610" max="13610" width="19.3833333333333" style="30" customWidth="1"/>
    <col min="13611" max="13611" width="13.625" style="30" customWidth="1"/>
    <col min="13612" max="13612" width="14" style="30" customWidth="1"/>
    <col min="13613" max="13613" width="17.5166666666667" style="30" customWidth="1"/>
    <col min="13614" max="13614" width="9" style="30" customWidth="1"/>
    <col min="13615" max="13615" width="12.5166666666667" style="30" customWidth="1"/>
    <col min="13616" max="13616" width="16.625" style="30" customWidth="1"/>
    <col min="13617" max="13618" width="12.625" style="30" customWidth="1"/>
    <col min="13619" max="13619" width="14" style="30" customWidth="1"/>
    <col min="13620" max="13814" width="9" style="30" customWidth="1"/>
    <col min="13815" max="13815" width="5.38333333333333" style="30" customWidth="1"/>
    <col min="13816" max="13816" width="7.51666666666667" style="30" customWidth="1"/>
    <col min="13817" max="13817" width="11" style="30" customWidth="1"/>
    <col min="13818" max="13818" width="10.625" style="30" customWidth="1"/>
    <col min="13819" max="13819" width="9.625" style="30" customWidth="1"/>
    <col min="13820" max="13820" width="9.875" style="30" customWidth="1"/>
    <col min="13821" max="13821" width="12.75" style="30" customWidth="1"/>
    <col min="13822" max="13822" width="10.875" style="30" customWidth="1"/>
    <col min="13823" max="13823" width="9" style="30" customWidth="1"/>
    <col min="13824" max="13826" width="7.75" style="30" customWidth="1"/>
    <col min="13827" max="13827" width="5.51666666666667" style="30" customWidth="1"/>
    <col min="13828" max="13828" width="12.3833333333333" style="30" customWidth="1"/>
    <col min="13829" max="13829" width="14" style="30" customWidth="1"/>
    <col min="13830" max="13830" width="13.875" style="30" customWidth="1"/>
    <col min="13831" max="13831" width="15" style="30" customWidth="1"/>
    <col min="13832" max="13832" width="11.1333333333333" style="30" customWidth="1"/>
    <col min="13833" max="13833" width="10.625" style="30" customWidth="1"/>
    <col min="13834" max="13834" width="11.5166666666667" style="30" customWidth="1"/>
    <col min="13835" max="13835" width="9" style="30" customWidth="1"/>
    <col min="13836" max="13836" width="9.38333333333333" style="30" customWidth="1"/>
    <col min="13837" max="13837" width="8.75" style="30" customWidth="1"/>
    <col min="13838" max="13838" width="12" style="30" customWidth="1"/>
    <col min="13839" max="13839" width="12.25" style="30" customWidth="1"/>
    <col min="13840" max="13840" width="11.3833333333333" style="30" customWidth="1"/>
    <col min="13841" max="13841" width="14" style="30" customWidth="1"/>
    <col min="13842" max="13842" width="13.25" style="30" customWidth="1"/>
    <col min="13843" max="13843" width="20.25" style="30" customWidth="1"/>
    <col min="13844" max="13844" width="21.5166666666667" style="30" customWidth="1"/>
    <col min="13845" max="13845" width="10.5166666666667" style="30" customWidth="1"/>
    <col min="13846" max="13846" width="9.875" style="30" customWidth="1"/>
    <col min="13847" max="13847" width="15.75" style="30" customWidth="1"/>
    <col min="13848" max="13848" width="11.875" style="30" customWidth="1"/>
    <col min="13849" max="13849" width="9.875" style="30" customWidth="1"/>
    <col min="13850" max="13850" width="13.5166666666667" style="30" customWidth="1"/>
    <col min="13851" max="13851" width="10" style="30" customWidth="1"/>
    <col min="13852" max="13852" width="9.75" style="30" customWidth="1"/>
    <col min="13853" max="13857" width="12.3833333333333" style="30" customWidth="1"/>
    <col min="13858" max="13858" width="4.13333333333333" style="30" customWidth="1"/>
    <col min="13859" max="13859" width="11.1333333333333" style="30" customWidth="1"/>
    <col min="13860" max="13860" width="8" style="30" customWidth="1"/>
    <col min="13861" max="13861" width="6.38333333333333" style="30" customWidth="1"/>
    <col min="13862" max="13862" width="6.625" style="30" customWidth="1"/>
    <col min="13863" max="13863" width="9.13333333333333" style="30" customWidth="1"/>
    <col min="13864" max="13864" width="9.75" style="30" customWidth="1"/>
    <col min="13865" max="13865" width="13.5166666666667" style="30" customWidth="1"/>
    <col min="13866" max="13866" width="19.3833333333333" style="30" customWidth="1"/>
    <col min="13867" max="13867" width="13.625" style="30" customWidth="1"/>
    <col min="13868" max="13868" width="14" style="30" customWidth="1"/>
    <col min="13869" max="13869" width="17.5166666666667" style="30" customWidth="1"/>
    <col min="13870" max="13870" width="9" style="30" customWidth="1"/>
    <col min="13871" max="13871" width="12.5166666666667" style="30" customWidth="1"/>
    <col min="13872" max="13872" width="16.625" style="30" customWidth="1"/>
    <col min="13873" max="13874" width="12.625" style="30" customWidth="1"/>
    <col min="13875" max="13875" width="14" style="30" customWidth="1"/>
    <col min="13876" max="14070" width="9" style="30" customWidth="1"/>
    <col min="14071" max="14071" width="5.38333333333333" style="30" customWidth="1"/>
    <col min="14072" max="14072" width="7.51666666666667" style="30" customWidth="1"/>
    <col min="14073" max="14073" width="11" style="30" customWidth="1"/>
    <col min="14074" max="14074" width="10.625" style="30" customWidth="1"/>
    <col min="14075" max="14075" width="9.625" style="30" customWidth="1"/>
    <col min="14076" max="14076" width="9.875" style="30" customWidth="1"/>
    <col min="14077" max="14077" width="12.75" style="30" customWidth="1"/>
    <col min="14078" max="14078" width="10.875" style="30" customWidth="1"/>
    <col min="14079" max="14079" width="9" style="30" customWidth="1"/>
    <col min="14080" max="14082" width="7.75" style="30" customWidth="1"/>
    <col min="14083" max="14083" width="5.51666666666667" style="30" customWidth="1"/>
    <col min="14084" max="14084" width="12.3833333333333" style="30" customWidth="1"/>
    <col min="14085" max="14085" width="14" style="30" customWidth="1"/>
    <col min="14086" max="14086" width="13.875" style="30" customWidth="1"/>
    <col min="14087" max="14087" width="15" style="30" customWidth="1"/>
    <col min="14088" max="14088" width="11.1333333333333" style="30" customWidth="1"/>
    <col min="14089" max="14089" width="10.625" style="30" customWidth="1"/>
    <col min="14090" max="14090" width="11.5166666666667" style="30" customWidth="1"/>
    <col min="14091" max="14091" width="9" style="30" customWidth="1"/>
    <col min="14092" max="14092" width="9.38333333333333" style="30" customWidth="1"/>
    <col min="14093" max="14093" width="8.75" style="30" customWidth="1"/>
    <col min="14094" max="14094" width="12" style="30" customWidth="1"/>
    <col min="14095" max="14095" width="12.25" style="30" customWidth="1"/>
    <col min="14096" max="14096" width="11.3833333333333" style="30" customWidth="1"/>
    <col min="14097" max="14097" width="14" style="30" customWidth="1"/>
    <col min="14098" max="14098" width="13.25" style="30" customWidth="1"/>
    <col min="14099" max="14099" width="20.25" style="30" customWidth="1"/>
    <col min="14100" max="14100" width="21.5166666666667" style="30" customWidth="1"/>
    <col min="14101" max="14101" width="10.5166666666667" style="30" customWidth="1"/>
    <col min="14102" max="14102" width="9.875" style="30" customWidth="1"/>
    <col min="14103" max="14103" width="15.75" style="30" customWidth="1"/>
    <col min="14104" max="14104" width="11.875" style="30" customWidth="1"/>
    <col min="14105" max="14105" width="9.875" style="30" customWidth="1"/>
    <col min="14106" max="14106" width="13.5166666666667" style="30" customWidth="1"/>
    <col min="14107" max="14107" width="10" style="30" customWidth="1"/>
    <col min="14108" max="14108" width="9.75" style="30" customWidth="1"/>
    <col min="14109" max="14113" width="12.3833333333333" style="30" customWidth="1"/>
    <col min="14114" max="14114" width="4.13333333333333" style="30" customWidth="1"/>
    <col min="14115" max="14115" width="11.1333333333333" style="30" customWidth="1"/>
    <col min="14116" max="14116" width="8" style="30" customWidth="1"/>
    <col min="14117" max="14117" width="6.38333333333333" style="30" customWidth="1"/>
    <col min="14118" max="14118" width="6.625" style="30" customWidth="1"/>
    <col min="14119" max="14119" width="9.13333333333333" style="30" customWidth="1"/>
    <col min="14120" max="14120" width="9.75" style="30" customWidth="1"/>
    <col min="14121" max="14121" width="13.5166666666667" style="30" customWidth="1"/>
    <col min="14122" max="14122" width="19.3833333333333" style="30" customWidth="1"/>
    <col min="14123" max="14123" width="13.625" style="30" customWidth="1"/>
    <col min="14124" max="14124" width="14" style="30" customWidth="1"/>
    <col min="14125" max="14125" width="17.5166666666667" style="30" customWidth="1"/>
    <col min="14126" max="14126" width="9" style="30" customWidth="1"/>
    <col min="14127" max="14127" width="12.5166666666667" style="30" customWidth="1"/>
    <col min="14128" max="14128" width="16.625" style="30" customWidth="1"/>
    <col min="14129" max="14130" width="12.625" style="30" customWidth="1"/>
    <col min="14131" max="14131" width="14" style="30" customWidth="1"/>
    <col min="14132" max="14326" width="9" style="30" customWidth="1"/>
    <col min="14327" max="14327" width="5.38333333333333" style="30" customWidth="1"/>
    <col min="14328" max="14328" width="7.51666666666667" style="30" customWidth="1"/>
    <col min="14329" max="14329" width="11" style="30" customWidth="1"/>
    <col min="14330" max="14330" width="10.625" style="30" customWidth="1"/>
    <col min="14331" max="14331" width="9.625" style="30" customWidth="1"/>
    <col min="14332" max="14332" width="9.875" style="30" customWidth="1"/>
    <col min="14333" max="14333" width="12.75" style="30" customWidth="1"/>
    <col min="14334" max="14334" width="10.875" style="30" customWidth="1"/>
    <col min="14335" max="14335" width="9" style="30" customWidth="1"/>
    <col min="14336" max="14338" width="7.75" style="30" customWidth="1"/>
    <col min="14339" max="14339" width="5.51666666666667" style="30" customWidth="1"/>
    <col min="14340" max="14340" width="12.3833333333333" style="30" customWidth="1"/>
    <col min="14341" max="14341" width="14" style="30" customWidth="1"/>
    <col min="14342" max="14342" width="13.875" style="30" customWidth="1"/>
    <col min="14343" max="14343" width="15" style="30" customWidth="1"/>
    <col min="14344" max="14344" width="11.1333333333333" style="30" customWidth="1"/>
    <col min="14345" max="14345" width="10.625" style="30" customWidth="1"/>
    <col min="14346" max="14346" width="11.5166666666667" style="30" customWidth="1"/>
    <col min="14347" max="14347" width="9" style="30" customWidth="1"/>
    <col min="14348" max="14348" width="9.38333333333333" style="30" customWidth="1"/>
    <col min="14349" max="14349" width="8.75" style="30" customWidth="1"/>
    <col min="14350" max="14350" width="12" style="30" customWidth="1"/>
    <col min="14351" max="14351" width="12.25" style="30" customWidth="1"/>
    <col min="14352" max="14352" width="11.3833333333333" style="30" customWidth="1"/>
    <col min="14353" max="14353" width="14" style="30" customWidth="1"/>
    <col min="14354" max="14354" width="13.25" style="30" customWidth="1"/>
    <col min="14355" max="14355" width="20.25" style="30" customWidth="1"/>
    <col min="14356" max="14356" width="21.5166666666667" style="30" customWidth="1"/>
    <col min="14357" max="14357" width="10.5166666666667" style="30" customWidth="1"/>
    <col min="14358" max="14358" width="9.875" style="30" customWidth="1"/>
    <col min="14359" max="14359" width="15.75" style="30" customWidth="1"/>
    <col min="14360" max="14360" width="11.875" style="30" customWidth="1"/>
    <col min="14361" max="14361" width="9.875" style="30" customWidth="1"/>
    <col min="14362" max="14362" width="13.5166666666667" style="30" customWidth="1"/>
    <col min="14363" max="14363" width="10" style="30" customWidth="1"/>
    <col min="14364" max="14364" width="9.75" style="30" customWidth="1"/>
    <col min="14365" max="14369" width="12.3833333333333" style="30" customWidth="1"/>
    <col min="14370" max="14370" width="4.13333333333333" style="30" customWidth="1"/>
    <col min="14371" max="14371" width="11.1333333333333" style="30" customWidth="1"/>
    <col min="14372" max="14372" width="8" style="30" customWidth="1"/>
    <col min="14373" max="14373" width="6.38333333333333" style="30" customWidth="1"/>
    <col min="14374" max="14374" width="6.625" style="30" customWidth="1"/>
    <col min="14375" max="14375" width="9.13333333333333" style="30" customWidth="1"/>
    <col min="14376" max="14376" width="9.75" style="30" customWidth="1"/>
    <col min="14377" max="14377" width="13.5166666666667" style="30" customWidth="1"/>
    <col min="14378" max="14378" width="19.3833333333333" style="30" customWidth="1"/>
    <col min="14379" max="14379" width="13.625" style="30" customWidth="1"/>
    <col min="14380" max="14380" width="14" style="30" customWidth="1"/>
    <col min="14381" max="14381" width="17.5166666666667" style="30" customWidth="1"/>
    <col min="14382" max="14382" width="9" style="30" customWidth="1"/>
    <col min="14383" max="14383" width="12.5166666666667" style="30" customWidth="1"/>
    <col min="14384" max="14384" width="16.625" style="30" customWidth="1"/>
    <col min="14385" max="14386" width="12.625" style="30" customWidth="1"/>
    <col min="14387" max="14387" width="14" style="30" customWidth="1"/>
    <col min="14388" max="14582" width="9" style="30" customWidth="1"/>
    <col min="14583" max="14583" width="5.38333333333333" style="30" customWidth="1"/>
    <col min="14584" max="14584" width="7.51666666666667" style="30" customWidth="1"/>
    <col min="14585" max="14585" width="11" style="30" customWidth="1"/>
    <col min="14586" max="14586" width="10.625" style="30" customWidth="1"/>
    <col min="14587" max="14587" width="9.625" style="30" customWidth="1"/>
    <col min="14588" max="14588" width="9.875" style="30" customWidth="1"/>
    <col min="14589" max="14589" width="12.75" style="30" customWidth="1"/>
    <col min="14590" max="14590" width="10.875" style="30" customWidth="1"/>
    <col min="14591" max="14591" width="9" style="30" customWidth="1"/>
    <col min="14592" max="14594" width="7.75" style="30" customWidth="1"/>
    <col min="14595" max="14595" width="5.51666666666667" style="30" customWidth="1"/>
    <col min="14596" max="14596" width="12.3833333333333" style="30" customWidth="1"/>
    <col min="14597" max="14597" width="14" style="30" customWidth="1"/>
    <col min="14598" max="14598" width="13.875" style="30" customWidth="1"/>
    <col min="14599" max="14599" width="15" style="30" customWidth="1"/>
    <col min="14600" max="14600" width="11.1333333333333" style="30" customWidth="1"/>
    <col min="14601" max="14601" width="10.625" style="30" customWidth="1"/>
    <col min="14602" max="14602" width="11.5166666666667" style="30" customWidth="1"/>
    <col min="14603" max="14603" width="9" style="30" customWidth="1"/>
    <col min="14604" max="14604" width="9.38333333333333" style="30" customWidth="1"/>
    <col min="14605" max="14605" width="8.75" style="30" customWidth="1"/>
    <col min="14606" max="14606" width="12" style="30" customWidth="1"/>
    <col min="14607" max="14607" width="12.25" style="30" customWidth="1"/>
    <col min="14608" max="14608" width="11.3833333333333" style="30" customWidth="1"/>
    <col min="14609" max="14609" width="14" style="30" customWidth="1"/>
    <col min="14610" max="14610" width="13.25" style="30" customWidth="1"/>
    <col min="14611" max="14611" width="20.25" style="30" customWidth="1"/>
    <col min="14612" max="14612" width="21.5166666666667" style="30" customWidth="1"/>
    <col min="14613" max="14613" width="10.5166666666667" style="30" customWidth="1"/>
    <col min="14614" max="14614" width="9.875" style="30" customWidth="1"/>
    <col min="14615" max="14615" width="15.75" style="30" customWidth="1"/>
    <col min="14616" max="14616" width="11.875" style="30" customWidth="1"/>
    <col min="14617" max="14617" width="9.875" style="30" customWidth="1"/>
    <col min="14618" max="14618" width="13.5166666666667" style="30" customWidth="1"/>
    <col min="14619" max="14619" width="10" style="30" customWidth="1"/>
    <col min="14620" max="14620" width="9.75" style="30" customWidth="1"/>
    <col min="14621" max="14625" width="12.3833333333333" style="30" customWidth="1"/>
    <col min="14626" max="14626" width="4.13333333333333" style="30" customWidth="1"/>
    <col min="14627" max="14627" width="11.1333333333333" style="30" customWidth="1"/>
    <col min="14628" max="14628" width="8" style="30" customWidth="1"/>
    <col min="14629" max="14629" width="6.38333333333333" style="30" customWidth="1"/>
    <col min="14630" max="14630" width="6.625" style="30" customWidth="1"/>
    <col min="14631" max="14631" width="9.13333333333333" style="30" customWidth="1"/>
    <col min="14632" max="14632" width="9.75" style="30" customWidth="1"/>
    <col min="14633" max="14633" width="13.5166666666667" style="30" customWidth="1"/>
    <col min="14634" max="14634" width="19.3833333333333" style="30" customWidth="1"/>
    <col min="14635" max="14635" width="13.625" style="30" customWidth="1"/>
    <col min="14636" max="14636" width="14" style="30" customWidth="1"/>
    <col min="14637" max="14637" width="17.5166666666667" style="30" customWidth="1"/>
    <col min="14638" max="14638" width="9" style="30" customWidth="1"/>
    <col min="14639" max="14639" width="12.5166666666667" style="30" customWidth="1"/>
    <col min="14640" max="14640" width="16.625" style="30" customWidth="1"/>
    <col min="14641" max="14642" width="12.625" style="30" customWidth="1"/>
    <col min="14643" max="14643" width="14" style="30" customWidth="1"/>
    <col min="14644" max="14838" width="9" style="30" customWidth="1"/>
    <col min="14839" max="14839" width="5.38333333333333" style="30" customWidth="1"/>
    <col min="14840" max="14840" width="7.51666666666667" style="30" customWidth="1"/>
    <col min="14841" max="14841" width="11" style="30" customWidth="1"/>
    <col min="14842" max="14842" width="10.625" style="30" customWidth="1"/>
    <col min="14843" max="14843" width="9.625" style="30" customWidth="1"/>
    <col min="14844" max="14844" width="9.875" style="30" customWidth="1"/>
    <col min="14845" max="14845" width="12.75" style="30" customWidth="1"/>
    <col min="14846" max="14846" width="10.875" style="30" customWidth="1"/>
    <col min="14847" max="14847" width="9" style="30" customWidth="1"/>
    <col min="14848" max="14850" width="7.75" style="30" customWidth="1"/>
    <col min="14851" max="14851" width="5.51666666666667" style="30" customWidth="1"/>
    <col min="14852" max="14852" width="12.3833333333333" style="30" customWidth="1"/>
    <col min="14853" max="14853" width="14" style="30" customWidth="1"/>
    <col min="14854" max="14854" width="13.875" style="30" customWidth="1"/>
    <col min="14855" max="14855" width="15" style="30" customWidth="1"/>
    <col min="14856" max="14856" width="11.1333333333333" style="30" customWidth="1"/>
    <col min="14857" max="14857" width="10.625" style="30" customWidth="1"/>
    <col min="14858" max="14858" width="11.5166666666667" style="30" customWidth="1"/>
    <col min="14859" max="14859" width="9" style="30" customWidth="1"/>
    <col min="14860" max="14860" width="9.38333333333333" style="30" customWidth="1"/>
    <col min="14861" max="14861" width="8.75" style="30" customWidth="1"/>
    <col min="14862" max="14862" width="12" style="30" customWidth="1"/>
    <col min="14863" max="14863" width="12.25" style="30" customWidth="1"/>
    <col min="14864" max="14864" width="11.3833333333333" style="30" customWidth="1"/>
    <col min="14865" max="14865" width="14" style="30" customWidth="1"/>
    <col min="14866" max="14866" width="13.25" style="30" customWidth="1"/>
    <col min="14867" max="14867" width="20.25" style="30" customWidth="1"/>
    <col min="14868" max="14868" width="21.5166666666667" style="30" customWidth="1"/>
    <col min="14869" max="14869" width="10.5166666666667" style="30" customWidth="1"/>
    <col min="14870" max="14870" width="9.875" style="30" customWidth="1"/>
    <col min="14871" max="14871" width="15.75" style="30" customWidth="1"/>
    <col min="14872" max="14872" width="11.875" style="30" customWidth="1"/>
    <col min="14873" max="14873" width="9.875" style="30" customWidth="1"/>
    <col min="14874" max="14874" width="13.5166666666667" style="30" customWidth="1"/>
    <col min="14875" max="14875" width="10" style="30" customWidth="1"/>
    <col min="14876" max="14876" width="9.75" style="30" customWidth="1"/>
    <col min="14877" max="14881" width="12.3833333333333" style="30" customWidth="1"/>
    <col min="14882" max="14882" width="4.13333333333333" style="30" customWidth="1"/>
    <col min="14883" max="14883" width="11.1333333333333" style="30" customWidth="1"/>
    <col min="14884" max="14884" width="8" style="30" customWidth="1"/>
    <col min="14885" max="14885" width="6.38333333333333" style="30" customWidth="1"/>
    <col min="14886" max="14886" width="6.625" style="30" customWidth="1"/>
    <col min="14887" max="14887" width="9.13333333333333" style="30" customWidth="1"/>
    <col min="14888" max="14888" width="9.75" style="30" customWidth="1"/>
    <col min="14889" max="14889" width="13.5166666666667" style="30" customWidth="1"/>
    <col min="14890" max="14890" width="19.3833333333333" style="30" customWidth="1"/>
    <col min="14891" max="14891" width="13.625" style="30" customWidth="1"/>
    <col min="14892" max="14892" width="14" style="30" customWidth="1"/>
    <col min="14893" max="14893" width="17.5166666666667" style="30" customWidth="1"/>
    <col min="14894" max="14894" width="9" style="30" customWidth="1"/>
    <col min="14895" max="14895" width="12.5166666666667" style="30" customWidth="1"/>
    <col min="14896" max="14896" width="16.625" style="30" customWidth="1"/>
    <col min="14897" max="14898" width="12.625" style="30" customWidth="1"/>
    <col min="14899" max="14899" width="14" style="30" customWidth="1"/>
    <col min="14900" max="15094" width="9" style="30" customWidth="1"/>
    <col min="15095" max="15095" width="5.38333333333333" style="30" customWidth="1"/>
    <col min="15096" max="15096" width="7.51666666666667" style="30" customWidth="1"/>
    <col min="15097" max="15097" width="11" style="30" customWidth="1"/>
    <col min="15098" max="15098" width="10.625" style="30" customWidth="1"/>
    <col min="15099" max="15099" width="9.625" style="30" customWidth="1"/>
    <col min="15100" max="15100" width="9.875" style="30" customWidth="1"/>
    <col min="15101" max="15101" width="12.75" style="30" customWidth="1"/>
    <col min="15102" max="15102" width="10.875" style="30" customWidth="1"/>
    <col min="15103" max="15103" width="9" style="30" customWidth="1"/>
    <col min="15104" max="15106" width="7.75" style="30" customWidth="1"/>
    <col min="15107" max="15107" width="5.51666666666667" style="30" customWidth="1"/>
    <col min="15108" max="15108" width="12.3833333333333" style="30" customWidth="1"/>
    <col min="15109" max="15109" width="14" style="30" customWidth="1"/>
    <col min="15110" max="15110" width="13.875" style="30" customWidth="1"/>
    <col min="15111" max="15111" width="15" style="30" customWidth="1"/>
    <col min="15112" max="15112" width="11.1333333333333" style="30" customWidth="1"/>
    <col min="15113" max="15113" width="10.625" style="30" customWidth="1"/>
    <col min="15114" max="15114" width="11.5166666666667" style="30" customWidth="1"/>
    <col min="15115" max="15115" width="9" style="30" customWidth="1"/>
    <col min="15116" max="15116" width="9.38333333333333" style="30" customWidth="1"/>
    <col min="15117" max="15117" width="8.75" style="30" customWidth="1"/>
    <col min="15118" max="15118" width="12" style="30" customWidth="1"/>
    <col min="15119" max="15119" width="12.25" style="30" customWidth="1"/>
    <col min="15120" max="15120" width="11.3833333333333" style="30" customWidth="1"/>
    <col min="15121" max="15121" width="14" style="30" customWidth="1"/>
    <col min="15122" max="15122" width="13.25" style="30" customWidth="1"/>
    <col min="15123" max="15123" width="20.25" style="30" customWidth="1"/>
    <col min="15124" max="15124" width="21.5166666666667" style="30" customWidth="1"/>
    <col min="15125" max="15125" width="10.5166666666667" style="30" customWidth="1"/>
    <col min="15126" max="15126" width="9.875" style="30" customWidth="1"/>
    <col min="15127" max="15127" width="15.75" style="30" customWidth="1"/>
    <col min="15128" max="15128" width="11.875" style="30" customWidth="1"/>
    <col min="15129" max="15129" width="9.875" style="30" customWidth="1"/>
    <col min="15130" max="15130" width="13.5166666666667" style="30" customWidth="1"/>
    <col min="15131" max="15131" width="10" style="30" customWidth="1"/>
    <col min="15132" max="15132" width="9.75" style="30" customWidth="1"/>
    <col min="15133" max="15137" width="12.3833333333333" style="30" customWidth="1"/>
    <col min="15138" max="15138" width="4.13333333333333" style="30" customWidth="1"/>
    <col min="15139" max="15139" width="11.1333333333333" style="30" customWidth="1"/>
    <col min="15140" max="15140" width="8" style="30" customWidth="1"/>
    <col min="15141" max="15141" width="6.38333333333333" style="30" customWidth="1"/>
    <col min="15142" max="15142" width="6.625" style="30" customWidth="1"/>
    <col min="15143" max="15143" width="9.13333333333333" style="30" customWidth="1"/>
    <col min="15144" max="15144" width="9.75" style="30" customWidth="1"/>
    <col min="15145" max="15145" width="13.5166666666667" style="30" customWidth="1"/>
    <col min="15146" max="15146" width="19.3833333333333" style="30" customWidth="1"/>
    <col min="15147" max="15147" width="13.625" style="30" customWidth="1"/>
    <col min="15148" max="15148" width="14" style="30" customWidth="1"/>
    <col min="15149" max="15149" width="17.5166666666667" style="30" customWidth="1"/>
    <col min="15150" max="15150" width="9" style="30" customWidth="1"/>
    <col min="15151" max="15151" width="12.5166666666667" style="30" customWidth="1"/>
    <col min="15152" max="15152" width="16.625" style="30" customWidth="1"/>
    <col min="15153" max="15154" width="12.625" style="30" customWidth="1"/>
    <col min="15155" max="15155" width="14" style="30" customWidth="1"/>
    <col min="15156" max="15350" width="9" style="30" customWidth="1"/>
    <col min="15351" max="15351" width="5.38333333333333" style="30" customWidth="1"/>
    <col min="15352" max="15352" width="7.51666666666667" style="30" customWidth="1"/>
    <col min="15353" max="15353" width="11" style="30" customWidth="1"/>
    <col min="15354" max="15354" width="10.625" style="30" customWidth="1"/>
    <col min="15355" max="15355" width="9.625" style="30" customWidth="1"/>
    <col min="15356" max="15356" width="9.875" style="30" customWidth="1"/>
    <col min="15357" max="15357" width="12.75" style="30" customWidth="1"/>
    <col min="15358" max="15358" width="10.875" style="30" customWidth="1"/>
    <col min="15359" max="15359" width="9" style="30" customWidth="1"/>
    <col min="15360" max="15362" width="7.75" style="30" customWidth="1"/>
    <col min="15363" max="15363" width="5.51666666666667" style="30" customWidth="1"/>
    <col min="15364" max="15364" width="12.3833333333333" style="30" customWidth="1"/>
    <col min="15365" max="15365" width="14" style="30" customWidth="1"/>
    <col min="15366" max="15366" width="13.875" style="30" customWidth="1"/>
    <col min="15367" max="15367" width="15" style="30" customWidth="1"/>
    <col min="15368" max="15368" width="11.1333333333333" style="30" customWidth="1"/>
    <col min="15369" max="15369" width="10.625" style="30" customWidth="1"/>
    <col min="15370" max="15370" width="11.5166666666667" style="30" customWidth="1"/>
    <col min="15371" max="15371" width="9" style="30" customWidth="1"/>
    <col min="15372" max="15372" width="9.38333333333333" style="30" customWidth="1"/>
    <col min="15373" max="15373" width="8.75" style="30" customWidth="1"/>
    <col min="15374" max="15374" width="12" style="30" customWidth="1"/>
    <col min="15375" max="15375" width="12.25" style="30" customWidth="1"/>
    <col min="15376" max="15376" width="11.3833333333333" style="30" customWidth="1"/>
    <col min="15377" max="15377" width="14" style="30" customWidth="1"/>
    <col min="15378" max="15378" width="13.25" style="30" customWidth="1"/>
    <col min="15379" max="15379" width="20.25" style="30" customWidth="1"/>
    <col min="15380" max="15380" width="21.5166666666667" style="30" customWidth="1"/>
    <col min="15381" max="15381" width="10.5166666666667" style="30" customWidth="1"/>
    <col min="15382" max="15382" width="9.875" style="30" customWidth="1"/>
    <col min="15383" max="15383" width="15.75" style="30" customWidth="1"/>
    <col min="15384" max="15384" width="11.875" style="30" customWidth="1"/>
    <col min="15385" max="15385" width="9.875" style="30" customWidth="1"/>
    <col min="15386" max="15386" width="13.5166666666667" style="30" customWidth="1"/>
    <col min="15387" max="15387" width="10" style="30" customWidth="1"/>
    <col min="15388" max="15388" width="9.75" style="30" customWidth="1"/>
    <col min="15389" max="15393" width="12.3833333333333" style="30" customWidth="1"/>
    <col min="15394" max="15394" width="4.13333333333333" style="30" customWidth="1"/>
    <col min="15395" max="15395" width="11.1333333333333" style="30" customWidth="1"/>
    <col min="15396" max="15396" width="8" style="30" customWidth="1"/>
    <col min="15397" max="15397" width="6.38333333333333" style="30" customWidth="1"/>
    <col min="15398" max="15398" width="6.625" style="30" customWidth="1"/>
    <col min="15399" max="15399" width="9.13333333333333" style="30" customWidth="1"/>
    <col min="15400" max="15400" width="9.75" style="30" customWidth="1"/>
    <col min="15401" max="15401" width="13.5166666666667" style="30" customWidth="1"/>
    <col min="15402" max="15402" width="19.3833333333333" style="30" customWidth="1"/>
    <col min="15403" max="15403" width="13.625" style="30" customWidth="1"/>
    <col min="15404" max="15404" width="14" style="30" customWidth="1"/>
    <col min="15405" max="15405" width="17.5166666666667" style="30" customWidth="1"/>
    <col min="15406" max="15406" width="9" style="30" customWidth="1"/>
    <col min="15407" max="15407" width="12.5166666666667" style="30" customWidth="1"/>
    <col min="15408" max="15408" width="16.625" style="30" customWidth="1"/>
    <col min="15409" max="15410" width="12.625" style="30" customWidth="1"/>
    <col min="15411" max="15411" width="14" style="30" customWidth="1"/>
    <col min="15412" max="15606" width="9" style="30" customWidth="1"/>
    <col min="15607" max="15607" width="5.38333333333333" style="30" customWidth="1"/>
    <col min="15608" max="15608" width="7.51666666666667" style="30" customWidth="1"/>
    <col min="15609" max="15609" width="11" style="30" customWidth="1"/>
    <col min="15610" max="15610" width="10.625" style="30" customWidth="1"/>
    <col min="15611" max="15611" width="9.625" style="30" customWidth="1"/>
    <col min="15612" max="15612" width="9.875" style="30" customWidth="1"/>
    <col min="15613" max="15613" width="12.75" style="30" customWidth="1"/>
    <col min="15614" max="15614" width="10.875" style="30" customWidth="1"/>
    <col min="15615" max="15615" width="9" style="30" customWidth="1"/>
    <col min="15616" max="15618" width="7.75" style="30" customWidth="1"/>
    <col min="15619" max="15619" width="5.51666666666667" style="30" customWidth="1"/>
    <col min="15620" max="15620" width="12.3833333333333" style="30" customWidth="1"/>
    <col min="15621" max="15621" width="14" style="30" customWidth="1"/>
    <col min="15622" max="15622" width="13.875" style="30" customWidth="1"/>
    <col min="15623" max="15623" width="15" style="30" customWidth="1"/>
    <col min="15624" max="15624" width="11.1333333333333" style="30" customWidth="1"/>
    <col min="15625" max="15625" width="10.625" style="30" customWidth="1"/>
    <col min="15626" max="15626" width="11.5166666666667" style="30" customWidth="1"/>
    <col min="15627" max="15627" width="9" style="30" customWidth="1"/>
    <col min="15628" max="15628" width="9.38333333333333" style="30" customWidth="1"/>
    <col min="15629" max="15629" width="8.75" style="30" customWidth="1"/>
    <col min="15630" max="15630" width="12" style="30" customWidth="1"/>
    <col min="15631" max="15631" width="12.25" style="30" customWidth="1"/>
    <col min="15632" max="15632" width="11.3833333333333" style="30" customWidth="1"/>
    <col min="15633" max="15633" width="14" style="30" customWidth="1"/>
    <col min="15634" max="15634" width="13.25" style="30" customWidth="1"/>
    <col min="15635" max="15635" width="20.25" style="30" customWidth="1"/>
    <col min="15636" max="15636" width="21.5166666666667" style="30" customWidth="1"/>
    <col min="15637" max="15637" width="10.5166666666667" style="30" customWidth="1"/>
    <col min="15638" max="15638" width="9.875" style="30" customWidth="1"/>
    <col min="15639" max="15639" width="15.75" style="30" customWidth="1"/>
    <col min="15640" max="15640" width="11.875" style="30" customWidth="1"/>
    <col min="15641" max="15641" width="9.875" style="30" customWidth="1"/>
    <col min="15642" max="15642" width="13.5166666666667" style="30" customWidth="1"/>
    <col min="15643" max="15643" width="10" style="30" customWidth="1"/>
    <col min="15644" max="15644" width="9.75" style="30" customWidth="1"/>
    <col min="15645" max="15649" width="12.3833333333333" style="30" customWidth="1"/>
    <col min="15650" max="15650" width="4.13333333333333" style="30" customWidth="1"/>
    <col min="15651" max="15651" width="11.1333333333333" style="30" customWidth="1"/>
    <col min="15652" max="15652" width="8" style="30" customWidth="1"/>
    <col min="15653" max="15653" width="6.38333333333333" style="30" customWidth="1"/>
    <col min="15654" max="15654" width="6.625" style="30" customWidth="1"/>
    <col min="15655" max="15655" width="9.13333333333333" style="30" customWidth="1"/>
    <col min="15656" max="15656" width="9.75" style="30" customWidth="1"/>
    <col min="15657" max="15657" width="13.5166666666667" style="30" customWidth="1"/>
    <col min="15658" max="15658" width="19.3833333333333" style="30" customWidth="1"/>
    <col min="15659" max="15659" width="13.625" style="30" customWidth="1"/>
    <col min="15660" max="15660" width="14" style="30" customWidth="1"/>
    <col min="15661" max="15661" width="17.5166666666667" style="30" customWidth="1"/>
    <col min="15662" max="15662" width="9" style="30" customWidth="1"/>
    <col min="15663" max="15663" width="12.5166666666667" style="30" customWidth="1"/>
    <col min="15664" max="15664" width="16.625" style="30" customWidth="1"/>
    <col min="15665" max="15666" width="12.625" style="30" customWidth="1"/>
    <col min="15667" max="15667" width="14" style="30" customWidth="1"/>
    <col min="15668" max="15862" width="9" style="30" customWidth="1"/>
    <col min="15863" max="15863" width="5.38333333333333" style="30" customWidth="1"/>
    <col min="15864" max="15864" width="7.51666666666667" style="30" customWidth="1"/>
    <col min="15865" max="15865" width="11" style="30" customWidth="1"/>
    <col min="15866" max="15866" width="10.625" style="30" customWidth="1"/>
    <col min="15867" max="15867" width="9.625" style="30" customWidth="1"/>
    <col min="15868" max="15868" width="9.875" style="30" customWidth="1"/>
    <col min="15869" max="15869" width="12.75" style="30" customWidth="1"/>
    <col min="15870" max="15870" width="10.875" style="30" customWidth="1"/>
    <col min="15871" max="15871" width="9" style="30" customWidth="1"/>
    <col min="15872" max="15874" width="7.75" style="30" customWidth="1"/>
    <col min="15875" max="15875" width="5.51666666666667" style="30" customWidth="1"/>
    <col min="15876" max="15876" width="12.3833333333333" style="30" customWidth="1"/>
    <col min="15877" max="15877" width="14" style="30" customWidth="1"/>
    <col min="15878" max="15878" width="13.875" style="30" customWidth="1"/>
    <col min="15879" max="15879" width="15" style="30" customWidth="1"/>
    <col min="15880" max="15880" width="11.1333333333333" style="30" customWidth="1"/>
    <col min="15881" max="15881" width="10.625" style="30" customWidth="1"/>
    <col min="15882" max="15882" width="11.5166666666667" style="30" customWidth="1"/>
    <col min="15883" max="15883" width="9" style="30" customWidth="1"/>
    <col min="15884" max="15884" width="9.38333333333333" style="30" customWidth="1"/>
    <col min="15885" max="15885" width="8.75" style="30" customWidth="1"/>
    <col min="15886" max="15886" width="12" style="30" customWidth="1"/>
    <col min="15887" max="15887" width="12.25" style="30" customWidth="1"/>
    <col min="15888" max="15888" width="11.3833333333333" style="30" customWidth="1"/>
    <col min="15889" max="15889" width="14" style="30" customWidth="1"/>
    <col min="15890" max="15890" width="13.25" style="30" customWidth="1"/>
    <col min="15891" max="15891" width="20.25" style="30" customWidth="1"/>
    <col min="15892" max="15892" width="21.5166666666667" style="30" customWidth="1"/>
    <col min="15893" max="15893" width="10.5166666666667" style="30" customWidth="1"/>
    <col min="15894" max="15894" width="9.875" style="30" customWidth="1"/>
    <col min="15895" max="15895" width="15.75" style="30" customWidth="1"/>
    <col min="15896" max="15896" width="11.875" style="30" customWidth="1"/>
    <col min="15897" max="15897" width="9.875" style="30" customWidth="1"/>
    <col min="15898" max="15898" width="13.5166666666667" style="30" customWidth="1"/>
    <col min="15899" max="15899" width="10" style="30" customWidth="1"/>
    <col min="15900" max="15900" width="9.75" style="30" customWidth="1"/>
    <col min="15901" max="15905" width="12.3833333333333" style="30" customWidth="1"/>
    <col min="15906" max="15906" width="4.13333333333333" style="30" customWidth="1"/>
    <col min="15907" max="15907" width="11.1333333333333" style="30" customWidth="1"/>
    <col min="15908" max="15908" width="8" style="30" customWidth="1"/>
    <col min="15909" max="15909" width="6.38333333333333" style="30" customWidth="1"/>
    <col min="15910" max="15910" width="6.625" style="30" customWidth="1"/>
    <col min="15911" max="15911" width="9.13333333333333" style="30" customWidth="1"/>
    <col min="15912" max="15912" width="9.75" style="30" customWidth="1"/>
    <col min="15913" max="15913" width="13.5166666666667" style="30" customWidth="1"/>
    <col min="15914" max="15914" width="19.3833333333333" style="30" customWidth="1"/>
    <col min="15915" max="15915" width="13.625" style="30" customWidth="1"/>
    <col min="15916" max="15916" width="14" style="30" customWidth="1"/>
    <col min="15917" max="15917" width="17.5166666666667" style="30" customWidth="1"/>
    <col min="15918" max="15918" width="9" style="30" customWidth="1"/>
    <col min="15919" max="15919" width="12.5166666666667" style="30" customWidth="1"/>
    <col min="15920" max="15920" width="16.625" style="30" customWidth="1"/>
    <col min="15921" max="15922" width="12.625" style="30" customWidth="1"/>
    <col min="15923" max="15923" width="14" style="30" customWidth="1"/>
    <col min="15924" max="16118" width="9" style="30" customWidth="1"/>
    <col min="16119" max="16119" width="5.38333333333333" style="30" customWidth="1"/>
    <col min="16120" max="16120" width="7.51666666666667" style="30" customWidth="1"/>
    <col min="16121" max="16121" width="11" style="30" customWidth="1"/>
    <col min="16122" max="16122" width="10.625" style="30" customWidth="1"/>
    <col min="16123" max="16123" width="9.625" style="30" customWidth="1"/>
    <col min="16124" max="16124" width="9.875" style="30" customWidth="1"/>
    <col min="16125" max="16125" width="12.75" style="30" customWidth="1"/>
    <col min="16126" max="16126" width="10.875" style="30" customWidth="1"/>
    <col min="16127" max="16127" width="9" style="30" customWidth="1"/>
    <col min="16128" max="16130" width="7.75" style="30" customWidth="1"/>
    <col min="16131" max="16131" width="5.51666666666667" style="30" customWidth="1"/>
    <col min="16132" max="16132" width="12.3833333333333" style="30" customWidth="1"/>
    <col min="16133" max="16133" width="14" style="30" customWidth="1"/>
    <col min="16134" max="16134" width="13.875" style="30" customWidth="1"/>
    <col min="16135" max="16135" width="15" style="30" customWidth="1"/>
    <col min="16136" max="16136" width="11.1333333333333" style="30" customWidth="1"/>
    <col min="16137" max="16137" width="10.625" style="30" customWidth="1"/>
    <col min="16138" max="16138" width="11.5166666666667" style="30" customWidth="1"/>
    <col min="16139" max="16139" width="9" style="30" customWidth="1"/>
    <col min="16140" max="16140" width="9.38333333333333" style="30" customWidth="1"/>
    <col min="16141" max="16141" width="8.75" style="30" customWidth="1"/>
    <col min="16142" max="16142" width="12" style="30" customWidth="1"/>
    <col min="16143" max="16143" width="12.25" style="30" customWidth="1"/>
    <col min="16144" max="16144" width="11.3833333333333" style="30" customWidth="1"/>
    <col min="16145" max="16145" width="14" style="30" customWidth="1"/>
    <col min="16146" max="16146" width="13.25" style="30" customWidth="1"/>
    <col min="16147" max="16147" width="20.25" style="30" customWidth="1"/>
    <col min="16148" max="16148" width="21.5166666666667" style="30" customWidth="1"/>
    <col min="16149" max="16149" width="10.5166666666667" style="30" customWidth="1"/>
    <col min="16150" max="16150" width="9.875" style="30" customWidth="1"/>
    <col min="16151" max="16151" width="15.75" style="30" customWidth="1"/>
    <col min="16152" max="16152" width="11.875" style="30" customWidth="1"/>
    <col min="16153" max="16153" width="9.875" style="30" customWidth="1"/>
    <col min="16154" max="16154" width="13.5166666666667" style="30" customWidth="1"/>
    <col min="16155" max="16155" width="10" style="30" customWidth="1"/>
    <col min="16156" max="16156" width="9.75" style="30" customWidth="1"/>
    <col min="16157" max="16161" width="12.3833333333333" style="30" customWidth="1"/>
    <col min="16162" max="16162" width="4.13333333333333" style="30" customWidth="1"/>
    <col min="16163" max="16163" width="11.1333333333333" style="30" customWidth="1"/>
    <col min="16164" max="16164" width="8" style="30" customWidth="1"/>
    <col min="16165" max="16165" width="6.38333333333333" style="30" customWidth="1"/>
    <col min="16166" max="16166" width="6.625" style="30" customWidth="1"/>
    <col min="16167" max="16167" width="9.13333333333333" style="30" customWidth="1"/>
    <col min="16168" max="16168" width="9.75" style="30" customWidth="1"/>
    <col min="16169" max="16169" width="13.5166666666667" style="30" customWidth="1"/>
    <col min="16170" max="16170" width="19.3833333333333" style="30" customWidth="1"/>
    <col min="16171" max="16171" width="13.625" style="30" customWidth="1"/>
    <col min="16172" max="16172" width="14" style="30" customWidth="1"/>
    <col min="16173" max="16173" width="17.5166666666667" style="30" customWidth="1"/>
    <col min="16174" max="16174" width="9" style="30" customWidth="1"/>
    <col min="16175" max="16175" width="12.5166666666667" style="30" customWidth="1"/>
    <col min="16176" max="16176" width="16.625" style="30" customWidth="1"/>
    <col min="16177" max="16178" width="12.625" style="30" customWidth="1"/>
    <col min="16179" max="16179" width="14" style="30" customWidth="1"/>
    <col min="16180" max="16383" width="9" style="30" customWidth="1"/>
    <col min="16384" max="16384" width="9" style="30"/>
  </cols>
  <sheetData>
    <row r="1" s="1" customFormat="1" ht="63.75" customHeight="1" spans="1:235">
      <c r="A1" s="31" t="s">
        <v>55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67"/>
      <c r="W1" s="68"/>
      <c r="X1" s="31"/>
      <c r="Y1" s="31"/>
      <c r="Z1" s="31"/>
      <c r="AA1" s="31"/>
      <c r="AB1" s="31"/>
      <c r="AC1" s="79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119"/>
      <c r="AS1" s="31"/>
      <c r="AT1" s="31"/>
      <c r="AU1" s="31"/>
      <c r="AV1" s="31"/>
      <c r="AW1" s="31"/>
      <c r="AX1" s="139"/>
      <c r="AY1" s="119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</row>
    <row r="2" s="2" customFormat="1" ht="24.95" customHeight="1" spans="1:5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69"/>
      <c r="W2" s="70"/>
      <c r="X2" s="32"/>
      <c r="Y2" s="32"/>
      <c r="Z2" s="32"/>
      <c r="AA2" s="32"/>
      <c r="AB2" s="32"/>
      <c r="AC2" s="80"/>
      <c r="AD2" s="32"/>
      <c r="AE2" s="32"/>
      <c r="AF2" s="32"/>
      <c r="AG2" s="32"/>
      <c r="AH2" s="32"/>
      <c r="AI2" s="32"/>
      <c r="AJ2" s="32"/>
      <c r="AK2" s="32"/>
      <c r="AL2" s="32"/>
      <c r="AM2" s="100"/>
      <c r="AN2" s="100"/>
      <c r="AO2" s="100"/>
      <c r="AP2" s="100"/>
      <c r="AQ2" s="100"/>
      <c r="AR2" s="120"/>
      <c r="AS2" s="32"/>
      <c r="AT2" s="32"/>
      <c r="AU2" s="32"/>
      <c r="AV2" s="32"/>
      <c r="AW2" s="32"/>
      <c r="AX2" s="141"/>
      <c r="AY2" s="120"/>
    </row>
    <row r="3" s="2" customFormat="1" ht="24.95" customHeight="1" spans="1:51">
      <c r="A3" s="32" t="s">
        <v>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69"/>
      <c r="W3" s="70"/>
      <c r="X3" s="32"/>
      <c r="Y3" s="32"/>
      <c r="Z3" s="32"/>
      <c r="AA3" s="32"/>
      <c r="AB3" s="32"/>
      <c r="AC3" s="80"/>
      <c r="AD3" s="32"/>
      <c r="AE3" s="32"/>
      <c r="AF3" s="32"/>
      <c r="AG3" s="32"/>
      <c r="AH3" s="32"/>
      <c r="AI3" s="32"/>
      <c r="AJ3" s="32"/>
      <c r="AK3" s="32"/>
      <c r="AL3" s="32"/>
      <c r="AM3" s="100"/>
      <c r="AN3" s="100"/>
      <c r="AO3" s="100"/>
      <c r="AP3" s="100"/>
      <c r="AQ3" s="100"/>
      <c r="AR3" s="120"/>
      <c r="AS3" s="32"/>
      <c r="AT3" s="32"/>
      <c r="AU3" s="32"/>
      <c r="AV3" s="32"/>
      <c r="AW3" s="32"/>
      <c r="AX3" s="141"/>
      <c r="AY3" s="120"/>
    </row>
    <row r="4" s="3" customFormat="1" ht="57.75" customHeight="1" spans="1:235">
      <c r="A4" s="33" t="s">
        <v>1</v>
      </c>
      <c r="B4" s="34" t="s">
        <v>2</v>
      </c>
      <c r="C4" s="34"/>
      <c r="D4" s="35" t="s">
        <v>3</v>
      </c>
      <c r="E4" s="35"/>
      <c r="F4" s="35" t="s">
        <v>4</v>
      </c>
      <c r="G4" s="36" t="s">
        <v>5</v>
      </c>
      <c r="H4" s="36" t="s">
        <v>7</v>
      </c>
      <c r="I4" s="35" t="s">
        <v>8</v>
      </c>
      <c r="J4" s="35" t="s">
        <v>57</v>
      </c>
      <c r="K4" s="35"/>
      <c r="L4" s="35"/>
      <c r="M4" s="35" t="s">
        <v>58</v>
      </c>
      <c r="N4" s="35"/>
      <c r="O4" s="35"/>
      <c r="P4" s="35"/>
      <c r="Q4" s="35"/>
      <c r="R4" s="35"/>
      <c r="S4" s="35"/>
      <c r="T4" s="35"/>
      <c r="U4" s="36" t="s">
        <v>59</v>
      </c>
      <c r="V4" s="36"/>
      <c r="W4" s="34"/>
      <c r="X4" s="36"/>
      <c r="Y4" s="36"/>
      <c r="Z4" s="35" t="s">
        <v>60</v>
      </c>
      <c r="AA4" s="35"/>
      <c r="AB4" s="35"/>
      <c r="AC4" s="81"/>
      <c r="AD4" s="35"/>
      <c r="AE4" s="35"/>
      <c r="AF4" s="35"/>
      <c r="AG4" s="35" t="s">
        <v>61</v>
      </c>
      <c r="AH4" s="35"/>
      <c r="AI4" s="35"/>
      <c r="AJ4" s="35"/>
      <c r="AK4" s="35"/>
      <c r="AL4" s="35"/>
      <c r="AM4" s="101" t="s">
        <v>62</v>
      </c>
      <c r="AN4" s="102" t="s">
        <v>63</v>
      </c>
      <c r="AO4" s="102" t="s">
        <v>64</v>
      </c>
      <c r="AP4" s="101" t="s">
        <v>65</v>
      </c>
      <c r="AQ4" s="101" t="s">
        <v>65</v>
      </c>
      <c r="AR4" s="121" t="s">
        <v>66</v>
      </c>
      <c r="AS4" s="101" t="s">
        <v>67</v>
      </c>
      <c r="AT4" s="101" t="s">
        <v>68</v>
      </c>
      <c r="AU4" s="122" t="s">
        <v>69</v>
      </c>
      <c r="AV4" s="123" t="s">
        <v>70</v>
      </c>
      <c r="AW4" s="101" t="s">
        <v>71</v>
      </c>
      <c r="AX4" s="142" t="s">
        <v>72</v>
      </c>
      <c r="AY4" s="124" t="s">
        <v>73</v>
      </c>
      <c r="AZ4" s="38" t="s">
        <v>74</v>
      </c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3"/>
      <c r="HZ4" s="143"/>
      <c r="IA4" s="143"/>
    </row>
    <row r="5" s="3" customFormat="1" ht="24.95" customHeight="1" spans="1:235">
      <c r="A5" s="37"/>
      <c r="B5" s="38" t="s">
        <v>11</v>
      </c>
      <c r="C5" s="38" t="s">
        <v>12</v>
      </c>
      <c r="D5" s="38" t="s">
        <v>11</v>
      </c>
      <c r="E5" s="38" t="s">
        <v>12</v>
      </c>
      <c r="F5" s="38"/>
      <c r="G5" s="39"/>
      <c r="H5" s="39"/>
      <c r="I5" s="38"/>
      <c r="J5" s="50" t="s">
        <v>14</v>
      </c>
      <c r="K5" s="38" t="s">
        <v>15</v>
      </c>
      <c r="L5" s="51" t="s">
        <v>16</v>
      </c>
      <c r="M5" s="52" t="s">
        <v>75</v>
      </c>
      <c r="N5" s="53" t="s">
        <v>76</v>
      </c>
      <c r="O5" s="54" t="s">
        <v>77</v>
      </c>
      <c r="P5" s="53" t="s">
        <v>78</v>
      </c>
      <c r="Q5" s="53" t="s">
        <v>79</v>
      </c>
      <c r="R5" s="53" t="s">
        <v>80</v>
      </c>
      <c r="S5" s="53" t="s">
        <v>81</v>
      </c>
      <c r="T5" s="53" t="s">
        <v>82</v>
      </c>
      <c r="U5" s="39" t="s">
        <v>83</v>
      </c>
      <c r="V5" s="51" t="s">
        <v>84</v>
      </c>
      <c r="W5" s="71" t="s">
        <v>85</v>
      </c>
      <c r="X5" s="53" t="s">
        <v>86</v>
      </c>
      <c r="Y5" s="53" t="s">
        <v>87</v>
      </c>
      <c r="Z5" s="53" t="s">
        <v>88</v>
      </c>
      <c r="AA5" s="38" t="s">
        <v>89</v>
      </c>
      <c r="AB5" s="82" t="s">
        <v>90</v>
      </c>
      <c r="AC5" s="83" t="s">
        <v>91</v>
      </c>
      <c r="AD5" s="53" t="s">
        <v>92</v>
      </c>
      <c r="AE5" s="53" t="s">
        <v>93</v>
      </c>
      <c r="AF5" s="38" t="s">
        <v>94</v>
      </c>
      <c r="AG5" s="38"/>
      <c r="AH5" s="38"/>
      <c r="AI5" s="38"/>
      <c r="AJ5" s="38"/>
      <c r="AK5" s="38"/>
      <c r="AL5" s="38"/>
      <c r="AM5" s="103"/>
      <c r="AN5" s="104"/>
      <c r="AO5" s="104"/>
      <c r="AP5" s="103"/>
      <c r="AQ5" s="103"/>
      <c r="AR5" s="124" t="s">
        <v>18</v>
      </c>
      <c r="AS5" s="103"/>
      <c r="AT5" s="103"/>
      <c r="AU5" s="125"/>
      <c r="AV5" s="126"/>
      <c r="AW5" s="103"/>
      <c r="AX5" s="144"/>
      <c r="AY5" s="124"/>
      <c r="AZ5" s="38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  <c r="GS5" s="143"/>
      <c r="GT5" s="143"/>
      <c r="GU5" s="143"/>
      <c r="GV5" s="143"/>
      <c r="GW5" s="143"/>
      <c r="GX5" s="143"/>
      <c r="GY5" s="143"/>
      <c r="GZ5" s="143"/>
      <c r="HA5" s="143"/>
      <c r="HB5" s="143"/>
      <c r="HC5" s="143"/>
      <c r="HD5" s="143"/>
      <c r="HE5" s="143"/>
      <c r="HF5" s="143"/>
      <c r="HG5" s="143"/>
      <c r="HH5" s="143"/>
      <c r="HI5" s="143"/>
      <c r="HJ5" s="143"/>
      <c r="HK5" s="143"/>
      <c r="HL5" s="143"/>
      <c r="HM5" s="143"/>
      <c r="HN5" s="143"/>
      <c r="HO5" s="143"/>
      <c r="HP5" s="143"/>
      <c r="HQ5" s="143"/>
      <c r="HR5" s="143"/>
      <c r="HS5" s="143"/>
      <c r="HT5" s="143"/>
      <c r="HU5" s="143"/>
      <c r="HV5" s="143"/>
      <c r="HW5" s="143"/>
      <c r="HX5" s="143"/>
      <c r="HY5" s="143"/>
      <c r="HZ5" s="143"/>
      <c r="IA5" s="143"/>
    </row>
    <row r="6" s="3" customFormat="1" ht="48.75" customHeight="1" spans="1:235">
      <c r="A6" s="37"/>
      <c r="B6" s="38"/>
      <c r="C6" s="38"/>
      <c r="D6" s="38"/>
      <c r="E6" s="38"/>
      <c r="F6" s="38"/>
      <c r="G6" s="39"/>
      <c r="H6" s="39"/>
      <c r="I6" s="38"/>
      <c r="J6" s="50"/>
      <c r="K6" s="38"/>
      <c r="L6" s="51"/>
      <c r="M6" s="52"/>
      <c r="N6" s="53"/>
      <c r="O6" s="54"/>
      <c r="P6" s="53"/>
      <c r="Q6" s="53"/>
      <c r="R6" s="53"/>
      <c r="S6" s="53"/>
      <c r="T6" s="53"/>
      <c r="U6" s="39"/>
      <c r="V6" s="51"/>
      <c r="W6" s="71"/>
      <c r="X6" s="53"/>
      <c r="Y6" s="53"/>
      <c r="Z6" s="53"/>
      <c r="AA6" s="38"/>
      <c r="AB6" s="82"/>
      <c r="AC6" s="83"/>
      <c r="AD6" s="53"/>
      <c r="AE6" s="53"/>
      <c r="AF6" s="38"/>
      <c r="AG6" s="105" t="s">
        <v>95</v>
      </c>
      <c r="AH6" s="103" t="s">
        <v>96</v>
      </c>
      <c r="AI6" s="106" t="s">
        <v>97</v>
      </c>
      <c r="AJ6" s="103" t="s">
        <v>98</v>
      </c>
      <c r="AK6" s="106" t="s">
        <v>99</v>
      </c>
      <c r="AL6" s="103" t="s">
        <v>100</v>
      </c>
      <c r="AM6" s="103" t="s">
        <v>101</v>
      </c>
      <c r="AN6" s="104" t="s">
        <v>101</v>
      </c>
      <c r="AO6" s="104" t="s">
        <v>101</v>
      </c>
      <c r="AP6" s="103" t="s">
        <v>101</v>
      </c>
      <c r="AQ6" s="103" t="s">
        <v>102</v>
      </c>
      <c r="AR6" s="124"/>
      <c r="AS6" s="103" t="s">
        <v>103</v>
      </c>
      <c r="AT6" s="103"/>
      <c r="AU6" s="125"/>
      <c r="AV6" s="126"/>
      <c r="AW6" s="103"/>
      <c r="AX6" s="144"/>
      <c r="AY6" s="124"/>
      <c r="AZ6" s="38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143"/>
      <c r="GA6" s="143"/>
      <c r="GB6" s="143"/>
      <c r="GC6" s="143"/>
      <c r="GD6" s="143"/>
      <c r="GE6" s="143"/>
      <c r="GF6" s="143"/>
      <c r="GG6" s="143"/>
      <c r="GH6" s="143"/>
      <c r="GI6" s="143"/>
      <c r="GJ6" s="143"/>
      <c r="GK6" s="143"/>
      <c r="GL6" s="143"/>
      <c r="GM6" s="143"/>
      <c r="GN6" s="143"/>
      <c r="GO6" s="143"/>
      <c r="GP6" s="143"/>
      <c r="GQ6" s="143"/>
      <c r="GR6" s="143"/>
      <c r="GS6" s="143"/>
      <c r="GT6" s="143"/>
      <c r="GU6" s="143"/>
      <c r="GV6" s="143"/>
      <c r="GW6" s="143"/>
      <c r="GX6" s="143"/>
      <c r="GY6" s="143"/>
      <c r="GZ6" s="143"/>
      <c r="HA6" s="143"/>
      <c r="HB6" s="143"/>
      <c r="HC6" s="143"/>
      <c r="HD6" s="143"/>
      <c r="HE6" s="143"/>
      <c r="HF6" s="143"/>
      <c r="HG6" s="143"/>
      <c r="HH6" s="143"/>
      <c r="HI6" s="143"/>
      <c r="HJ6" s="143"/>
      <c r="HK6" s="143"/>
      <c r="HL6" s="143"/>
      <c r="HM6" s="143"/>
      <c r="HN6" s="143"/>
      <c r="HO6" s="143"/>
      <c r="HP6" s="143"/>
      <c r="HQ6" s="143"/>
      <c r="HR6" s="143"/>
      <c r="HS6" s="143"/>
      <c r="HT6" s="143"/>
      <c r="HU6" s="143"/>
      <c r="HV6" s="143"/>
      <c r="HW6" s="143"/>
      <c r="HX6" s="143"/>
      <c r="HY6" s="143"/>
      <c r="HZ6" s="143"/>
      <c r="IA6" s="143"/>
    </row>
    <row r="7" s="3" customFormat="1" ht="58.5" customHeight="1" spans="1:235">
      <c r="A7" s="40"/>
      <c r="B7" s="41"/>
      <c r="C7" s="41"/>
      <c r="D7" s="42"/>
      <c r="E7" s="42"/>
      <c r="F7" s="42"/>
      <c r="G7" s="43"/>
      <c r="H7" s="43"/>
      <c r="I7" s="42"/>
      <c r="J7" s="55"/>
      <c r="K7" s="42"/>
      <c r="L7" s="56"/>
      <c r="M7" s="57"/>
      <c r="N7" s="58"/>
      <c r="O7" s="59"/>
      <c r="P7" s="58"/>
      <c r="Q7" s="58"/>
      <c r="R7" s="58"/>
      <c r="S7" s="58"/>
      <c r="T7" s="58"/>
      <c r="U7" s="43"/>
      <c r="V7" s="56"/>
      <c r="W7" s="72"/>
      <c r="X7" s="58"/>
      <c r="Y7" s="58"/>
      <c r="Z7" s="58"/>
      <c r="AA7" s="42"/>
      <c r="AB7" s="84"/>
      <c r="AC7" s="85"/>
      <c r="AD7" s="58"/>
      <c r="AE7" s="58"/>
      <c r="AF7" s="42"/>
      <c r="AG7" s="107"/>
      <c r="AH7" s="108"/>
      <c r="AI7" s="109"/>
      <c r="AJ7" s="108"/>
      <c r="AK7" s="109"/>
      <c r="AL7" s="108"/>
      <c r="AM7" s="108" t="s">
        <v>104</v>
      </c>
      <c r="AN7" s="110" t="s">
        <v>104</v>
      </c>
      <c r="AO7" s="110" t="s">
        <v>104</v>
      </c>
      <c r="AP7" s="108" t="s">
        <v>104</v>
      </c>
      <c r="AQ7" s="108" t="s">
        <v>104</v>
      </c>
      <c r="AR7" s="127"/>
      <c r="AS7" s="108"/>
      <c r="AT7" s="108"/>
      <c r="AU7" s="128"/>
      <c r="AV7" s="129"/>
      <c r="AW7" s="108"/>
      <c r="AX7" s="145"/>
      <c r="AY7" s="124"/>
      <c r="AZ7" s="38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143"/>
      <c r="FE7" s="143"/>
      <c r="FF7" s="143"/>
      <c r="FG7" s="143"/>
      <c r="FH7" s="143"/>
      <c r="FI7" s="143"/>
      <c r="FJ7" s="143"/>
      <c r="FK7" s="143"/>
      <c r="FL7" s="143"/>
      <c r="FM7" s="143"/>
      <c r="FN7" s="143"/>
      <c r="FO7" s="143"/>
      <c r="FP7" s="143"/>
      <c r="FQ7" s="143"/>
      <c r="FR7" s="143"/>
      <c r="FS7" s="143"/>
      <c r="FT7" s="143"/>
      <c r="FU7" s="143"/>
      <c r="FV7" s="143"/>
      <c r="FW7" s="143"/>
      <c r="FX7" s="143"/>
      <c r="FY7" s="143"/>
      <c r="FZ7" s="143"/>
      <c r="GA7" s="143"/>
      <c r="GB7" s="143"/>
      <c r="GC7" s="143"/>
      <c r="GD7" s="143"/>
      <c r="GE7" s="143"/>
      <c r="GF7" s="143"/>
      <c r="GG7" s="143"/>
      <c r="GH7" s="143"/>
      <c r="GI7" s="143"/>
      <c r="GJ7" s="143"/>
      <c r="GK7" s="143"/>
      <c r="GL7" s="143"/>
      <c r="GM7" s="143"/>
      <c r="GN7" s="143"/>
      <c r="GO7" s="143"/>
      <c r="GP7" s="143"/>
      <c r="GQ7" s="143"/>
      <c r="GR7" s="143"/>
      <c r="GS7" s="143"/>
      <c r="GT7" s="143"/>
      <c r="GU7" s="143"/>
      <c r="GV7" s="143"/>
      <c r="GW7" s="143"/>
      <c r="GX7" s="143"/>
      <c r="GY7" s="143"/>
      <c r="GZ7" s="143"/>
      <c r="HA7" s="143"/>
      <c r="HB7" s="143"/>
      <c r="HC7" s="143"/>
      <c r="HD7" s="143"/>
      <c r="HE7" s="143"/>
      <c r="HF7" s="143"/>
      <c r="HG7" s="143"/>
      <c r="HH7" s="143"/>
      <c r="HI7" s="143"/>
      <c r="HJ7" s="143"/>
      <c r="HK7" s="143"/>
      <c r="HL7" s="143"/>
      <c r="HM7" s="143"/>
      <c r="HN7" s="143"/>
      <c r="HO7" s="143"/>
      <c r="HP7" s="143"/>
      <c r="HQ7" s="143"/>
      <c r="HR7" s="143"/>
      <c r="HS7" s="143"/>
      <c r="HT7" s="143"/>
      <c r="HU7" s="143"/>
      <c r="HV7" s="143"/>
      <c r="HW7" s="143"/>
      <c r="HX7" s="143"/>
      <c r="HY7" s="143"/>
      <c r="HZ7" s="143"/>
      <c r="IA7" s="143"/>
    </row>
    <row r="8" s="4" customFormat="1" ht="20.65" customHeight="1" spans="1:235">
      <c r="A8" s="44" t="s">
        <v>105</v>
      </c>
      <c r="B8" s="44" t="s">
        <v>106</v>
      </c>
      <c r="C8" s="44" t="s">
        <v>107</v>
      </c>
      <c r="D8" s="45" t="s">
        <v>108</v>
      </c>
      <c r="E8" s="45"/>
      <c r="F8" s="45">
        <f>模具报价表!G6</f>
        <v>0</v>
      </c>
      <c r="G8" s="46">
        <f>模具报价表!H6</f>
        <v>0</v>
      </c>
      <c r="H8" s="47">
        <f t="shared" ref="H8" si="0">G8*F8</f>
        <v>0</v>
      </c>
      <c r="I8" s="45">
        <f>模具报价表!K6</f>
        <v>0</v>
      </c>
      <c r="J8" s="60">
        <f>模具报价表!L6</f>
        <v>0</v>
      </c>
      <c r="K8" s="45"/>
      <c r="L8" s="45"/>
      <c r="M8" s="45"/>
      <c r="N8" s="61">
        <f>G8</f>
        <v>0</v>
      </c>
      <c r="O8" s="62"/>
      <c r="P8" s="61">
        <v>3.8</v>
      </c>
      <c r="Q8" s="61">
        <f>N8*P8</f>
        <v>0</v>
      </c>
      <c r="R8" s="61">
        <v>2.4</v>
      </c>
      <c r="S8" s="61">
        <f>(N8-G8)*R8</f>
        <v>0</v>
      </c>
      <c r="T8" s="61">
        <f>Q8-S8</f>
        <v>0</v>
      </c>
      <c r="U8" s="48"/>
      <c r="V8" s="73"/>
      <c r="W8" s="74"/>
      <c r="X8" s="64"/>
      <c r="Y8" s="61">
        <f>X16+X17+X18</f>
        <v>1.2</v>
      </c>
      <c r="Z8" s="61" t="s">
        <v>109</v>
      </c>
      <c r="AA8" s="86" t="s">
        <v>110</v>
      </c>
      <c r="AB8" s="87" t="s">
        <v>111</v>
      </c>
      <c r="AC8" s="88" t="s">
        <v>112</v>
      </c>
      <c r="AD8" s="89">
        <v>0.3</v>
      </c>
      <c r="AE8" s="64">
        <f>AD8+AD9+AD10+AD11+AD12+AD13+AD14+AD15</f>
        <v>4.3</v>
      </c>
      <c r="AF8" s="61">
        <f>AE8+AE16</f>
        <v>14.91</v>
      </c>
      <c r="AG8" s="111">
        <v>0.09</v>
      </c>
      <c r="AH8" s="61">
        <f>(T8+Y8+AF8)*AG8</f>
        <v>1.4499</v>
      </c>
      <c r="AI8" s="112"/>
      <c r="AJ8" s="113">
        <f>(T8+Y8+AF8)*AI8</f>
        <v>0</v>
      </c>
      <c r="AK8" s="112">
        <v>0.1</v>
      </c>
      <c r="AL8" s="113">
        <f>(T8+Y8+AF8)*AK8</f>
        <v>1.611</v>
      </c>
      <c r="AM8" s="113">
        <f>T8+Y8+AF8+AH8+AJ8+AL8</f>
        <v>19.1709</v>
      </c>
      <c r="AN8" s="114">
        <f>AM8*0.05</f>
        <v>0.958545</v>
      </c>
      <c r="AO8" s="114">
        <f>AM8*0.03</f>
        <v>0.575127</v>
      </c>
      <c r="AP8" s="113">
        <f>AM8+AN8+AO8</f>
        <v>20.704572</v>
      </c>
      <c r="AQ8" s="113">
        <f>AP8*1.13</f>
        <v>23.39616636</v>
      </c>
      <c r="AR8" s="130">
        <f>模具报价表!X6+模具报价表!AA6/6</f>
        <v>3.9</v>
      </c>
      <c r="AS8" s="131">
        <v>30000</v>
      </c>
      <c r="AT8" s="131" t="s">
        <v>113</v>
      </c>
      <c r="AU8" s="132">
        <v>0.5</v>
      </c>
      <c r="AV8" s="133">
        <f>AR8*AU8</f>
        <v>1.95</v>
      </c>
      <c r="AW8" s="117">
        <f>AV8/AS8</f>
        <v>6.5e-5</v>
      </c>
      <c r="AX8" s="146">
        <f>AQ8+AW8</f>
        <v>23.39623136</v>
      </c>
      <c r="AY8" s="147">
        <f>AX8*F8</f>
        <v>0</v>
      </c>
      <c r="AZ8" s="75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8"/>
      <c r="ER8" s="148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8"/>
      <c r="FG8" s="148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8"/>
      <c r="FV8" s="148"/>
      <c r="FW8" s="148"/>
      <c r="FX8" s="148"/>
      <c r="FY8" s="148"/>
      <c r="FZ8" s="148"/>
      <c r="GA8" s="148"/>
      <c r="GB8" s="148"/>
      <c r="GC8" s="148"/>
      <c r="GD8" s="148"/>
      <c r="GE8" s="148"/>
      <c r="GF8" s="148"/>
      <c r="GG8" s="148"/>
      <c r="GH8" s="148"/>
      <c r="GI8" s="148"/>
      <c r="GJ8" s="148"/>
      <c r="GK8" s="148"/>
      <c r="GL8" s="148"/>
      <c r="GM8" s="148"/>
      <c r="GN8" s="148"/>
      <c r="GO8" s="148"/>
      <c r="GP8" s="148"/>
      <c r="GQ8" s="148"/>
      <c r="GR8" s="148"/>
      <c r="GS8" s="148"/>
      <c r="GT8" s="148"/>
      <c r="GU8" s="148"/>
      <c r="GV8" s="148"/>
      <c r="GW8" s="148"/>
      <c r="GX8" s="148"/>
      <c r="GY8" s="148"/>
      <c r="GZ8" s="148"/>
      <c r="HA8" s="148"/>
      <c r="HB8" s="148"/>
      <c r="HC8" s="148"/>
      <c r="HD8" s="148"/>
      <c r="HE8" s="148"/>
      <c r="HF8" s="148"/>
      <c r="HG8" s="148"/>
      <c r="HH8" s="148"/>
      <c r="HI8" s="148"/>
      <c r="HJ8" s="148"/>
      <c r="HK8" s="148"/>
      <c r="HL8" s="148"/>
      <c r="HM8" s="148"/>
      <c r="HN8" s="148"/>
      <c r="HO8" s="148"/>
      <c r="HP8" s="148"/>
      <c r="HQ8" s="148"/>
      <c r="HR8" s="148"/>
      <c r="HS8" s="148"/>
      <c r="HT8" s="148"/>
      <c r="HU8" s="148"/>
      <c r="HV8" s="148"/>
      <c r="HW8" s="148"/>
      <c r="HX8" s="148"/>
      <c r="HY8" s="148"/>
      <c r="HZ8" s="148"/>
      <c r="IA8" s="148"/>
    </row>
    <row r="9" s="4" customFormat="1" ht="20.65" customHeight="1" spans="1:235">
      <c r="A9" s="44"/>
      <c r="B9" s="44"/>
      <c r="C9" s="44"/>
      <c r="D9" s="45"/>
      <c r="E9" s="45"/>
      <c r="F9" s="45"/>
      <c r="G9" s="46"/>
      <c r="H9" s="46"/>
      <c r="I9" s="45"/>
      <c r="J9" s="60"/>
      <c r="K9" s="45"/>
      <c r="L9" s="45"/>
      <c r="M9" s="45"/>
      <c r="N9" s="61"/>
      <c r="O9" s="62"/>
      <c r="P9" s="61"/>
      <c r="Q9" s="61"/>
      <c r="R9" s="61"/>
      <c r="S9" s="61"/>
      <c r="T9" s="61"/>
      <c r="U9" s="75"/>
      <c r="V9" s="76"/>
      <c r="W9" s="77"/>
      <c r="X9" s="78"/>
      <c r="Y9" s="61"/>
      <c r="Z9" s="61"/>
      <c r="AA9" s="90" t="s">
        <v>35</v>
      </c>
      <c r="AB9" s="87" t="s">
        <v>114</v>
      </c>
      <c r="AC9" s="88" t="s">
        <v>115</v>
      </c>
      <c r="AD9" s="89">
        <v>4</v>
      </c>
      <c r="AE9" s="78"/>
      <c r="AF9" s="61"/>
      <c r="AG9" s="111"/>
      <c r="AH9" s="61"/>
      <c r="AI9" s="112"/>
      <c r="AJ9" s="113"/>
      <c r="AK9" s="112"/>
      <c r="AL9" s="113"/>
      <c r="AM9" s="113"/>
      <c r="AN9" s="114"/>
      <c r="AO9" s="114"/>
      <c r="AP9" s="113"/>
      <c r="AQ9" s="113"/>
      <c r="AR9" s="134"/>
      <c r="AS9" s="131"/>
      <c r="AT9" s="131"/>
      <c r="AU9" s="132"/>
      <c r="AV9" s="133"/>
      <c r="AW9" s="89"/>
      <c r="AX9" s="146"/>
      <c r="AY9" s="147"/>
      <c r="AZ9" s="75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8"/>
      <c r="FG9" s="148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8"/>
      <c r="FV9" s="148"/>
      <c r="FW9" s="148"/>
      <c r="FX9" s="148"/>
      <c r="FY9" s="148"/>
      <c r="FZ9" s="148"/>
      <c r="GA9" s="148"/>
      <c r="GB9" s="148"/>
      <c r="GC9" s="148"/>
      <c r="GD9" s="148"/>
      <c r="GE9" s="148"/>
      <c r="GF9" s="148"/>
      <c r="GG9" s="148"/>
      <c r="GH9" s="148"/>
      <c r="GI9" s="148"/>
      <c r="GJ9" s="148"/>
      <c r="GK9" s="148"/>
      <c r="GL9" s="148"/>
      <c r="GM9" s="148"/>
      <c r="GN9" s="148"/>
      <c r="GO9" s="148"/>
      <c r="GP9" s="148"/>
      <c r="GQ9" s="148"/>
      <c r="GR9" s="148"/>
      <c r="GS9" s="148"/>
      <c r="GT9" s="148"/>
      <c r="GU9" s="148"/>
      <c r="GV9" s="148"/>
      <c r="GW9" s="148"/>
      <c r="GX9" s="148"/>
      <c r="GY9" s="148"/>
      <c r="GZ9" s="148"/>
      <c r="HA9" s="148"/>
      <c r="HB9" s="148"/>
      <c r="HC9" s="148"/>
      <c r="HD9" s="148"/>
      <c r="HE9" s="148"/>
      <c r="HF9" s="148"/>
      <c r="HG9" s="148"/>
      <c r="HH9" s="148"/>
      <c r="HI9" s="148"/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48"/>
      <c r="HU9" s="148"/>
      <c r="HV9" s="148"/>
      <c r="HW9" s="148"/>
      <c r="HX9" s="148"/>
      <c r="HY9" s="148"/>
      <c r="HZ9" s="148"/>
      <c r="IA9" s="148"/>
    </row>
    <row r="10" s="4" customFormat="1" ht="20.65" customHeight="1" spans="1:235">
      <c r="A10" s="44"/>
      <c r="B10" s="44"/>
      <c r="C10" s="44"/>
      <c r="D10" s="45"/>
      <c r="E10" s="45"/>
      <c r="F10" s="45"/>
      <c r="G10" s="46"/>
      <c r="H10" s="46"/>
      <c r="I10" s="45"/>
      <c r="J10" s="60"/>
      <c r="K10" s="45"/>
      <c r="L10" s="45"/>
      <c r="M10" s="45"/>
      <c r="N10" s="61"/>
      <c r="O10" s="62"/>
      <c r="P10" s="61"/>
      <c r="Q10" s="61"/>
      <c r="R10" s="61"/>
      <c r="S10" s="61"/>
      <c r="T10" s="61"/>
      <c r="U10" s="75"/>
      <c r="V10" s="76"/>
      <c r="W10" s="77"/>
      <c r="X10" s="78"/>
      <c r="Y10" s="61"/>
      <c r="Z10" s="61"/>
      <c r="AA10" s="91"/>
      <c r="AB10" s="91"/>
      <c r="AC10" s="88"/>
      <c r="AD10" s="89"/>
      <c r="AE10" s="78"/>
      <c r="AF10" s="61"/>
      <c r="AG10" s="111"/>
      <c r="AH10" s="61"/>
      <c r="AI10" s="112"/>
      <c r="AJ10" s="113"/>
      <c r="AK10" s="112"/>
      <c r="AL10" s="113"/>
      <c r="AM10" s="113"/>
      <c r="AN10" s="114"/>
      <c r="AO10" s="114"/>
      <c r="AP10" s="113"/>
      <c r="AQ10" s="113"/>
      <c r="AR10" s="134"/>
      <c r="AS10" s="131"/>
      <c r="AT10" s="131"/>
      <c r="AU10" s="132"/>
      <c r="AV10" s="133"/>
      <c r="AW10" s="89"/>
      <c r="AX10" s="146"/>
      <c r="AY10" s="147"/>
      <c r="AZ10" s="75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8"/>
      <c r="FG10" s="148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8"/>
      <c r="FV10" s="148"/>
      <c r="FW10" s="148"/>
      <c r="FX10" s="148"/>
      <c r="FY10" s="148"/>
      <c r="FZ10" s="148"/>
      <c r="GA10" s="148"/>
      <c r="GB10" s="148"/>
      <c r="GC10" s="148"/>
      <c r="GD10" s="148"/>
      <c r="GE10" s="148"/>
      <c r="GF10" s="148"/>
      <c r="GG10" s="148"/>
      <c r="GH10" s="148"/>
      <c r="GI10" s="148"/>
      <c r="GJ10" s="148"/>
      <c r="GK10" s="148"/>
      <c r="GL10" s="148"/>
      <c r="GM10" s="148"/>
      <c r="GN10" s="148"/>
      <c r="GO10" s="148"/>
      <c r="GP10" s="148"/>
      <c r="GQ10" s="148"/>
      <c r="GR10" s="148"/>
      <c r="GS10" s="148"/>
      <c r="GT10" s="148"/>
      <c r="GU10" s="148"/>
      <c r="GV10" s="148"/>
      <c r="GW10" s="148"/>
      <c r="GX10" s="148"/>
      <c r="GY10" s="148"/>
      <c r="GZ10" s="148"/>
      <c r="HA10" s="148"/>
      <c r="HB10" s="148"/>
      <c r="HC10" s="148"/>
      <c r="HD10" s="148"/>
      <c r="HE10" s="148"/>
      <c r="HF10" s="148"/>
      <c r="HG10" s="148"/>
      <c r="HH10" s="148"/>
      <c r="HI10" s="148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</row>
    <row r="11" s="4" customFormat="1" ht="20.65" customHeight="1" spans="1:235">
      <c r="A11" s="44"/>
      <c r="B11" s="44"/>
      <c r="C11" s="44"/>
      <c r="D11" s="45"/>
      <c r="E11" s="45"/>
      <c r="F11" s="45"/>
      <c r="G11" s="46"/>
      <c r="H11" s="46"/>
      <c r="I11" s="45"/>
      <c r="J11" s="60"/>
      <c r="K11" s="45"/>
      <c r="L11" s="45"/>
      <c r="M11" s="45"/>
      <c r="N11" s="61"/>
      <c r="O11" s="62"/>
      <c r="P11" s="61"/>
      <c r="Q11" s="61"/>
      <c r="R11" s="61"/>
      <c r="S11" s="61"/>
      <c r="T11" s="61"/>
      <c r="U11" s="75"/>
      <c r="V11" s="76"/>
      <c r="W11" s="77"/>
      <c r="X11" s="78"/>
      <c r="Y11" s="61"/>
      <c r="Z11" s="61"/>
      <c r="AA11" s="91"/>
      <c r="AB11" s="91"/>
      <c r="AC11" s="88"/>
      <c r="AD11" s="89"/>
      <c r="AE11" s="78"/>
      <c r="AF11" s="61"/>
      <c r="AG11" s="111"/>
      <c r="AH11" s="61"/>
      <c r="AI11" s="112"/>
      <c r="AJ11" s="113"/>
      <c r="AK11" s="112"/>
      <c r="AL11" s="113"/>
      <c r="AM11" s="113"/>
      <c r="AN11" s="114"/>
      <c r="AO11" s="114"/>
      <c r="AP11" s="113"/>
      <c r="AQ11" s="113"/>
      <c r="AR11" s="134"/>
      <c r="AS11" s="131"/>
      <c r="AT11" s="131"/>
      <c r="AU11" s="132"/>
      <c r="AV11" s="133"/>
      <c r="AW11" s="89"/>
      <c r="AX11" s="146"/>
      <c r="AY11" s="147"/>
      <c r="AZ11" s="75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48"/>
      <c r="EX11" s="148"/>
      <c r="EY11" s="148"/>
      <c r="EZ11" s="148"/>
      <c r="FA11" s="148"/>
      <c r="FB11" s="148"/>
      <c r="FC11" s="148"/>
      <c r="FD11" s="148"/>
      <c r="FE11" s="148"/>
      <c r="FF11" s="148"/>
      <c r="FG11" s="148"/>
      <c r="FH11" s="148"/>
      <c r="FI11" s="148"/>
      <c r="FJ11" s="148"/>
      <c r="FK11" s="148"/>
      <c r="FL11" s="148"/>
      <c r="FM11" s="148"/>
      <c r="FN11" s="148"/>
      <c r="FO11" s="148"/>
      <c r="FP11" s="148"/>
      <c r="FQ11" s="148"/>
      <c r="FR11" s="148"/>
      <c r="FS11" s="148"/>
      <c r="FT11" s="148"/>
      <c r="FU11" s="148"/>
      <c r="FV11" s="148"/>
      <c r="FW11" s="148"/>
      <c r="FX11" s="148"/>
      <c r="FY11" s="148"/>
      <c r="FZ11" s="148"/>
      <c r="GA11" s="148"/>
      <c r="GB11" s="148"/>
      <c r="GC11" s="148"/>
      <c r="GD11" s="148"/>
      <c r="GE11" s="148"/>
      <c r="GF11" s="148"/>
      <c r="GG11" s="148"/>
      <c r="GH11" s="148"/>
      <c r="GI11" s="148"/>
      <c r="GJ11" s="148"/>
      <c r="GK11" s="148"/>
      <c r="GL11" s="148"/>
      <c r="GM11" s="148"/>
      <c r="GN11" s="148"/>
      <c r="GO11" s="148"/>
      <c r="GP11" s="148"/>
      <c r="GQ11" s="148"/>
      <c r="GR11" s="148"/>
      <c r="GS11" s="148"/>
      <c r="GT11" s="148"/>
      <c r="GU11" s="148"/>
      <c r="GV11" s="148"/>
      <c r="GW11" s="148"/>
      <c r="GX11" s="148"/>
      <c r="GY11" s="148"/>
      <c r="GZ11" s="148"/>
      <c r="HA11" s="148"/>
      <c r="HB11" s="148"/>
      <c r="HC11" s="148"/>
      <c r="HD11" s="148"/>
      <c r="HE11" s="148"/>
      <c r="HF11" s="148"/>
      <c r="HG11" s="148"/>
      <c r="HH11" s="148"/>
      <c r="HI11" s="148"/>
      <c r="HJ11" s="148"/>
      <c r="HK11" s="148"/>
      <c r="HL11" s="148"/>
      <c r="HM11" s="148"/>
      <c r="HN11" s="148"/>
      <c r="HO11" s="148"/>
      <c r="HP11" s="148"/>
      <c r="HQ11" s="148"/>
      <c r="HR11" s="148"/>
      <c r="HS11" s="148"/>
      <c r="HT11" s="148"/>
      <c r="HU11" s="148"/>
      <c r="HV11" s="148"/>
      <c r="HW11" s="148"/>
      <c r="HX11" s="148"/>
      <c r="HY11" s="148"/>
      <c r="HZ11" s="148"/>
      <c r="IA11" s="148"/>
    </row>
    <row r="12" s="4" customFormat="1" ht="20.65" customHeight="1" spans="1:235">
      <c r="A12" s="44"/>
      <c r="B12" s="44"/>
      <c r="C12" s="44"/>
      <c r="D12" s="45"/>
      <c r="E12" s="45"/>
      <c r="F12" s="45"/>
      <c r="G12" s="46"/>
      <c r="H12" s="46"/>
      <c r="I12" s="45"/>
      <c r="J12" s="60"/>
      <c r="K12" s="45"/>
      <c r="L12" s="45"/>
      <c r="M12" s="45"/>
      <c r="N12" s="61"/>
      <c r="O12" s="62"/>
      <c r="P12" s="61"/>
      <c r="Q12" s="61"/>
      <c r="R12" s="61"/>
      <c r="S12" s="61"/>
      <c r="T12" s="61"/>
      <c r="U12" s="75"/>
      <c r="V12" s="76"/>
      <c r="W12" s="77"/>
      <c r="X12" s="78"/>
      <c r="Y12" s="61"/>
      <c r="Z12" s="61"/>
      <c r="AA12" s="75"/>
      <c r="AB12" s="92"/>
      <c r="AC12" s="88"/>
      <c r="AD12" s="89"/>
      <c r="AE12" s="78"/>
      <c r="AF12" s="61"/>
      <c r="AG12" s="111"/>
      <c r="AH12" s="61"/>
      <c r="AI12" s="112"/>
      <c r="AJ12" s="113"/>
      <c r="AK12" s="112"/>
      <c r="AL12" s="113"/>
      <c r="AM12" s="113"/>
      <c r="AN12" s="114"/>
      <c r="AO12" s="114"/>
      <c r="AP12" s="113"/>
      <c r="AQ12" s="113"/>
      <c r="AR12" s="134"/>
      <c r="AS12" s="131"/>
      <c r="AT12" s="131"/>
      <c r="AU12" s="132"/>
      <c r="AV12" s="133"/>
      <c r="AW12" s="89"/>
      <c r="AX12" s="146"/>
      <c r="AY12" s="147"/>
      <c r="AZ12" s="75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</row>
    <row r="13" s="4" customFormat="1" ht="20.65" customHeight="1" spans="1:235">
      <c r="A13" s="44"/>
      <c r="B13" s="44"/>
      <c r="C13" s="44"/>
      <c r="D13" s="45"/>
      <c r="E13" s="45"/>
      <c r="F13" s="45"/>
      <c r="G13" s="46"/>
      <c r="H13" s="46"/>
      <c r="I13" s="45"/>
      <c r="J13" s="60"/>
      <c r="K13" s="45"/>
      <c r="L13" s="45"/>
      <c r="M13" s="45"/>
      <c r="N13" s="61"/>
      <c r="O13" s="62"/>
      <c r="P13" s="61"/>
      <c r="Q13" s="61"/>
      <c r="R13" s="61"/>
      <c r="S13" s="61"/>
      <c r="T13" s="61"/>
      <c r="U13" s="75"/>
      <c r="V13" s="76"/>
      <c r="W13" s="77"/>
      <c r="X13" s="78"/>
      <c r="Y13" s="61"/>
      <c r="Z13" s="61"/>
      <c r="AA13" s="75"/>
      <c r="AB13" s="92"/>
      <c r="AC13" s="88"/>
      <c r="AD13" s="89"/>
      <c r="AE13" s="78"/>
      <c r="AF13" s="61"/>
      <c r="AG13" s="111"/>
      <c r="AH13" s="61"/>
      <c r="AI13" s="112"/>
      <c r="AJ13" s="113"/>
      <c r="AK13" s="112"/>
      <c r="AL13" s="113"/>
      <c r="AM13" s="113"/>
      <c r="AN13" s="114"/>
      <c r="AO13" s="114"/>
      <c r="AP13" s="113"/>
      <c r="AQ13" s="113"/>
      <c r="AR13" s="134"/>
      <c r="AS13" s="131"/>
      <c r="AT13" s="131"/>
      <c r="AU13" s="132"/>
      <c r="AV13" s="133"/>
      <c r="AW13" s="89"/>
      <c r="AX13" s="146"/>
      <c r="AY13" s="147"/>
      <c r="AZ13" s="75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8"/>
      <c r="FG13" s="148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8"/>
      <c r="FV13" s="148"/>
      <c r="FW13" s="148"/>
      <c r="FX13" s="148"/>
      <c r="FY13" s="148"/>
      <c r="FZ13" s="148"/>
      <c r="GA13" s="148"/>
      <c r="GB13" s="148"/>
      <c r="GC13" s="148"/>
      <c r="GD13" s="148"/>
      <c r="GE13" s="148"/>
      <c r="GF13" s="148"/>
      <c r="GG13" s="148"/>
      <c r="GH13" s="148"/>
      <c r="GI13" s="148"/>
      <c r="GJ13" s="148"/>
      <c r="GK13" s="148"/>
      <c r="GL13" s="148"/>
      <c r="GM13" s="148"/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48"/>
      <c r="HB13" s="148"/>
      <c r="HC13" s="148"/>
      <c r="HD13" s="148"/>
      <c r="HE13" s="148"/>
      <c r="HF13" s="148"/>
      <c r="HG13" s="148"/>
      <c r="HH13" s="148"/>
      <c r="HI13" s="148"/>
      <c r="HJ13" s="148"/>
      <c r="HK13" s="148"/>
      <c r="HL13" s="148"/>
      <c r="HM13" s="148"/>
      <c r="HN13" s="148"/>
      <c r="HO13" s="148"/>
      <c r="HP13" s="148"/>
      <c r="HQ13" s="148"/>
      <c r="HR13" s="148"/>
      <c r="HS13" s="148"/>
      <c r="HT13" s="148"/>
      <c r="HU13" s="148"/>
      <c r="HV13" s="148"/>
      <c r="HW13" s="148"/>
      <c r="HX13" s="148"/>
      <c r="HY13" s="148"/>
      <c r="HZ13" s="148"/>
      <c r="IA13" s="148"/>
    </row>
    <row r="14" s="4" customFormat="1" ht="20.65" customHeight="1" spans="1:235">
      <c r="A14" s="44"/>
      <c r="B14" s="44"/>
      <c r="C14" s="44"/>
      <c r="D14" s="45"/>
      <c r="E14" s="45"/>
      <c r="F14" s="45"/>
      <c r="G14" s="46"/>
      <c r="H14" s="46"/>
      <c r="I14" s="45"/>
      <c r="J14" s="60"/>
      <c r="K14" s="45"/>
      <c r="L14" s="45"/>
      <c r="M14" s="45"/>
      <c r="N14" s="61"/>
      <c r="O14" s="62"/>
      <c r="P14" s="61"/>
      <c r="Q14" s="61"/>
      <c r="R14" s="61"/>
      <c r="S14" s="61"/>
      <c r="T14" s="61"/>
      <c r="U14" s="75"/>
      <c r="V14" s="76"/>
      <c r="W14" s="77"/>
      <c r="X14" s="78"/>
      <c r="Y14" s="61"/>
      <c r="Z14" s="61"/>
      <c r="AA14" s="75"/>
      <c r="AB14" s="93"/>
      <c r="AC14" s="88"/>
      <c r="AD14" s="89"/>
      <c r="AE14" s="78"/>
      <c r="AF14" s="61"/>
      <c r="AG14" s="111"/>
      <c r="AH14" s="61"/>
      <c r="AI14" s="112"/>
      <c r="AJ14" s="113"/>
      <c r="AK14" s="112"/>
      <c r="AL14" s="113"/>
      <c r="AM14" s="113"/>
      <c r="AN14" s="114"/>
      <c r="AO14" s="114"/>
      <c r="AP14" s="113"/>
      <c r="AQ14" s="113"/>
      <c r="AR14" s="134"/>
      <c r="AS14" s="131"/>
      <c r="AT14" s="131"/>
      <c r="AU14" s="132"/>
      <c r="AV14" s="133"/>
      <c r="AW14" s="89"/>
      <c r="AX14" s="146"/>
      <c r="AY14" s="147"/>
      <c r="AZ14" s="75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8"/>
      <c r="FG14" s="148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8"/>
      <c r="GW14" s="148"/>
      <c r="GX14" s="148"/>
      <c r="GY14" s="148"/>
      <c r="GZ14" s="148"/>
      <c r="HA14" s="148"/>
      <c r="HB14" s="148"/>
      <c r="HC14" s="148"/>
      <c r="HD14" s="148"/>
      <c r="HE14" s="148"/>
      <c r="HF14" s="148"/>
      <c r="HG14" s="148"/>
      <c r="HH14" s="148"/>
      <c r="HI14" s="148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</row>
    <row r="15" s="4" customFormat="1" ht="20.65" customHeight="1" spans="1:235">
      <c r="A15" s="44"/>
      <c r="B15" s="44"/>
      <c r="C15" s="44"/>
      <c r="D15" s="45"/>
      <c r="E15" s="45"/>
      <c r="F15" s="45"/>
      <c r="G15" s="46"/>
      <c r="H15" s="46"/>
      <c r="I15" s="45"/>
      <c r="J15" s="60"/>
      <c r="K15" s="45"/>
      <c r="L15" s="45"/>
      <c r="M15" s="45"/>
      <c r="N15" s="61"/>
      <c r="O15" s="62"/>
      <c r="P15" s="61"/>
      <c r="Q15" s="61"/>
      <c r="R15" s="61"/>
      <c r="S15" s="61"/>
      <c r="T15" s="61"/>
      <c r="U15" s="75"/>
      <c r="V15" s="76"/>
      <c r="W15" s="77"/>
      <c r="X15" s="78"/>
      <c r="Y15" s="61"/>
      <c r="Z15" s="64"/>
      <c r="AA15" s="75"/>
      <c r="AB15" s="93"/>
      <c r="AC15" s="88"/>
      <c r="AD15" s="89"/>
      <c r="AE15" s="78"/>
      <c r="AF15" s="61"/>
      <c r="AG15" s="111"/>
      <c r="AH15" s="61"/>
      <c r="AI15" s="112"/>
      <c r="AJ15" s="113"/>
      <c r="AK15" s="112"/>
      <c r="AL15" s="113"/>
      <c r="AM15" s="113"/>
      <c r="AN15" s="114"/>
      <c r="AO15" s="114"/>
      <c r="AP15" s="113"/>
      <c r="AQ15" s="113"/>
      <c r="AR15" s="134"/>
      <c r="AS15" s="131"/>
      <c r="AT15" s="131"/>
      <c r="AU15" s="132"/>
      <c r="AV15" s="133"/>
      <c r="AW15" s="89"/>
      <c r="AX15" s="146"/>
      <c r="AY15" s="147"/>
      <c r="AZ15" s="75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8"/>
      <c r="ER15" s="148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8"/>
      <c r="FG15" s="148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8"/>
      <c r="FV15" s="148"/>
      <c r="FW15" s="148"/>
      <c r="FX15" s="148"/>
      <c r="FY15" s="148"/>
      <c r="FZ15" s="148"/>
      <c r="GA15" s="148"/>
      <c r="GB15" s="148"/>
      <c r="GC15" s="148"/>
      <c r="GD15" s="148"/>
      <c r="GE15" s="148"/>
      <c r="GF15" s="148"/>
      <c r="GG15" s="148"/>
      <c r="GH15" s="148"/>
      <c r="GI15" s="148"/>
      <c r="GJ15" s="148"/>
      <c r="GK15" s="148"/>
      <c r="GL15" s="148"/>
      <c r="GM15" s="148"/>
      <c r="GN15" s="148"/>
      <c r="GO15" s="148"/>
      <c r="GP15" s="148"/>
      <c r="GQ15" s="148"/>
      <c r="GR15" s="148"/>
      <c r="GS15" s="148"/>
      <c r="GT15" s="148"/>
      <c r="GU15" s="148"/>
      <c r="GV15" s="148"/>
      <c r="GW15" s="148"/>
      <c r="GX15" s="148"/>
      <c r="GY15" s="148"/>
      <c r="GZ15" s="148"/>
      <c r="HA15" s="148"/>
      <c r="HB15" s="148"/>
      <c r="HC15" s="148"/>
      <c r="HD15" s="148"/>
      <c r="HE15" s="148"/>
      <c r="HF15" s="148"/>
      <c r="HG15" s="148"/>
      <c r="HH15" s="148"/>
      <c r="HI15" s="148"/>
      <c r="HJ15" s="148"/>
      <c r="HK15" s="148"/>
      <c r="HL15" s="148"/>
      <c r="HM15" s="148"/>
      <c r="HN15" s="148"/>
      <c r="HO15" s="148"/>
      <c r="HP15" s="148"/>
      <c r="HQ15" s="148"/>
      <c r="HR15" s="148"/>
      <c r="HS15" s="148"/>
      <c r="HT15" s="148"/>
      <c r="HU15" s="148"/>
      <c r="HV15" s="148"/>
      <c r="HW15" s="148"/>
      <c r="HX15" s="148"/>
      <c r="HY15" s="148"/>
      <c r="HZ15" s="148"/>
      <c r="IA15" s="148"/>
    </row>
    <row r="16" s="4" customFormat="1" ht="20.65" customHeight="1" spans="1:235">
      <c r="A16" s="44"/>
      <c r="B16" s="44"/>
      <c r="C16" s="44"/>
      <c r="D16" s="45"/>
      <c r="E16" s="45"/>
      <c r="F16" s="45"/>
      <c r="G16" s="46"/>
      <c r="H16" s="46"/>
      <c r="I16" s="45"/>
      <c r="J16" s="60"/>
      <c r="K16" s="45"/>
      <c r="L16" s="45"/>
      <c r="M16" s="45"/>
      <c r="N16" s="61"/>
      <c r="O16" s="62"/>
      <c r="P16" s="61"/>
      <c r="Q16" s="61"/>
      <c r="R16" s="61"/>
      <c r="S16" s="61"/>
      <c r="T16" s="61"/>
      <c r="U16" s="75" t="s">
        <v>116</v>
      </c>
      <c r="V16" s="76">
        <v>8</v>
      </c>
      <c r="W16" s="77" t="s">
        <v>117</v>
      </c>
      <c r="X16" s="78">
        <f>V16*W16</f>
        <v>1.2</v>
      </c>
      <c r="Y16" s="61"/>
      <c r="Z16" s="94" t="s">
        <v>118</v>
      </c>
      <c r="AA16" s="64" t="s">
        <v>119</v>
      </c>
      <c r="AB16" s="93">
        <v>17</v>
      </c>
      <c r="AC16" s="88">
        <v>0.15</v>
      </c>
      <c r="AD16" s="89">
        <f>AB16*AC16</f>
        <v>2.55</v>
      </c>
      <c r="AE16" s="94">
        <f>AD16+AD17+AD18</f>
        <v>10.61</v>
      </c>
      <c r="AF16" s="61"/>
      <c r="AG16" s="111"/>
      <c r="AH16" s="61"/>
      <c r="AI16" s="112"/>
      <c r="AJ16" s="113"/>
      <c r="AK16" s="112"/>
      <c r="AL16" s="113"/>
      <c r="AM16" s="113"/>
      <c r="AN16" s="114"/>
      <c r="AO16" s="114"/>
      <c r="AP16" s="113"/>
      <c r="AQ16" s="113"/>
      <c r="AR16" s="134"/>
      <c r="AS16" s="131"/>
      <c r="AT16" s="131"/>
      <c r="AU16" s="132"/>
      <c r="AV16" s="133"/>
      <c r="AW16" s="89"/>
      <c r="AX16" s="146"/>
      <c r="AY16" s="147"/>
      <c r="AZ16" s="75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8"/>
      <c r="GW16" s="148"/>
      <c r="GX16" s="148"/>
      <c r="GY16" s="148"/>
      <c r="GZ16" s="148"/>
      <c r="HA16" s="148"/>
      <c r="HB16" s="148"/>
      <c r="HC16" s="148"/>
      <c r="HD16" s="148"/>
      <c r="HE16" s="148"/>
      <c r="HF16" s="148"/>
      <c r="HG16" s="148"/>
      <c r="HH16" s="148"/>
      <c r="HI16" s="148"/>
      <c r="HJ16" s="148"/>
      <c r="HK16" s="148"/>
      <c r="HL16" s="148"/>
      <c r="HM16" s="148"/>
      <c r="HN16" s="148"/>
      <c r="HO16" s="148"/>
      <c r="HP16" s="148"/>
      <c r="HQ16" s="148"/>
      <c r="HR16" s="148"/>
      <c r="HS16" s="148"/>
      <c r="HT16" s="148"/>
      <c r="HU16" s="148"/>
      <c r="HV16" s="148"/>
      <c r="HW16" s="148"/>
      <c r="HX16" s="148"/>
      <c r="HY16" s="148"/>
      <c r="HZ16" s="148"/>
      <c r="IA16" s="148"/>
    </row>
    <row r="17" s="4" customFormat="1" ht="20.65" customHeight="1" spans="1:235">
      <c r="A17" s="44"/>
      <c r="B17" s="44"/>
      <c r="C17" s="44"/>
      <c r="D17" s="45"/>
      <c r="E17" s="45"/>
      <c r="F17" s="45"/>
      <c r="G17" s="46"/>
      <c r="H17" s="46"/>
      <c r="I17" s="45"/>
      <c r="J17" s="60"/>
      <c r="K17" s="45"/>
      <c r="L17" s="45"/>
      <c r="M17" s="45"/>
      <c r="N17" s="61"/>
      <c r="O17" s="62"/>
      <c r="P17" s="61"/>
      <c r="Q17" s="61"/>
      <c r="R17" s="61"/>
      <c r="S17" s="61"/>
      <c r="T17" s="61"/>
      <c r="U17" s="75"/>
      <c r="V17" s="76"/>
      <c r="W17" s="77"/>
      <c r="X17" s="78"/>
      <c r="Y17" s="61"/>
      <c r="Z17" s="61"/>
      <c r="AA17" s="78" t="s">
        <v>120</v>
      </c>
      <c r="AB17" s="93">
        <v>0.62</v>
      </c>
      <c r="AC17" s="88">
        <v>13</v>
      </c>
      <c r="AD17" s="89">
        <v>8.06</v>
      </c>
      <c r="AE17" s="61"/>
      <c r="AF17" s="61"/>
      <c r="AG17" s="111"/>
      <c r="AH17" s="61"/>
      <c r="AI17" s="112"/>
      <c r="AJ17" s="113"/>
      <c r="AK17" s="112"/>
      <c r="AL17" s="113"/>
      <c r="AM17" s="113"/>
      <c r="AN17" s="114"/>
      <c r="AO17" s="114"/>
      <c r="AP17" s="113"/>
      <c r="AQ17" s="113"/>
      <c r="AR17" s="134"/>
      <c r="AS17" s="131"/>
      <c r="AT17" s="131"/>
      <c r="AU17" s="132"/>
      <c r="AV17" s="133"/>
      <c r="AW17" s="89"/>
      <c r="AX17" s="146"/>
      <c r="AY17" s="147"/>
      <c r="AZ17" s="75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8"/>
      <c r="FG17" s="148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8"/>
      <c r="FV17" s="148"/>
      <c r="FW17" s="148"/>
      <c r="FX17" s="148"/>
      <c r="FY17" s="148"/>
      <c r="FZ17" s="148"/>
      <c r="GA17" s="148"/>
      <c r="GB17" s="148"/>
      <c r="GC17" s="148"/>
      <c r="GD17" s="148"/>
      <c r="GE17" s="148"/>
      <c r="GF17" s="148"/>
      <c r="GG17" s="148"/>
      <c r="GH17" s="148"/>
      <c r="GI17" s="148"/>
      <c r="GJ17" s="148"/>
      <c r="GK17" s="148"/>
      <c r="GL17" s="148"/>
      <c r="GM17" s="148"/>
      <c r="GN17" s="148"/>
      <c r="GO17" s="148"/>
      <c r="GP17" s="148"/>
      <c r="GQ17" s="148"/>
      <c r="GR17" s="148"/>
      <c r="GS17" s="148"/>
      <c r="GT17" s="148"/>
      <c r="GU17" s="148"/>
      <c r="GV17" s="148"/>
      <c r="GW17" s="148"/>
      <c r="GX17" s="148"/>
      <c r="GY17" s="148"/>
      <c r="GZ17" s="148"/>
      <c r="HA17" s="148"/>
      <c r="HB17" s="148"/>
      <c r="HC17" s="148"/>
      <c r="HD17" s="148"/>
      <c r="HE17" s="148"/>
      <c r="HF17" s="148"/>
      <c r="HG17" s="148"/>
      <c r="HH17" s="148"/>
      <c r="HI17" s="148"/>
      <c r="HJ17" s="148"/>
      <c r="HK17" s="148"/>
      <c r="HL17" s="148"/>
      <c r="HM17" s="148"/>
      <c r="HN17" s="148"/>
      <c r="HO17" s="148"/>
      <c r="HP17" s="148"/>
      <c r="HQ17" s="148"/>
      <c r="HR17" s="148"/>
      <c r="HS17" s="148"/>
      <c r="HT17" s="148"/>
      <c r="HU17" s="148"/>
      <c r="HV17" s="148"/>
      <c r="HW17" s="148"/>
      <c r="HX17" s="148"/>
      <c r="HY17" s="148"/>
      <c r="HZ17" s="148"/>
      <c r="IA17" s="148"/>
    </row>
    <row r="18" s="4" customFormat="1" ht="20.65" customHeight="1" spans="1:235">
      <c r="A18" s="44"/>
      <c r="B18" s="44"/>
      <c r="C18" s="44"/>
      <c r="D18" s="48"/>
      <c r="E18" s="48"/>
      <c r="F18" s="48"/>
      <c r="G18" s="49"/>
      <c r="H18" s="49"/>
      <c r="I18" s="48"/>
      <c r="J18" s="63"/>
      <c r="K18" s="48"/>
      <c r="L18" s="48"/>
      <c r="M18" s="48"/>
      <c r="N18" s="64"/>
      <c r="O18" s="65"/>
      <c r="P18" s="64"/>
      <c r="Q18" s="64"/>
      <c r="R18" s="64"/>
      <c r="S18" s="64"/>
      <c r="T18" s="64"/>
      <c r="U18" s="75"/>
      <c r="V18" s="76"/>
      <c r="W18" s="77"/>
      <c r="X18" s="78"/>
      <c r="Y18" s="64"/>
      <c r="Z18" s="64"/>
      <c r="AA18" s="78"/>
      <c r="AB18" s="93"/>
      <c r="AC18" s="88"/>
      <c r="AD18" s="89"/>
      <c r="AE18" s="64"/>
      <c r="AF18" s="64"/>
      <c r="AG18" s="115"/>
      <c r="AH18" s="64"/>
      <c r="AI18" s="116"/>
      <c r="AJ18" s="117"/>
      <c r="AK18" s="116"/>
      <c r="AL18" s="117"/>
      <c r="AM18" s="117"/>
      <c r="AN18" s="118"/>
      <c r="AO18" s="118"/>
      <c r="AP18" s="117"/>
      <c r="AQ18" s="117"/>
      <c r="AR18" s="135"/>
      <c r="AS18" s="136"/>
      <c r="AT18" s="136"/>
      <c r="AU18" s="137"/>
      <c r="AV18" s="138"/>
      <c r="AW18" s="89"/>
      <c r="AX18" s="149"/>
      <c r="AY18" s="147"/>
      <c r="AZ18" s="75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8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8"/>
      <c r="FG18" s="148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8"/>
      <c r="FV18" s="148"/>
      <c r="FW18" s="148"/>
      <c r="FX18" s="148"/>
      <c r="FY18" s="148"/>
      <c r="FZ18" s="148"/>
      <c r="GA18" s="148"/>
      <c r="GB18" s="148"/>
      <c r="GC18" s="148"/>
      <c r="GD18" s="148"/>
      <c r="GE18" s="148"/>
      <c r="GF18" s="148"/>
      <c r="GG18" s="148"/>
      <c r="GH18" s="148"/>
      <c r="GI18" s="148"/>
      <c r="GJ18" s="148"/>
      <c r="GK18" s="148"/>
      <c r="GL18" s="148"/>
      <c r="GM18" s="148"/>
      <c r="GN18" s="148"/>
      <c r="GO18" s="148"/>
      <c r="GP18" s="148"/>
      <c r="GQ18" s="148"/>
      <c r="GR18" s="148"/>
      <c r="GS18" s="148"/>
      <c r="GT18" s="148"/>
      <c r="GU18" s="148"/>
      <c r="GV18" s="148"/>
      <c r="GW18" s="148"/>
      <c r="GX18" s="148"/>
      <c r="GY18" s="148"/>
      <c r="GZ18" s="148"/>
      <c r="HA18" s="148"/>
      <c r="HB18" s="148"/>
      <c r="HC18" s="148"/>
      <c r="HD18" s="148"/>
      <c r="HE18" s="148"/>
      <c r="HF18" s="148"/>
      <c r="HG18" s="148"/>
      <c r="HH18" s="148"/>
      <c r="HI18" s="148"/>
      <c r="HJ18" s="148"/>
      <c r="HK18" s="148"/>
      <c r="HL18" s="148"/>
      <c r="HM18" s="148"/>
      <c r="HN18" s="148"/>
      <c r="HO18" s="148"/>
      <c r="HP18" s="148"/>
      <c r="HQ18" s="148"/>
      <c r="HR18" s="148"/>
      <c r="HS18" s="148"/>
      <c r="HT18" s="148"/>
      <c r="HU18" s="148"/>
      <c r="HV18" s="148"/>
      <c r="HW18" s="148"/>
      <c r="HX18" s="148"/>
      <c r="HY18" s="148"/>
      <c r="HZ18" s="148"/>
      <c r="IA18" s="148"/>
    </row>
    <row r="19" s="4" customFormat="1" ht="20.65" customHeight="1" spans="1:235">
      <c r="A19" s="44"/>
      <c r="B19" s="44"/>
      <c r="C19" s="44"/>
      <c r="D19" s="45" t="s">
        <v>121</v>
      </c>
      <c r="E19" s="45"/>
      <c r="F19" s="45" t="e">
        <f>模具报价表!#REF!</f>
        <v>#REF!</v>
      </c>
      <c r="G19" s="46" t="e">
        <f>模具报价表!#REF!</f>
        <v>#REF!</v>
      </c>
      <c r="H19" s="47" t="e">
        <f>G19*F19</f>
        <v>#REF!</v>
      </c>
      <c r="I19" s="45" t="e">
        <f>模具报价表!#REF!</f>
        <v>#REF!</v>
      </c>
      <c r="J19" s="66" t="e">
        <f>模具报价表!#REF!</f>
        <v>#REF!</v>
      </c>
      <c r="K19" s="45"/>
      <c r="L19" s="45"/>
      <c r="M19" s="45"/>
      <c r="N19" s="61" t="e">
        <f>G19</f>
        <v>#REF!</v>
      </c>
      <c r="O19" s="62"/>
      <c r="P19" s="61">
        <v>3.8</v>
      </c>
      <c r="Q19" s="61" t="e">
        <f>N19*P19</f>
        <v>#REF!</v>
      </c>
      <c r="R19" s="61">
        <v>2.4</v>
      </c>
      <c r="S19" s="61" t="e">
        <f>(N19-G19)*R19</f>
        <v>#REF!</v>
      </c>
      <c r="T19" s="61" t="e">
        <f>Q19-S19</f>
        <v>#REF!</v>
      </c>
      <c r="U19" s="48"/>
      <c r="V19" s="73"/>
      <c r="W19" s="74"/>
      <c r="X19" s="64"/>
      <c r="Y19" s="61">
        <f>X27+X28+X29</f>
        <v>0</v>
      </c>
      <c r="Z19" s="61" t="s">
        <v>109</v>
      </c>
      <c r="AA19" s="95" t="s">
        <v>110</v>
      </c>
      <c r="AB19" s="95" t="s">
        <v>111</v>
      </c>
      <c r="AC19" s="88" t="s">
        <v>112</v>
      </c>
      <c r="AD19" s="89">
        <v>0.15</v>
      </c>
      <c r="AE19" s="64">
        <f>AD19+AD20+AD21+AD22+AD23+AD24+AD25+AD26</f>
        <v>0.31</v>
      </c>
      <c r="AF19" s="61">
        <f>AE19+AE27</f>
        <v>2.26</v>
      </c>
      <c r="AG19" s="111">
        <v>0.09</v>
      </c>
      <c r="AH19" s="61" t="e">
        <f>(T19+Y19+AF19)*AG19</f>
        <v>#REF!</v>
      </c>
      <c r="AI19" s="112"/>
      <c r="AJ19" s="113" t="e">
        <f t="shared" ref="AJ19" si="1">(T19+Y19+AF19)*AI19</f>
        <v>#REF!</v>
      </c>
      <c r="AK19" s="112">
        <v>0.1</v>
      </c>
      <c r="AL19" s="113" t="e">
        <f>(T19+Y19+AF19)*AK19</f>
        <v>#REF!</v>
      </c>
      <c r="AM19" s="113" t="e">
        <f t="shared" ref="AM19" si="2">T19+Y19+AF19+AH19+AJ19+AL19</f>
        <v>#REF!</v>
      </c>
      <c r="AN19" s="114" t="e">
        <f>AM19*0.05</f>
        <v>#REF!</v>
      </c>
      <c r="AO19" s="114" t="e">
        <f>AM19*0.03</f>
        <v>#REF!</v>
      </c>
      <c r="AP19" s="113" t="e">
        <f t="shared" ref="AP19" si="3">AM19+AN19+AO19</f>
        <v>#REF!</v>
      </c>
      <c r="AQ19" s="113" t="e">
        <f t="shared" ref="AQ19" si="4">AP19*1.13</f>
        <v>#REF!</v>
      </c>
      <c r="AR19" s="130" t="e">
        <f>模具报价表!#REF!+模具报价表!AA6/6</f>
        <v>#REF!</v>
      </c>
      <c r="AS19" s="131">
        <v>30000</v>
      </c>
      <c r="AT19" s="131" t="s">
        <v>113</v>
      </c>
      <c r="AU19" s="132">
        <v>0.5</v>
      </c>
      <c r="AV19" s="133" t="e">
        <f>AR19*AU19</f>
        <v>#REF!</v>
      </c>
      <c r="AW19" s="117" t="e">
        <f>AV19/AS19</f>
        <v>#REF!</v>
      </c>
      <c r="AX19" s="146" t="e">
        <f>AQ19+AW19</f>
        <v>#REF!</v>
      </c>
      <c r="AY19" s="147" t="e">
        <f>AX19*F19</f>
        <v>#REF!</v>
      </c>
      <c r="AZ19" s="75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8"/>
      <c r="FG19" s="148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8"/>
      <c r="FV19" s="148"/>
      <c r="FW19" s="148"/>
      <c r="FX19" s="148"/>
      <c r="FY19" s="148"/>
      <c r="FZ19" s="148"/>
      <c r="GA19" s="148"/>
      <c r="GB19" s="148"/>
      <c r="GC19" s="148"/>
      <c r="GD19" s="148"/>
      <c r="GE19" s="148"/>
      <c r="GF19" s="148"/>
      <c r="GG19" s="148"/>
      <c r="GH19" s="148"/>
      <c r="GI19" s="148"/>
      <c r="GJ19" s="148"/>
      <c r="GK19" s="148"/>
      <c r="GL19" s="148"/>
      <c r="GM19" s="148"/>
      <c r="GN19" s="148"/>
      <c r="GO19" s="148"/>
      <c r="GP19" s="148"/>
      <c r="GQ19" s="148"/>
      <c r="GR19" s="148"/>
      <c r="GS19" s="148"/>
      <c r="GT19" s="148"/>
      <c r="GU19" s="148"/>
      <c r="GV19" s="148"/>
      <c r="GW19" s="148"/>
      <c r="GX19" s="148"/>
      <c r="GY19" s="148"/>
      <c r="GZ19" s="148"/>
      <c r="HA19" s="148"/>
      <c r="HB19" s="148"/>
      <c r="HC19" s="148"/>
      <c r="HD19" s="148"/>
      <c r="HE19" s="148"/>
      <c r="HF19" s="148"/>
      <c r="HG19" s="148"/>
      <c r="HH19" s="148"/>
      <c r="HI19" s="148"/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</row>
    <row r="20" s="4" customFormat="1" ht="20.65" customHeight="1" spans="1:235">
      <c r="A20" s="44"/>
      <c r="B20" s="44"/>
      <c r="C20" s="44"/>
      <c r="D20" s="45"/>
      <c r="E20" s="45"/>
      <c r="F20" s="45"/>
      <c r="G20" s="46"/>
      <c r="H20" s="46"/>
      <c r="I20" s="45"/>
      <c r="J20" s="60"/>
      <c r="K20" s="45"/>
      <c r="L20" s="45"/>
      <c r="M20" s="45"/>
      <c r="N20" s="61"/>
      <c r="O20" s="62"/>
      <c r="P20" s="61"/>
      <c r="Q20" s="61"/>
      <c r="R20" s="61"/>
      <c r="S20" s="61"/>
      <c r="T20" s="61"/>
      <c r="U20" s="75"/>
      <c r="V20" s="76"/>
      <c r="W20" s="77"/>
      <c r="X20" s="78"/>
      <c r="Y20" s="61"/>
      <c r="Z20" s="61"/>
      <c r="AA20" s="96" t="s">
        <v>35</v>
      </c>
      <c r="AB20" s="87" t="s">
        <v>41</v>
      </c>
      <c r="AC20" s="88" t="s">
        <v>122</v>
      </c>
      <c r="AD20" s="89">
        <v>0.16</v>
      </c>
      <c r="AE20" s="78"/>
      <c r="AF20" s="61"/>
      <c r="AG20" s="111"/>
      <c r="AH20" s="61"/>
      <c r="AI20" s="112"/>
      <c r="AJ20" s="113"/>
      <c r="AK20" s="112"/>
      <c r="AL20" s="113"/>
      <c r="AM20" s="113"/>
      <c r="AN20" s="114"/>
      <c r="AO20" s="114"/>
      <c r="AP20" s="113"/>
      <c r="AQ20" s="113"/>
      <c r="AR20" s="134"/>
      <c r="AS20" s="131"/>
      <c r="AT20" s="131"/>
      <c r="AU20" s="132"/>
      <c r="AV20" s="133"/>
      <c r="AW20" s="89"/>
      <c r="AX20" s="146"/>
      <c r="AY20" s="147"/>
      <c r="AZ20" s="75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8"/>
      <c r="HI20" s="148"/>
      <c r="HJ20" s="148"/>
      <c r="HK20" s="148"/>
      <c r="HL20" s="148"/>
      <c r="HM20" s="148"/>
      <c r="HN20" s="148"/>
      <c r="HO20" s="148"/>
      <c r="HP20" s="148"/>
      <c r="HQ20" s="148"/>
      <c r="HR20" s="148"/>
      <c r="HS20" s="148"/>
      <c r="HT20" s="148"/>
      <c r="HU20" s="148"/>
      <c r="HV20" s="148"/>
      <c r="HW20" s="148"/>
      <c r="HX20" s="148"/>
      <c r="HY20" s="148"/>
      <c r="HZ20" s="148"/>
      <c r="IA20" s="148"/>
    </row>
    <row r="21" s="4" customFormat="1" ht="20.65" customHeight="1" spans="1:235">
      <c r="A21" s="44"/>
      <c r="B21" s="44"/>
      <c r="C21" s="44"/>
      <c r="D21" s="45"/>
      <c r="E21" s="45"/>
      <c r="F21" s="45"/>
      <c r="G21" s="46"/>
      <c r="H21" s="46"/>
      <c r="I21" s="45"/>
      <c r="J21" s="60"/>
      <c r="K21" s="45"/>
      <c r="L21" s="45"/>
      <c r="M21" s="45"/>
      <c r="N21" s="61"/>
      <c r="O21" s="62"/>
      <c r="P21" s="61"/>
      <c r="Q21" s="61"/>
      <c r="R21" s="61"/>
      <c r="S21" s="61"/>
      <c r="T21" s="61"/>
      <c r="U21" s="75"/>
      <c r="V21" s="76"/>
      <c r="W21" s="77"/>
      <c r="X21" s="78"/>
      <c r="Y21" s="61"/>
      <c r="Z21" s="61"/>
      <c r="AA21" s="97"/>
      <c r="AB21" s="87"/>
      <c r="AC21" s="88"/>
      <c r="AD21" s="89"/>
      <c r="AE21" s="78"/>
      <c r="AF21" s="61"/>
      <c r="AG21" s="111"/>
      <c r="AH21" s="61"/>
      <c r="AI21" s="112"/>
      <c r="AJ21" s="113"/>
      <c r="AK21" s="112"/>
      <c r="AL21" s="113"/>
      <c r="AM21" s="113"/>
      <c r="AN21" s="114"/>
      <c r="AO21" s="114"/>
      <c r="AP21" s="113"/>
      <c r="AQ21" s="113"/>
      <c r="AR21" s="134"/>
      <c r="AS21" s="131"/>
      <c r="AT21" s="131"/>
      <c r="AU21" s="132"/>
      <c r="AV21" s="133"/>
      <c r="AW21" s="89"/>
      <c r="AX21" s="146"/>
      <c r="AY21" s="147"/>
      <c r="AZ21" s="75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8"/>
      <c r="HI21" s="148"/>
      <c r="HJ21" s="148"/>
      <c r="HK21" s="148"/>
      <c r="HL21" s="148"/>
      <c r="HM21" s="148"/>
      <c r="HN21" s="148"/>
      <c r="HO21" s="148"/>
      <c r="HP21" s="148"/>
      <c r="HQ21" s="148"/>
      <c r="HR21" s="148"/>
      <c r="HS21" s="148"/>
      <c r="HT21" s="148"/>
      <c r="HU21" s="148"/>
      <c r="HV21" s="148"/>
      <c r="HW21" s="148"/>
      <c r="HX21" s="148"/>
      <c r="HY21" s="148"/>
      <c r="HZ21" s="148"/>
      <c r="IA21" s="148"/>
    </row>
    <row r="22" s="4" customFormat="1" ht="20.65" customHeight="1" spans="1:235">
      <c r="A22" s="44"/>
      <c r="B22" s="44"/>
      <c r="C22" s="44"/>
      <c r="D22" s="45"/>
      <c r="E22" s="45"/>
      <c r="F22" s="45"/>
      <c r="G22" s="46"/>
      <c r="H22" s="46"/>
      <c r="I22" s="45"/>
      <c r="J22" s="60"/>
      <c r="K22" s="45"/>
      <c r="L22" s="45"/>
      <c r="M22" s="45"/>
      <c r="N22" s="61"/>
      <c r="O22" s="62"/>
      <c r="P22" s="61"/>
      <c r="Q22" s="61"/>
      <c r="R22" s="61"/>
      <c r="S22" s="61"/>
      <c r="T22" s="61"/>
      <c r="U22" s="75"/>
      <c r="V22" s="76"/>
      <c r="W22" s="77"/>
      <c r="X22" s="78"/>
      <c r="Y22" s="61"/>
      <c r="Z22" s="61"/>
      <c r="AA22" s="96"/>
      <c r="AB22" s="95"/>
      <c r="AC22" s="88"/>
      <c r="AD22" s="89"/>
      <c r="AE22" s="78"/>
      <c r="AF22" s="61"/>
      <c r="AG22" s="111"/>
      <c r="AH22" s="61"/>
      <c r="AI22" s="112"/>
      <c r="AJ22" s="113"/>
      <c r="AK22" s="112"/>
      <c r="AL22" s="113"/>
      <c r="AM22" s="113"/>
      <c r="AN22" s="114"/>
      <c r="AO22" s="114"/>
      <c r="AP22" s="113"/>
      <c r="AQ22" s="113"/>
      <c r="AR22" s="134"/>
      <c r="AS22" s="131"/>
      <c r="AT22" s="131"/>
      <c r="AU22" s="132"/>
      <c r="AV22" s="133"/>
      <c r="AW22" s="89"/>
      <c r="AX22" s="146"/>
      <c r="AY22" s="147"/>
      <c r="AZ22" s="75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8"/>
      <c r="ER22" s="148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8"/>
      <c r="FG22" s="148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8"/>
      <c r="FV22" s="148"/>
      <c r="FW22" s="148"/>
      <c r="FX22" s="148"/>
      <c r="FY22" s="148"/>
      <c r="FZ22" s="148"/>
      <c r="GA22" s="148"/>
      <c r="GB22" s="148"/>
      <c r="GC22" s="148"/>
      <c r="GD22" s="148"/>
      <c r="GE22" s="148"/>
      <c r="GF22" s="148"/>
      <c r="GG22" s="148"/>
      <c r="GH22" s="148"/>
      <c r="GI22" s="148"/>
      <c r="GJ22" s="148"/>
      <c r="GK22" s="148"/>
      <c r="GL22" s="148"/>
      <c r="GM22" s="148"/>
      <c r="GN22" s="148"/>
      <c r="GO22" s="148"/>
      <c r="GP22" s="148"/>
      <c r="GQ22" s="148"/>
      <c r="GR22" s="148"/>
      <c r="GS22" s="148"/>
      <c r="GT22" s="148"/>
      <c r="GU22" s="148"/>
      <c r="GV22" s="148"/>
      <c r="GW22" s="148"/>
      <c r="GX22" s="148"/>
      <c r="GY22" s="148"/>
      <c r="GZ22" s="148"/>
      <c r="HA22" s="148"/>
      <c r="HB22" s="148"/>
      <c r="HC22" s="148"/>
      <c r="HD22" s="148"/>
      <c r="HE22" s="148"/>
      <c r="HF22" s="148"/>
      <c r="HG22" s="148"/>
      <c r="HH22" s="148"/>
      <c r="HI22" s="148"/>
      <c r="HJ22" s="148"/>
      <c r="HK22" s="148"/>
      <c r="HL22" s="148"/>
      <c r="HM22" s="148"/>
      <c r="HN22" s="148"/>
      <c r="HO22" s="148"/>
      <c r="HP22" s="148"/>
      <c r="HQ22" s="148"/>
      <c r="HR22" s="148"/>
      <c r="HS22" s="148"/>
      <c r="HT22" s="148"/>
      <c r="HU22" s="148"/>
      <c r="HV22" s="148"/>
      <c r="HW22" s="148"/>
      <c r="HX22" s="148"/>
      <c r="HY22" s="148"/>
      <c r="HZ22" s="148"/>
      <c r="IA22" s="148"/>
    </row>
    <row r="23" s="4" customFormat="1" ht="20.65" customHeight="1" spans="1:235">
      <c r="A23" s="44"/>
      <c r="B23" s="44"/>
      <c r="C23" s="44"/>
      <c r="D23" s="45"/>
      <c r="E23" s="45"/>
      <c r="F23" s="45"/>
      <c r="G23" s="46"/>
      <c r="H23" s="46"/>
      <c r="I23" s="45"/>
      <c r="J23" s="60"/>
      <c r="K23" s="45"/>
      <c r="L23" s="45"/>
      <c r="M23" s="45"/>
      <c r="N23" s="61"/>
      <c r="O23" s="62"/>
      <c r="P23" s="61"/>
      <c r="Q23" s="61"/>
      <c r="R23" s="61"/>
      <c r="S23" s="61"/>
      <c r="T23" s="61"/>
      <c r="U23" s="75"/>
      <c r="V23" s="76"/>
      <c r="W23" s="77"/>
      <c r="X23" s="78"/>
      <c r="Y23" s="61"/>
      <c r="Z23" s="61"/>
      <c r="AA23" s="75"/>
      <c r="AB23" s="92"/>
      <c r="AC23" s="88"/>
      <c r="AD23" s="89"/>
      <c r="AE23" s="78"/>
      <c r="AF23" s="61"/>
      <c r="AG23" s="111"/>
      <c r="AH23" s="61"/>
      <c r="AI23" s="112"/>
      <c r="AJ23" s="113"/>
      <c r="AK23" s="112"/>
      <c r="AL23" s="113"/>
      <c r="AM23" s="113"/>
      <c r="AN23" s="114"/>
      <c r="AO23" s="114"/>
      <c r="AP23" s="113"/>
      <c r="AQ23" s="113"/>
      <c r="AR23" s="134"/>
      <c r="AS23" s="131"/>
      <c r="AT23" s="131"/>
      <c r="AU23" s="132"/>
      <c r="AV23" s="133"/>
      <c r="AW23" s="89"/>
      <c r="AX23" s="146"/>
      <c r="AY23" s="147"/>
      <c r="AZ23" s="75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8"/>
      <c r="EC23" s="148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8"/>
      <c r="ER23" s="148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148"/>
      <c r="FE23" s="148"/>
      <c r="FF23" s="148"/>
      <c r="FG23" s="148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8"/>
      <c r="FV23" s="148"/>
      <c r="FW23" s="148"/>
      <c r="FX23" s="148"/>
      <c r="FY23" s="148"/>
      <c r="FZ23" s="148"/>
      <c r="GA23" s="148"/>
      <c r="GB23" s="148"/>
      <c r="GC23" s="148"/>
      <c r="GD23" s="148"/>
      <c r="GE23" s="148"/>
      <c r="GF23" s="148"/>
      <c r="GG23" s="148"/>
      <c r="GH23" s="148"/>
      <c r="GI23" s="148"/>
      <c r="GJ23" s="148"/>
      <c r="GK23" s="148"/>
      <c r="GL23" s="148"/>
      <c r="GM23" s="148"/>
      <c r="GN23" s="148"/>
      <c r="GO23" s="148"/>
      <c r="GP23" s="148"/>
      <c r="GQ23" s="148"/>
      <c r="GR23" s="148"/>
      <c r="GS23" s="148"/>
      <c r="GT23" s="148"/>
      <c r="GU23" s="148"/>
      <c r="GV23" s="148"/>
      <c r="GW23" s="148"/>
      <c r="GX23" s="148"/>
      <c r="GY23" s="148"/>
      <c r="GZ23" s="148"/>
      <c r="HA23" s="148"/>
      <c r="HB23" s="148"/>
      <c r="HC23" s="148"/>
      <c r="HD23" s="148"/>
      <c r="HE23" s="148"/>
      <c r="HF23" s="148"/>
      <c r="HG23" s="148"/>
      <c r="HH23" s="148"/>
      <c r="HI23" s="148"/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8"/>
      <c r="HU23" s="148"/>
      <c r="HV23" s="148"/>
      <c r="HW23" s="148"/>
      <c r="HX23" s="148"/>
      <c r="HY23" s="148"/>
      <c r="HZ23" s="148"/>
      <c r="IA23" s="148"/>
    </row>
    <row r="24" s="4" customFormat="1" ht="20.65" customHeight="1" spans="1:235">
      <c r="A24" s="44"/>
      <c r="B24" s="44"/>
      <c r="C24" s="44"/>
      <c r="D24" s="45"/>
      <c r="E24" s="45"/>
      <c r="F24" s="45"/>
      <c r="G24" s="46"/>
      <c r="H24" s="46"/>
      <c r="I24" s="45"/>
      <c r="J24" s="60"/>
      <c r="K24" s="45"/>
      <c r="L24" s="45"/>
      <c r="M24" s="45"/>
      <c r="N24" s="61"/>
      <c r="O24" s="62"/>
      <c r="P24" s="61"/>
      <c r="Q24" s="61"/>
      <c r="R24" s="61"/>
      <c r="S24" s="61"/>
      <c r="T24" s="61"/>
      <c r="U24" s="75"/>
      <c r="V24" s="76"/>
      <c r="W24" s="77"/>
      <c r="X24" s="78"/>
      <c r="Y24" s="61"/>
      <c r="Z24" s="61"/>
      <c r="AA24" s="75"/>
      <c r="AB24" s="92"/>
      <c r="AC24" s="88"/>
      <c r="AD24" s="89"/>
      <c r="AE24" s="78"/>
      <c r="AF24" s="61"/>
      <c r="AG24" s="111"/>
      <c r="AH24" s="61"/>
      <c r="AI24" s="112"/>
      <c r="AJ24" s="113"/>
      <c r="AK24" s="112"/>
      <c r="AL24" s="113"/>
      <c r="AM24" s="113"/>
      <c r="AN24" s="114"/>
      <c r="AO24" s="114"/>
      <c r="AP24" s="113"/>
      <c r="AQ24" s="113"/>
      <c r="AR24" s="134"/>
      <c r="AS24" s="131"/>
      <c r="AT24" s="131"/>
      <c r="AU24" s="132"/>
      <c r="AV24" s="133"/>
      <c r="AW24" s="89"/>
      <c r="AX24" s="146"/>
      <c r="AY24" s="147"/>
      <c r="AZ24" s="75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8"/>
      <c r="EC24" s="148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8"/>
      <c r="ER24" s="148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148"/>
      <c r="FE24" s="148"/>
      <c r="FF24" s="148"/>
      <c r="FG24" s="148"/>
      <c r="FH24" s="148"/>
      <c r="FI24" s="148"/>
      <c r="FJ24" s="148"/>
      <c r="FK24" s="148"/>
      <c r="FL24" s="148"/>
      <c r="FM24" s="148"/>
      <c r="FN24" s="148"/>
      <c r="FO24" s="148"/>
      <c r="FP24" s="148"/>
      <c r="FQ24" s="148"/>
      <c r="FR24" s="148"/>
      <c r="FS24" s="148"/>
      <c r="FT24" s="148"/>
      <c r="FU24" s="148"/>
      <c r="FV24" s="148"/>
      <c r="FW24" s="148"/>
      <c r="FX24" s="148"/>
      <c r="FY24" s="148"/>
      <c r="FZ24" s="148"/>
      <c r="GA24" s="148"/>
      <c r="GB24" s="148"/>
      <c r="GC24" s="148"/>
      <c r="GD24" s="148"/>
      <c r="GE24" s="148"/>
      <c r="GF24" s="148"/>
      <c r="GG24" s="148"/>
      <c r="GH24" s="148"/>
      <c r="GI24" s="148"/>
      <c r="GJ24" s="148"/>
      <c r="GK24" s="148"/>
      <c r="GL24" s="148"/>
      <c r="GM24" s="148"/>
      <c r="GN24" s="148"/>
      <c r="GO24" s="148"/>
      <c r="GP24" s="148"/>
      <c r="GQ24" s="148"/>
      <c r="GR24" s="148"/>
      <c r="GS24" s="148"/>
      <c r="GT24" s="148"/>
      <c r="GU24" s="148"/>
      <c r="GV24" s="148"/>
      <c r="GW24" s="148"/>
      <c r="GX24" s="148"/>
      <c r="GY24" s="148"/>
      <c r="GZ24" s="148"/>
      <c r="HA24" s="148"/>
      <c r="HB24" s="148"/>
      <c r="HC24" s="148"/>
      <c r="HD24" s="148"/>
      <c r="HE24" s="148"/>
      <c r="HF24" s="148"/>
      <c r="HG24" s="148"/>
      <c r="HH24" s="148"/>
      <c r="HI24" s="148"/>
      <c r="HJ24" s="148"/>
      <c r="HK24" s="148"/>
      <c r="HL24" s="148"/>
      <c r="HM24" s="148"/>
      <c r="HN24" s="148"/>
      <c r="HO24" s="148"/>
      <c r="HP24" s="148"/>
      <c r="HQ24" s="148"/>
      <c r="HR24" s="148"/>
      <c r="HS24" s="148"/>
      <c r="HT24" s="148"/>
      <c r="HU24" s="148"/>
      <c r="HV24" s="148"/>
      <c r="HW24" s="148"/>
      <c r="HX24" s="148"/>
      <c r="HY24" s="148"/>
      <c r="HZ24" s="148"/>
      <c r="IA24" s="148"/>
    </row>
    <row r="25" s="4" customFormat="1" ht="20.65" customHeight="1" spans="1:235">
      <c r="A25" s="44"/>
      <c r="B25" s="44"/>
      <c r="C25" s="44"/>
      <c r="D25" s="45"/>
      <c r="E25" s="45"/>
      <c r="F25" s="45"/>
      <c r="G25" s="46"/>
      <c r="H25" s="46"/>
      <c r="I25" s="45"/>
      <c r="J25" s="60"/>
      <c r="K25" s="45"/>
      <c r="L25" s="45"/>
      <c r="M25" s="45"/>
      <c r="N25" s="61"/>
      <c r="O25" s="62"/>
      <c r="P25" s="61"/>
      <c r="Q25" s="61"/>
      <c r="R25" s="61"/>
      <c r="S25" s="61"/>
      <c r="T25" s="61"/>
      <c r="U25" s="75"/>
      <c r="V25" s="76"/>
      <c r="W25" s="77"/>
      <c r="X25" s="78"/>
      <c r="Y25" s="61"/>
      <c r="Z25" s="61"/>
      <c r="AA25" s="75"/>
      <c r="AB25" s="93"/>
      <c r="AC25" s="88"/>
      <c r="AD25" s="89"/>
      <c r="AE25" s="78"/>
      <c r="AF25" s="61"/>
      <c r="AG25" s="111"/>
      <c r="AH25" s="61"/>
      <c r="AI25" s="112"/>
      <c r="AJ25" s="113"/>
      <c r="AK25" s="112"/>
      <c r="AL25" s="113"/>
      <c r="AM25" s="113"/>
      <c r="AN25" s="114"/>
      <c r="AO25" s="114"/>
      <c r="AP25" s="113"/>
      <c r="AQ25" s="113"/>
      <c r="AR25" s="134"/>
      <c r="AS25" s="131"/>
      <c r="AT25" s="131"/>
      <c r="AU25" s="132"/>
      <c r="AV25" s="133"/>
      <c r="AW25" s="89"/>
      <c r="AX25" s="146"/>
      <c r="AY25" s="147"/>
      <c r="AZ25" s="75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8"/>
      <c r="EC25" s="148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8"/>
      <c r="ER25" s="148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8"/>
      <c r="FG25" s="148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8"/>
      <c r="FV25" s="148"/>
      <c r="FW25" s="148"/>
      <c r="FX25" s="148"/>
      <c r="FY25" s="148"/>
      <c r="FZ25" s="148"/>
      <c r="GA25" s="148"/>
      <c r="GB25" s="148"/>
      <c r="GC25" s="148"/>
      <c r="GD25" s="148"/>
      <c r="GE25" s="148"/>
      <c r="GF25" s="148"/>
      <c r="GG25" s="148"/>
      <c r="GH25" s="148"/>
      <c r="GI25" s="148"/>
      <c r="GJ25" s="148"/>
      <c r="GK25" s="148"/>
      <c r="GL25" s="148"/>
      <c r="GM25" s="148"/>
      <c r="GN25" s="148"/>
      <c r="GO25" s="148"/>
      <c r="GP25" s="148"/>
      <c r="GQ25" s="148"/>
      <c r="GR25" s="148"/>
      <c r="GS25" s="148"/>
      <c r="GT25" s="148"/>
      <c r="GU25" s="148"/>
      <c r="GV25" s="148"/>
      <c r="GW25" s="148"/>
      <c r="GX25" s="148"/>
      <c r="GY25" s="148"/>
      <c r="GZ25" s="148"/>
      <c r="HA25" s="148"/>
      <c r="HB25" s="148"/>
      <c r="HC25" s="148"/>
      <c r="HD25" s="148"/>
      <c r="HE25" s="148"/>
      <c r="HF25" s="148"/>
      <c r="HG25" s="148"/>
      <c r="HH25" s="148"/>
      <c r="HI25" s="148"/>
      <c r="HJ25" s="148"/>
      <c r="HK25" s="148"/>
      <c r="HL25" s="148"/>
      <c r="HM25" s="148"/>
      <c r="HN25" s="148"/>
      <c r="HO25" s="148"/>
      <c r="HP25" s="148"/>
      <c r="HQ25" s="148"/>
      <c r="HR25" s="148"/>
      <c r="HS25" s="148"/>
      <c r="HT25" s="148"/>
      <c r="HU25" s="148"/>
      <c r="HV25" s="148"/>
      <c r="HW25" s="148"/>
      <c r="HX25" s="148"/>
      <c r="HY25" s="148"/>
      <c r="HZ25" s="148"/>
      <c r="IA25" s="148"/>
    </row>
    <row r="26" s="4" customFormat="1" ht="20.65" customHeight="1" spans="1:235">
      <c r="A26" s="44"/>
      <c r="B26" s="44"/>
      <c r="C26" s="44"/>
      <c r="D26" s="45"/>
      <c r="E26" s="45"/>
      <c r="F26" s="45"/>
      <c r="G26" s="46"/>
      <c r="H26" s="46"/>
      <c r="I26" s="45"/>
      <c r="J26" s="60"/>
      <c r="K26" s="45"/>
      <c r="L26" s="45"/>
      <c r="M26" s="45"/>
      <c r="N26" s="61"/>
      <c r="O26" s="62"/>
      <c r="P26" s="61"/>
      <c r="Q26" s="61"/>
      <c r="R26" s="61"/>
      <c r="S26" s="61"/>
      <c r="T26" s="61"/>
      <c r="U26" s="75"/>
      <c r="V26" s="76"/>
      <c r="W26" s="77"/>
      <c r="X26" s="78"/>
      <c r="Y26" s="61"/>
      <c r="Z26" s="64"/>
      <c r="AA26" s="75"/>
      <c r="AB26" s="93"/>
      <c r="AC26" s="88"/>
      <c r="AD26" s="89"/>
      <c r="AE26" s="78"/>
      <c r="AF26" s="61"/>
      <c r="AG26" s="111"/>
      <c r="AH26" s="61"/>
      <c r="AI26" s="112"/>
      <c r="AJ26" s="113"/>
      <c r="AK26" s="112"/>
      <c r="AL26" s="113"/>
      <c r="AM26" s="113"/>
      <c r="AN26" s="114"/>
      <c r="AO26" s="114"/>
      <c r="AP26" s="113"/>
      <c r="AQ26" s="113"/>
      <c r="AR26" s="134"/>
      <c r="AS26" s="131"/>
      <c r="AT26" s="131"/>
      <c r="AU26" s="132"/>
      <c r="AV26" s="133"/>
      <c r="AW26" s="89"/>
      <c r="AX26" s="146"/>
      <c r="AY26" s="147"/>
      <c r="AZ26" s="75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8"/>
      <c r="DN26" s="148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8"/>
      <c r="EC26" s="148"/>
      <c r="ED26" s="148"/>
      <c r="EE26" s="148"/>
      <c r="EF26" s="148"/>
      <c r="EG26" s="148"/>
      <c r="EH26" s="148"/>
      <c r="EI26" s="148"/>
      <c r="EJ26" s="148"/>
      <c r="EK26" s="148"/>
      <c r="EL26" s="148"/>
      <c r="EM26" s="148"/>
      <c r="EN26" s="148"/>
      <c r="EO26" s="148"/>
      <c r="EP26" s="148"/>
      <c r="EQ26" s="148"/>
      <c r="ER26" s="148"/>
      <c r="ES26" s="148"/>
      <c r="ET26" s="148"/>
      <c r="EU26" s="148"/>
      <c r="EV26" s="148"/>
      <c r="EW26" s="148"/>
      <c r="EX26" s="148"/>
      <c r="EY26" s="148"/>
      <c r="EZ26" s="148"/>
      <c r="FA26" s="148"/>
      <c r="FB26" s="148"/>
      <c r="FC26" s="148"/>
      <c r="FD26" s="148"/>
      <c r="FE26" s="148"/>
      <c r="FF26" s="148"/>
      <c r="FG26" s="148"/>
      <c r="FH26" s="148"/>
      <c r="FI26" s="148"/>
      <c r="FJ26" s="148"/>
      <c r="FK26" s="148"/>
      <c r="FL26" s="148"/>
      <c r="FM26" s="148"/>
      <c r="FN26" s="148"/>
      <c r="FO26" s="148"/>
      <c r="FP26" s="148"/>
      <c r="FQ26" s="148"/>
      <c r="FR26" s="148"/>
      <c r="FS26" s="148"/>
      <c r="FT26" s="148"/>
      <c r="FU26" s="148"/>
      <c r="FV26" s="148"/>
      <c r="FW26" s="148"/>
      <c r="FX26" s="148"/>
      <c r="FY26" s="148"/>
      <c r="FZ26" s="148"/>
      <c r="GA26" s="148"/>
      <c r="GB26" s="148"/>
      <c r="GC26" s="148"/>
      <c r="GD26" s="148"/>
      <c r="GE26" s="148"/>
      <c r="GF26" s="148"/>
      <c r="GG26" s="148"/>
      <c r="GH26" s="148"/>
      <c r="GI26" s="148"/>
      <c r="GJ26" s="148"/>
      <c r="GK26" s="148"/>
      <c r="GL26" s="148"/>
      <c r="GM26" s="148"/>
      <c r="GN26" s="148"/>
      <c r="GO26" s="148"/>
      <c r="GP26" s="148"/>
      <c r="GQ26" s="148"/>
      <c r="GR26" s="148"/>
      <c r="GS26" s="148"/>
      <c r="GT26" s="148"/>
      <c r="GU26" s="148"/>
      <c r="GV26" s="148"/>
      <c r="GW26" s="148"/>
      <c r="GX26" s="148"/>
      <c r="GY26" s="148"/>
      <c r="GZ26" s="148"/>
      <c r="HA26" s="148"/>
      <c r="HB26" s="148"/>
      <c r="HC26" s="148"/>
      <c r="HD26" s="148"/>
      <c r="HE26" s="148"/>
      <c r="HF26" s="148"/>
      <c r="HG26" s="148"/>
      <c r="HH26" s="148"/>
      <c r="HI26" s="148"/>
      <c r="HJ26" s="148"/>
      <c r="HK26" s="148"/>
      <c r="HL26" s="148"/>
      <c r="HM26" s="148"/>
      <c r="HN26" s="148"/>
      <c r="HO26" s="148"/>
      <c r="HP26" s="148"/>
      <c r="HQ26" s="148"/>
      <c r="HR26" s="148"/>
      <c r="HS26" s="148"/>
      <c r="HT26" s="148"/>
      <c r="HU26" s="148"/>
      <c r="HV26" s="148"/>
      <c r="HW26" s="148"/>
      <c r="HX26" s="148"/>
      <c r="HY26" s="148"/>
      <c r="HZ26" s="148"/>
      <c r="IA26" s="148"/>
    </row>
    <row r="27" s="4" customFormat="1" ht="20.65" customHeight="1" spans="1:235">
      <c r="A27" s="44"/>
      <c r="B27" s="44"/>
      <c r="C27" s="44"/>
      <c r="D27" s="45"/>
      <c r="E27" s="45"/>
      <c r="F27" s="45"/>
      <c r="G27" s="46"/>
      <c r="H27" s="46"/>
      <c r="I27" s="45"/>
      <c r="J27" s="60"/>
      <c r="K27" s="45"/>
      <c r="L27" s="45"/>
      <c r="M27" s="45"/>
      <c r="N27" s="61"/>
      <c r="O27" s="62"/>
      <c r="P27" s="61"/>
      <c r="Q27" s="61"/>
      <c r="R27" s="61"/>
      <c r="S27" s="61"/>
      <c r="T27" s="61"/>
      <c r="U27" s="75"/>
      <c r="V27" s="76"/>
      <c r="W27" s="77"/>
      <c r="X27" s="78"/>
      <c r="Y27" s="61"/>
      <c r="Z27" s="94" t="s">
        <v>118</v>
      </c>
      <c r="AA27" s="64" t="s">
        <v>119</v>
      </c>
      <c r="AB27" s="93">
        <v>13</v>
      </c>
      <c r="AC27" s="88">
        <v>0.15</v>
      </c>
      <c r="AD27" s="89">
        <f>AB27*AC27</f>
        <v>1.95</v>
      </c>
      <c r="AE27" s="94">
        <f>AD27+AD28+AD29</f>
        <v>1.95</v>
      </c>
      <c r="AF27" s="61"/>
      <c r="AG27" s="111"/>
      <c r="AH27" s="61"/>
      <c r="AI27" s="112"/>
      <c r="AJ27" s="113"/>
      <c r="AK27" s="112"/>
      <c r="AL27" s="113"/>
      <c r="AM27" s="113"/>
      <c r="AN27" s="114"/>
      <c r="AO27" s="114"/>
      <c r="AP27" s="113"/>
      <c r="AQ27" s="113"/>
      <c r="AR27" s="134"/>
      <c r="AS27" s="131"/>
      <c r="AT27" s="131"/>
      <c r="AU27" s="132"/>
      <c r="AV27" s="133"/>
      <c r="AW27" s="89"/>
      <c r="AX27" s="146"/>
      <c r="AY27" s="147"/>
      <c r="AZ27" s="75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8"/>
      <c r="CY27" s="148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8"/>
      <c r="DN27" s="148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  <c r="DY27" s="148"/>
      <c r="DZ27" s="148"/>
      <c r="EA27" s="148"/>
      <c r="EB27" s="148"/>
      <c r="EC27" s="148"/>
      <c r="ED27" s="148"/>
      <c r="EE27" s="148"/>
      <c r="EF27" s="148"/>
      <c r="EG27" s="148"/>
      <c r="EH27" s="148"/>
      <c r="EI27" s="148"/>
      <c r="EJ27" s="148"/>
      <c r="EK27" s="148"/>
      <c r="EL27" s="148"/>
      <c r="EM27" s="148"/>
      <c r="EN27" s="148"/>
      <c r="EO27" s="148"/>
      <c r="EP27" s="148"/>
      <c r="EQ27" s="148"/>
      <c r="ER27" s="148"/>
      <c r="ES27" s="148"/>
      <c r="ET27" s="148"/>
      <c r="EU27" s="148"/>
      <c r="EV27" s="148"/>
      <c r="EW27" s="148"/>
      <c r="EX27" s="148"/>
      <c r="EY27" s="148"/>
      <c r="EZ27" s="148"/>
      <c r="FA27" s="148"/>
      <c r="FB27" s="148"/>
      <c r="FC27" s="148"/>
      <c r="FD27" s="148"/>
      <c r="FE27" s="148"/>
      <c r="FF27" s="148"/>
      <c r="FG27" s="148"/>
      <c r="FH27" s="148"/>
      <c r="FI27" s="148"/>
      <c r="FJ27" s="148"/>
      <c r="FK27" s="148"/>
      <c r="FL27" s="148"/>
      <c r="FM27" s="148"/>
      <c r="FN27" s="148"/>
      <c r="FO27" s="148"/>
      <c r="FP27" s="148"/>
      <c r="FQ27" s="148"/>
      <c r="FR27" s="148"/>
      <c r="FS27" s="148"/>
      <c r="FT27" s="148"/>
      <c r="FU27" s="148"/>
      <c r="FV27" s="148"/>
      <c r="FW27" s="148"/>
      <c r="FX27" s="148"/>
      <c r="FY27" s="148"/>
      <c r="FZ27" s="148"/>
      <c r="GA27" s="148"/>
      <c r="GB27" s="148"/>
      <c r="GC27" s="148"/>
      <c r="GD27" s="148"/>
      <c r="GE27" s="148"/>
      <c r="GF27" s="148"/>
      <c r="GG27" s="148"/>
      <c r="GH27" s="148"/>
      <c r="GI27" s="148"/>
      <c r="GJ27" s="148"/>
      <c r="GK27" s="148"/>
      <c r="GL27" s="148"/>
      <c r="GM27" s="148"/>
      <c r="GN27" s="148"/>
      <c r="GO27" s="148"/>
      <c r="GP27" s="148"/>
      <c r="GQ27" s="148"/>
      <c r="GR27" s="148"/>
      <c r="GS27" s="148"/>
      <c r="GT27" s="148"/>
      <c r="GU27" s="148"/>
      <c r="GV27" s="148"/>
      <c r="GW27" s="148"/>
      <c r="GX27" s="148"/>
      <c r="GY27" s="148"/>
      <c r="GZ27" s="148"/>
      <c r="HA27" s="148"/>
      <c r="HB27" s="148"/>
      <c r="HC27" s="148"/>
      <c r="HD27" s="148"/>
      <c r="HE27" s="148"/>
      <c r="HF27" s="148"/>
      <c r="HG27" s="148"/>
      <c r="HH27" s="148"/>
      <c r="HI27" s="148"/>
      <c r="HJ27" s="148"/>
      <c r="HK27" s="148"/>
      <c r="HL27" s="148"/>
      <c r="HM27" s="148"/>
      <c r="HN27" s="148"/>
      <c r="HO27" s="148"/>
      <c r="HP27" s="148"/>
      <c r="HQ27" s="148"/>
      <c r="HR27" s="148"/>
      <c r="HS27" s="148"/>
      <c r="HT27" s="148"/>
      <c r="HU27" s="148"/>
      <c r="HV27" s="148"/>
      <c r="HW27" s="148"/>
      <c r="HX27" s="148"/>
      <c r="HY27" s="148"/>
      <c r="HZ27" s="148"/>
      <c r="IA27" s="148"/>
    </row>
    <row r="28" s="4" customFormat="1" ht="20.65" customHeight="1" spans="1:235">
      <c r="A28" s="44"/>
      <c r="B28" s="44"/>
      <c r="C28" s="44"/>
      <c r="D28" s="45"/>
      <c r="E28" s="45"/>
      <c r="F28" s="45"/>
      <c r="G28" s="46"/>
      <c r="H28" s="46"/>
      <c r="I28" s="45"/>
      <c r="J28" s="60"/>
      <c r="K28" s="45"/>
      <c r="L28" s="45"/>
      <c r="M28" s="45"/>
      <c r="N28" s="61"/>
      <c r="O28" s="62"/>
      <c r="P28" s="61"/>
      <c r="Q28" s="61"/>
      <c r="R28" s="61"/>
      <c r="S28" s="61"/>
      <c r="T28" s="61"/>
      <c r="U28" s="75"/>
      <c r="V28" s="76"/>
      <c r="W28" s="77"/>
      <c r="X28" s="78"/>
      <c r="Y28" s="61"/>
      <c r="Z28" s="61"/>
      <c r="AA28" s="78"/>
      <c r="AB28" s="93"/>
      <c r="AC28" s="88"/>
      <c r="AD28" s="89"/>
      <c r="AE28" s="61"/>
      <c r="AF28" s="61"/>
      <c r="AG28" s="111"/>
      <c r="AH28" s="61"/>
      <c r="AI28" s="112"/>
      <c r="AJ28" s="113"/>
      <c r="AK28" s="112"/>
      <c r="AL28" s="113"/>
      <c r="AM28" s="113"/>
      <c r="AN28" s="114"/>
      <c r="AO28" s="114"/>
      <c r="AP28" s="113"/>
      <c r="AQ28" s="113"/>
      <c r="AR28" s="134"/>
      <c r="AS28" s="131"/>
      <c r="AT28" s="131"/>
      <c r="AU28" s="132"/>
      <c r="AV28" s="133"/>
      <c r="AW28" s="89"/>
      <c r="AX28" s="146"/>
      <c r="AY28" s="147"/>
      <c r="AZ28" s="75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8"/>
      <c r="CY28" s="148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8"/>
      <c r="DN28" s="148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8"/>
      <c r="EC28" s="148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8"/>
      <c r="ER28" s="148"/>
      <c r="ES28" s="148"/>
      <c r="ET28" s="148"/>
      <c r="EU28" s="148"/>
      <c r="EV28" s="148"/>
      <c r="EW28" s="148"/>
      <c r="EX28" s="148"/>
      <c r="EY28" s="148"/>
      <c r="EZ28" s="148"/>
      <c r="FA28" s="148"/>
      <c r="FB28" s="148"/>
      <c r="FC28" s="148"/>
      <c r="FD28" s="148"/>
      <c r="FE28" s="148"/>
      <c r="FF28" s="148"/>
      <c r="FG28" s="148"/>
      <c r="FH28" s="148"/>
      <c r="FI28" s="148"/>
      <c r="FJ28" s="148"/>
      <c r="FK28" s="148"/>
      <c r="FL28" s="148"/>
      <c r="FM28" s="148"/>
      <c r="FN28" s="148"/>
      <c r="FO28" s="148"/>
      <c r="FP28" s="148"/>
      <c r="FQ28" s="148"/>
      <c r="FR28" s="148"/>
      <c r="FS28" s="148"/>
      <c r="FT28" s="148"/>
      <c r="FU28" s="148"/>
      <c r="FV28" s="148"/>
      <c r="FW28" s="148"/>
      <c r="FX28" s="148"/>
      <c r="FY28" s="148"/>
      <c r="FZ28" s="148"/>
      <c r="GA28" s="148"/>
      <c r="GB28" s="148"/>
      <c r="GC28" s="148"/>
      <c r="GD28" s="148"/>
      <c r="GE28" s="148"/>
      <c r="GF28" s="148"/>
      <c r="GG28" s="148"/>
      <c r="GH28" s="148"/>
      <c r="GI28" s="148"/>
      <c r="GJ28" s="148"/>
      <c r="GK28" s="148"/>
      <c r="GL28" s="148"/>
      <c r="GM28" s="148"/>
      <c r="GN28" s="148"/>
      <c r="GO28" s="148"/>
      <c r="GP28" s="148"/>
      <c r="GQ28" s="148"/>
      <c r="GR28" s="148"/>
      <c r="GS28" s="148"/>
      <c r="GT28" s="148"/>
      <c r="GU28" s="148"/>
      <c r="GV28" s="148"/>
      <c r="GW28" s="148"/>
      <c r="GX28" s="148"/>
      <c r="GY28" s="148"/>
      <c r="GZ28" s="148"/>
      <c r="HA28" s="148"/>
      <c r="HB28" s="148"/>
      <c r="HC28" s="148"/>
      <c r="HD28" s="148"/>
      <c r="HE28" s="148"/>
      <c r="HF28" s="148"/>
      <c r="HG28" s="148"/>
      <c r="HH28" s="148"/>
      <c r="HI28" s="148"/>
      <c r="HJ28" s="148"/>
      <c r="HK28" s="148"/>
      <c r="HL28" s="148"/>
      <c r="HM28" s="148"/>
      <c r="HN28" s="148"/>
      <c r="HO28" s="148"/>
      <c r="HP28" s="148"/>
      <c r="HQ28" s="148"/>
      <c r="HR28" s="148"/>
      <c r="HS28" s="148"/>
      <c r="HT28" s="148"/>
      <c r="HU28" s="148"/>
      <c r="HV28" s="148"/>
      <c r="HW28" s="148"/>
      <c r="HX28" s="148"/>
      <c r="HY28" s="148"/>
      <c r="HZ28" s="148"/>
      <c r="IA28" s="148"/>
    </row>
    <row r="29" s="4" customFormat="1" ht="20.65" customHeight="1" spans="1:235">
      <c r="A29" s="44"/>
      <c r="B29" s="44"/>
      <c r="C29" s="44"/>
      <c r="D29" s="48"/>
      <c r="E29" s="48"/>
      <c r="F29" s="48"/>
      <c r="G29" s="49"/>
      <c r="H29" s="49"/>
      <c r="I29" s="48"/>
      <c r="J29" s="63"/>
      <c r="K29" s="48"/>
      <c r="L29" s="48"/>
      <c r="M29" s="48"/>
      <c r="N29" s="64"/>
      <c r="O29" s="65"/>
      <c r="P29" s="64"/>
      <c r="Q29" s="64"/>
      <c r="R29" s="64"/>
      <c r="S29" s="64"/>
      <c r="T29" s="64"/>
      <c r="U29" s="75"/>
      <c r="V29" s="76"/>
      <c r="W29" s="77"/>
      <c r="X29" s="78"/>
      <c r="Y29" s="64"/>
      <c r="Z29" s="64"/>
      <c r="AA29" s="78"/>
      <c r="AB29" s="93"/>
      <c r="AC29" s="88"/>
      <c r="AD29" s="89">
        <f t="shared" ref="AD28:AD29" si="5">AB29*AC29</f>
        <v>0</v>
      </c>
      <c r="AE29" s="64"/>
      <c r="AF29" s="64"/>
      <c r="AG29" s="115"/>
      <c r="AH29" s="64"/>
      <c r="AI29" s="116"/>
      <c r="AJ29" s="117"/>
      <c r="AK29" s="116"/>
      <c r="AL29" s="117"/>
      <c r="AM29" s="117"/>
      <c r="AN29" s="118"/>
      <c r="AO29" s="118"/>
      <c r="AP29" s="117"/>
      <c r="AQ29" s="117"/>
      <c r="AR29" s="135"/>
      <c r="AS29" s="136"/>
      <c r="AT29" s="136"/>
      <c r="AU29" s="137"/>
      <c r="AV29" s="138"/>
      <c r="AW29" s="89"/>
      <c r="AX29" s="149"/>
      <c r="AY29" s="147"/>
      <c r="AZ29" s="75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8"/>
      <c r="CY29" s="148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8"/>
      <c r="DN29" s="148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8"/>
      <c r="EC29" s="148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8"/>
      <c r="ER29" s="148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8"/>
      <c r="FF29" s="148"/>
      <c r="FG29" s="148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8"/>
      <c r="FV29" s="148"/>
      <c r="FW29" s="148"/>
      <c r="FX29" s="148"/>
      <c r="FY29" s="148"/>
      <c r="FZ29" s="148"/>
      <c r="GA29" s="148"/>
      <c r="GB29" s="148"/>
      <c r="GC29" s="148"/>
      <c r="GD29" s="148"/>
      <c r="GE29" s="148"/>
      <c r="GF29" s="148"/>
      <c r="GG29" s="148"/>
      <c r="GH29" s="148"/>
      <c r="GI29" s="148"/>
      <c r="GJ29" s="148"/>
      <c r="GK29" s="148"/>
      <c r="GL29" s="148"/>
      <c r="GM29" s="148"/>
      <c r="GN29" s="148"/>
      <c r="GO29" s="148"/>
      <c r="GP29" s="148"/>
      <c r="GQ29" s="148"/>
      <c r="GR29" s="148"/>
      <c r="GS29" s="148"/>
      <c r="GT29" s="148"/>
      <c r="GU29" s="148"/>
      <c r="GV29" s="148"/>
      <c r="GW29" s="148"/>
      <c r="GX29" s="148"/>
      <c r="GY29" s="148"/>
      <c r="GZ29" s="148"/>
      <c r="HA29" s="148"/>
      <c r="HB29" s="148"/>
      <c r="HC29" s="148"/>
      <c r="HD29" s="148"/>
      <c r="HE29" s="148"/>
      <c r="HF29" s="148"/>
      <c r="HG29" s="148"/>
      <c r="HH29" s="148"/>
      <c r="HI29" s="148"/>
      <c r="HJ29" s="148"/>
      <c r="HK29" s="148"/>
      <c r="HL29" s="148"/>
      <c r="HM29" s="148"/>
      <c r="HN29" s="148"/>
      <c r="HO29" s="148"/>
      <c r="HP29" s="148"/>
      <c r="HQ29" s="148"/>
      <c r="HR29" s="148"/>
      <c r="HS29" s="148"/>
      <c r="HT29" s="148"/>
      <c r="HU29" s="148"/>
      <c r="HV29" s="148"/>
      <c r="HW29" s="148"/>
      <c r="HX29" s="148"/>
      <c r="HY29" s="148"/>
      <c r="HZ29" s="148"/>
      <c r="IA29" s="148"/>
    </row>
    <row r="30" s="4" customFormat="1" ht="20.65" customHeight="1" spans="1:235">
      <c r="A30" s="44"/>
      <c r="B30" s="44"/>
      <c r="C30" s="44"/>
      <c r="D30" s="45" t="s">
        <v>123</v>
      </c>
      <c r="E30" s="45"/>
      <c r="F30" s="45" t="e">
        <f>模具报价表!#REF!</f>
        <v>#REF!</v>
      </c>
      <c r="G30" s="46" t="e">
        <f>模具报价表!#REF!</f>
        <v>#REF!</v>
      </c>
      <c r="H30" s="47" t="e">
        <f>模具报价表!#REF!</f>
        <v>#REF!</v>
      </c>
      <c r="I30" s="45" t="e">
        <f>模具报价表!#REF!</f>
        <v>#REF!</v>
      </c>
      <c r="J30" s="66" t="e">
        <f>模具报价表!#REF!</f>
        <v>#REF!</v>
      </c>
      <c r="K30" s="45"/>
      <c r="L30" s="45"/>
      <c r="M30" s="45"/>
      <c r="N30" s="61" t="e">
        <f>G30</f>
        <v>#REF!</v>
      </c>
      <c r="O30" s="62"/>
      <c r="P30" s="61">
        <v>3.8</v>
      </c>
      <c r="Q30" s="61" t="e">
        <f>N30*P30</f>
        <v>#REF!</v>
      </c>
      <c r="R30" s="61">
        <v>2.4</v>
      </c>
      <c r="S30" s="61" t="e">
        <f>(N30-G30)*R30</f>
        <v>#REF!</v>
      </c>
      <c r="T30" s="61" t="e">
        <f>Q30-S30</f>
        <v>#REF!</v>
      </c>
      <c r="U30" s="48"/>
      <c r="V30" s="73"/>
      <c r="W30" s="74"/>
      <c r="X30" s="64"/>
      <c r="Y30" s="61">
        <f>X38+X39+X40</f>
        <v>0</v>
      </c>
      <c r="Z30" s="61" t="s">
        <v>109</v>
      </c>
      <c r="AA30" s="95" t="s">
        <v>110</v>
      </c>
      <c r="AB30" s="95" t="s">
        <v>111</v>
      </c>
      <c r="AC30" s="88" t="s">
        <v>112</v>
      </c>
      <c r="AD30" s="89">
        <v>0.15</v>
      </c>
      <c r="AE30" s="64">
        <f>AD30+AD31+AD32+AD33+AD34+AD35+AD36+AD37</f>
        <v>0.31</v>
      </c>
      <c r="AF30" s="61">
        <f>AE30+AE38</f>
        <v>2.26</v>
      </c>
      <c r="AG30" s="111">
        <v>0.09</v>
      </c>
      <c r="AH30" s="61" t="e">
        <f>(T30+Y30+AF30)*AG30</f>
        <v>#REF!</v>
      </c>
      <c r="AI30" s="112"/>
      <c r="AJ30" s="113" t="e">
        <f>(T30+Y30+AF30)*AI30</f>
        <v>#REF!</v>
      </c>
      <c r="AK30" s="112">
        <v>0.1</v>
      </c>
      <c r="AL30" s="113" t="e">
        <f>(T30+Y30+AF30)*AK30</f>
        <v>#REF!</v>
      </c>
      <c r="AM30" s="113" t="e">
        <f>T30+Y30+AF30+AH30+AJ30+AL30</f>
        <v>#REF!</v>
      </c>
      <c r="AN30" s="114" t="e">
        <f>AM30*0.05</f>
        <v>#REF!</v>
      </c>
      <c r="AO30" s="114" t="e">
        <f>AM30*0.03</f>
        <v>#REF!</v>
      </c>
      <c r="AP30" s="113" t="e">
        <f>AM30+AN30+AO30</f>
        <v>#REF!</v>
      </c>
      <c r="AQ30" s="113" t="e">
        <f>AP30*1.13</f>
        <v>#REF!</v>
      </c>
      <c r="AR30" s="130">
        <f>模具报价表!AA6/6</f>
        <v>0</v>
      </c>
      <c r="AS30" s="131">
        <v>30000</v>
      </c>
      <c r="AT30" s="131"/>
      <c r="AU30" s="132">
        <v>0.5</v>
      </c>
      <c r="AV30" s="133">
        <f>AR30*AU30</f>
        <v>0</v>
      </c>
      <c r="AW30" s="117">
        <f>AV30/AS30</f>
        <v>0</v>
      </c>
      <c r="AX30" s="146" t="e">
        <f>AQ30+AW30</f>
        <v>#REF!</v>
      </c>
      <c r="AY30" s="147" t="e">
        <f>AX30*F30</f>
        <v>#REF!</v>
      </c>
      <c r="AZ30" s="75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8"/>
      <c r="DN30" s="148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8"/>
      <c r="DZ30" s="148"/>
      <c r="EA30" s="148"/>
      <c r="EB30" s="148"/>
      <c r="EC30" s="148"/>
      <c r="ED30" s="148"/>
      <c r="EE30" s="148"/>
      <c r="EF30" s="148"/>
      <c r="EG30" s="148"/>
      <c r="EH30" s="148"/>
      <c r="EI30" s="148"/>
      <c r="EJ30" s="148"/>
      <c r="EK30" s="148"/>
      <c r="EL30" s="148"/>
      <c r="EM30" s="148"/>
      <c r="EN30" s="148"/>
      <c r="EO30" s="148"/>
      <c r="EP30" s="148"/>
      <c r="EQ30" s="148"/>
      <c r="ER30" s="148"/>
      <c r="ES30" s="148"/>
      <c r="ET30" s="148"/>
      <c r="EU30" s="148"/>
      <c r="EV30" s="148"/>
      <c r="EW30" s="148"/>
      <c r="EX30" s="148"/>
      <c r="EY30" s="148"/>
      <c r="EZ30" s="148"/>
      <c r="FA30" s="148"/>
      <c r="FB30" s="148"/>
      <c r="FC30" s="148"/>
      <c r="FD30" s="148"/>
      <c r="FE30" s="148"/>
      <c r="FF30" s="148"/>
      <c r="FG30" s="148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8"/>
      <c r="FV30" s="148"/>
      <c r="FW30" s="148"/>
      <c r="FX30" s="148"/>
      <c r="FY30" s="148"/>
      <c r="FZ30" s="148"/>
      <c r="GA30" s="148"/>
      <c r="GB30" s="148"/>
      <c r="GC30" s="148"/>
      <c r="GD30" s="148"/>
      <c r="GE30" s="148"/>
      <c r="GF30" s="148"/>
      <c r="GG30" s="148"/>
      <c r="GH30" s="148"/>
      <c r="GI30" s="148"/>
      <c r="GJ30" s="148"/>
      <c r="GK30" s="148"/>
      <c r="GL30" s="148"/>
      <c r="GM30" s="148"/>
      <c r="GN30" s="148"/>
      <c r="GO30" s="148"/>
      <c r="GP30" s="148"/>
      <c r="GQ30" s="148"/>
      <c r="GR30" s="148"/>
      <c r="GS30" s="148"/>
      <c r="GT30" s="148"/>
      <c r="GU30" s="148"/>
      <c r="GV30" s="148"/>
      <c r="GW30" s="148"/>
      <c r="GX30" s="148"/>
      <c r="GY30" s="148"/>
      <c r="GZ30" s="148"/>
      <c r="HA30" s="148"/>
      <c r="HB30" s="148"/>
      <c r="HC30" s="148"/>
      <c r="HD30" s="148"/>
      <c r="HE30" s="148"/>
      <c r="HF30" s="148"/>
      <c r="HG30" s="148"/>
      <c r="HH30" s="148"/>
      <c r="HI30" s="148"/>
      <c r="HJ30" s="148"/>
      <c r="HK30" s="148"/>
      <c r="HL30" s="148"/>
      <c r="HM30" s="148"/>
      <c r="HN30" s="148"/>
      <c r="HO30" s="148"/>
      <c r="HP30" s="148"/>
      <c r="HQ30" s="148"/>
      <c r="HR30" s="148"/>
      <c r="HS30" s="148"/>
      <c r="HT30" s="148"/>
      <c r="HU30" s="148"/>
      <c r="HV30" s="148"/>
      <c r="HW30" s="148"/>
      <c r="HX30" s="148"/>
      <c r="HY30" s="148"/>
      <c r="HZ30" s="148"/>
      <c r="IA30" s="148"/>
    </row>
    <row r="31" s="4" customFormat="1" ht="20.65" customHeight="1" spans="1:235">
      <c r="A31" s="44"/>
      <c r="B31" s="44"/>
      <c r="C31" s="44"/>
      <c r="D31" s="45"/>
      <c r="E31" s="45"/>
      <c r="F31" s="45"/>
      <c r="G31" s="46"/>
      <c r="H31" s="46"/>
      <c r="I31" s="45"/>
      <c r="J31" s="60"/>
      <c r="K31" s="45"/>
      <c r="L31" s="45"/>
      <c r="M31" s="45"/>
      <c r="N31" s="61"/>
      <c r="O31" s="62"/>
      <c r="P31" s="61"/>
      <c r="Q31" s="61"/>
      <c r="R31" s="61"/>
      <c r="S31" s="61"/>
      <c r="T31" s="61"/>
      <c r="U31" s="75"/>
      <c r="V31" s="76"/>
      <c r="W31" s="77"/>
      <c r="X31" s="78"/>
      <c r="Y31" s="61"/>
      <c r="Z31" s="61"/>
      <c r="AA31" s="96" t="s">
        <v>35</v>
      </c>
      <c r="AB31" s="87" t="s">
        <v>41</v>
      </c>
      <c r="AC31" s="88" t="s">
        <v>122</v>
      </c>
      <c r="AD31" s="89">
        <v>0.16</v>
      </c>
      <c r="AE31" s="78"/>
      <c r="AF31" s="61"/>
      <c r="AG31" s="111"/>
      <c r="AH31" s="61"/>
      <c r="AI31" s="112"/>
      <c r="AJ31" s="113"/>
      <c r="AK31" s="112"/>
      <c r="AL31" s="113"/>
      <c r="AM31" s="113"/>
      <c r="AN31" s="114"/>
      <c r="AO31" s="114"/>
      <c r="AP31" s="113"/>
      <c r="AQ31" s="113"/>
      <c r="AR31" s="134"/>
      <c r="AS31" s="131"/>
      <c r="AT31" s="131"/>
      <c r="AU31" s="132"/>
      <c r="AV31" s="133"/>
      <c r="AW31" s="89"/>
      <c r="AX31" s="146"/>
      <c r="AY31" s="147"/>
      <c r="AZ31" s="75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8"/>
      <c r="CY31" s="148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8"/>
      <c r="DN31" s="148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8"/>
      <c r="EC31" s="148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8"/>
      <c r="ER31" s="148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8"/>
      <c r="FG31" s="148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8"/>
      <c r="FV31" s="148"/>
      <c r="FW31" s="148"/>
      <c r="FX31" s="148"/>
      <c r="FY31" s="148"/>
      <c r="FZ31" s="148"/>
      <c r="GA31" s="148"/>
      <c r="GB31" s="148"/>
      <c r="GC31" s="148"/>
      <c r="GD31" s="148"/>
      <c r="GE31" s="148"/>
      <c r="GF31" s="148"/>
      <c r="GG31" s="148"/>
      <c r="GH31" s="148"/>
      <c r="GI31" s="148"/>
      <c r="GJ31" s="148"/>
      <c r="GK31" s="148"/>
      <c r="GL31" s="148"/>
      <c r="GM31" s="148"/>
      <c r="GN31" s="148"/>
      <c r="GO31" s="148"/>
      <c r="GP31" s="148"/>
      <c r="GQ31" s="148"/>
      <c r="GR31" s="148"/>
      <c r="GS31" s="148"/>
      <c r="GT31" s="148"/>
      <c r="GU31" s="148"/>
      <c r="GV31" s="148"/>
      <c r="GW31" s="148"/>
      <c r="GX31" s="148"/>
      <c r="GY31" s="148"/>
      <c r="GZ31" s="148"/>
      <c r="HA31" s="148"/>
      <c r="HB31" s="148"/>
      <c r="HC31" s="148"/>
      <c r="HD31" s="148"/>
      <c r="HE31" s="148"/>
      <c r="HF31" s="148"/>
      <c r="HG31" s="148"/>
      <c r="HH31" s="148"/>
      <c r="HI31" s="148"/>
      <c r="HJ31" s="148"/>
      <c r="HK31" s="148"/>
      <c r="HL31" s="148"/>
      <c r="HM31" s="148"/>
      <c r="HN31" s="148"/>
      <c r="HO31" s="148"/>
      <c r="HP31" s="148"/>
      <c r="HQ31" s="148"/>
      <c r="HR31" s="148"/>
      <c r="HS31" s="148"/>
      <c r="HT31" s="148"/>
      <c r="HU31" s="148"/>
      <c r="HV31" s="148"/>
      <c r="HW31" s="148"/>
      <c r="HX31" s="148"/>
      <c r="HY31" s="148"/>
      <c r="HZ31" s="148"/>
      <c r="IA31" s="148"/>
    </row>
    <row r="32" s="4" customFormat="1" ht="20.65" customHeight="1" spans="1:235">
      <c r="A32" s="44"/>
      <c r="B32" s="44"/>
      <c r="C32" s="44"/>
      <c r="D32" s="45"/>
      <c r="E32" s="45"/>
      <c r="F32" s="45"/>
      <c r="G32" s="46"/>
      <c r="H32" s="46"/>
      <c r="I32" s="45"/>
      <c r="J32" s="60"/>
      <c r="K32" s="45"/>
      <c r="L32" s="45"/>
      <c r="M32" s="45"/>
      <c r="N32" s="61"/>
      <c r="O32" s="62"/>
      <c r="P32" s="61"/>
      <c r="Q32" s="61"/>
      <c r="R32" s="61"/>
      <c r="S32" s="61"/>
      <c r="T32" s="61"/>
      <c r="U32" s="75"/>
      <c r="V32" s="76"/>
      <c r="W32" s="77"/>
      <c r="X32" s="78"/>
      <c r="Y32" s="61"/>
      <c r="Z32" s="61"/>
      <c r="AA32" s="97"/>
      <c r="AB32" s="87"/>
      <c r="AC32" s="88"/>
      <c r="AD32" s="89"/>
      <c r="AE32" s="78"/>
      <c r="AF32" s="61"/>
      <c r="AG32" s="111"/>
      <c r="AH32" s="61"/>
      <c r="AI32" s="112"/>
      <c r="AJ32" s="113"/>
      <c r="AK32" s="112"/>
      <c r="AL32" s="113"/>
      <c r="AM32" s="113"/>
      <c r="AN32" s="114"/>
      <c r="AO32" s="114"/>
      <c r="AP32" s="113"/>
      <c r="AQ32" s="113"/>
      <c r="AR32" s="134"/>
      <c r="AS32" s="131"/>
      <c r="AT32" s="131"/>
      <c r="AU32" s="132"/>
      <c r="AV32" s="133"/>
      <c r="AW32" s="89"/>
      <c r="AX32" s="146"/>
      <c r="AY32" s="147"/>
      <c r="AZ32" s="75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8"/>
      <c r="DN32" s="148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8"/>
      <c r="ER32" s="148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8"/>
      <c r="FG32" s="148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8"/>
      <c r="FV32" s="148"/>
      <c r="FW32" s="148"/>
      <c r="FX32" s="148"/>
      <c r="FY32" s="148"/>
      <c r="FZ32" s="148"/>
      <c r="GA32" s="148"/>
      <c r="GB32" s="148"/>
      <c r="GC32" s="148"/>
      <c r="GD32" s="148"/>
      <c r="GE32" s="148"/>
      <c r="GF32" s="148"/>
      <c r="GG32" s="148"/>
      <c r="GH32" s="148"/>
      <c r="GI32" s="148"/>
      <c r="GJ32" s="148"/>
      <c r="GK32" s="148"/>
      <c r="GL32" s="148"/>
      <c r="GM32" s="148"/>
      <c r="GN32" s="148"/>
      <c r="GO32" s="148"/>
      <c r="GP32" s="148"/>
      <c r="GQ32" s="148"/>
      <c r="GR32" s="148"/>
      <c r="GS32" s="148"/>
      <c r="GT32" s="148"/>
      <c r="GU32" s="148"/>
      <c r="GV32" s="148"/>
      <c r="GW32" s="148"/>
      <c r="GX32" s="148"/>
      <c r="GY32" s="148"/>
      <c r="GZ32" s="148"/>
      <c r="HA32" s="148"/>
      <c r="HB32" s="148"/>
      <c r="HC32" s="148"/>
      <c r="HD32" s="148"/>
      <c r="HE32" s="148"/>
      <c r="HF32" s="148"/>
      <c r="HG32" s="148"/>
      <c r="HH32" s="148"/>
      <c r="HI32" s="148"/>
      <c r="HJ32" s="148"/>
      <c r="HK32" s="148"/>
      <c r="HL32" s="148"/>
      <c r="HM32" s="148"/>
      <c r="HN32" s="148"/>
      <c r="HO32" s="148"/>
      <c r="HP32" s="148"/>
      <c r="HQ32" s="148"/>
      <c r="HR32" s="148"/>
      <c r="HS32" s="148"/>
      <c r="HT32" s="148"/>
      <c r="HU32" s="148"/>
      <c r="HV32" s="148"/>
      <c r="HW32" s="148"/>
      <c r="HX32" s="148"/>
      <c r="HY32" s="148"/>
      <c r="HZ32" s="148"/>
      <c r="IA32" s="148"/>
    </row>
    <row r="33" s="4" customFormat="1" ht="20.65" customHeight="1" spans="1:235">
      <c r="A33" s="44"/>
      <c r="B33" s="44"/>
      <c r="C33" s="44"/>
      <c r="D33" s="45"/>
      <c r="E33" s="45"/>
      <c r="F33" s="45"/>
      <c r="G33" s="46"/>
      <c r="H33" s="46"/>
      <c r="I33" s="45"/>
      <c r="J33" s="60"/>
      <c r="K33" s="45"/>
      <c r="L33" s="45"/>
      <c r="M33" s="45"/>
      <c r="N33" s="61"/>
      <c r="O33" s="62"/>
      <c r="P33" s="61"/>
      <c r="Q33" s="61"/>
      <c r="R33" s="61"/>
      <c r="S33" s="61"/>
      <c r="T33" s="61"/>
      <c r="U33" s="75"/>
      <c r="V33" s="76"/>
      <c r="W33" s="77"/>
      <c r="X33" s="78"/>
      <c r="Y33" s="61"/>
      <c r="Z33" s="61"/>
      <c r="AA33" s="96"/>
      <c r="AB33" s="95"/>
      <c r="AC33" s="88"/>
      <c r="AD33" s="89"/>
      <c r="AE33" s="78"/>
      <c r="AF33" s="61"/>
      <c r="AG33" s="111"/>
      <c r="AH33" s="61"/>
      <c r="AI33" s="112"/>
      <c r="AJ33" s="113"/>
      <c r="AK33" s="112"/>
      <c r="AL33" s="113"/>
      <c r="AM33" s="113"/>
      <c r="AN33" s="114"/>
      <c r="AO33" s="114"/>
      <c r="AP33" s="113"/>
      <c r="AQ33" s="113"/>
      <c r="AR33" s="134"/>
      <c r="AS33" s="131"/>
      <c r="AT33" s="131"/>
      <c r="AU33" s="132"/>
      <c r="AV33" s="133"/>
      <c r="AW33" s="89"/>
      <c r="AX33" s="146"/>
      <c r="AY33" s="147"/>
      <c r="AZ33" s="75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8"/>
      <c r="EC33" s="148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8"/>
      <c r="ER33" s="148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8"/>
      <c r="FG33" s="148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8"/>
      <c r="FV33" s="148"/>
      <c r="FW33" s="148"/>
      <c r="FX33" s="148"/>
      <c r="FY33" s="148"/>
      <c r="FZ33" s="148"/>
      <c r="GA33" s="148"/>
      <c r="GB33" s="148"/>
      <c r="GC33" s="148"/>
      <c r="GD33" s="148"/>
      <c r="GE33" s="148"/>
      <c r="GF33" s="148"/>
      <c r="GG33" s="148"/>
      <c r="GH33" s="148"/>
      <c r="GI33" s="148"/>
      <c r="GJ33" s="148"/>
      <c r="GK33" s="148"/>
      <c r="GL33" s="148"/>
      <c r="GM33" s="148"/>
      <c r="GN33" s="148"/>
      <c r="GO33" s="148"/>
      <c r="GP33" s="148"/>
      <c r="GQ33" s="148"/>
      <c r="GR33" s="148"/>
      <c r="GS33" s="148"/>
      <c r="GT33" s="148"/>
      <c r="GU33" s="148"/>
      <c r="GV33" s="148"/>
      <c r="GW33" s="148"/>
      <c r="GX33" s="148"/>
      <c r="GY33" s="148"/>
      <c r="GZ33" s="148"/>
      <c r="HA33" s="148"/>
      <c r="HB33" s="148"/>
      <c r="HC33" s="148"/>
      <c r="HD33" s="148"/>
      <c r="HE33" s="148"/>
      <c r="HF33" s="148"/>
      <c r="HG33" s="148"/>
      <c r="HH33" s="148"/>
      <c r="HI33" s="148"/>
      <c r="HJ33" s="148"/>
      <c r="HK33" s="148"/>
      <c r="HL33" s="148"/>
      <c r="HM33" s="148"/>
      <c r="HN33" s="148"/>
      <c r="HO33" s="148"/>
      <c r="HP33" s="148"/>
      <c r="HQ33" s="148"/>
      <c r="HR33" s="148"/>
      <c r="HS33" s="148"/>
      <c r="HT33" s="148"/>
      <c r="HU33" s="148"/>
      <c r="HV33" s="148"/>
      <c r="HW33" s="148"/>
      <c r="HX33" s="148"/>
      <c r="HY33" s="148"/>
      <c r="HZ33" s="148"/>
      <c r="IA33" s="148"/>
    </row>
    <row r="34" s="4" customFormat="1" ht="20.65" customHeight="1" spans="1:235">
      <c r="A34" s="44"/>
      <c r="B34" s="44"/>
      <c r="C34" s="44"/>
      <c r="D34" s="45"/>
      <c r="E34" s="45"/>
      <c r="F34" s="45"/>
      <c r="G34" s="46"/>
      <c r="H34" s="46"/>
      <c r="I34" s="45"/>
      <c r="J34" s="60"/>
      <c r="K34" s="45"/>
      <c r="L34" s="45"/>
      <c r="M34" s="45"/>
      <c r="N34" s="61"/>
      <c r="O34" s="62"/>
      <c r="P34" s="61"/>
      <c r="Q34" s="61"/>
      <c r="R34" s="61"/>
      <c r="S34" s="61"/>
      <c r="T34" s="61"/>
      <c r="U34" s="75"/>
      <c r="V34" s="76"/>
      <c r="W34" s="77"/>
      <c r="X34" s="78"/>
      <c r="Y34" s="61"/>
      <c r="Z34" s="61"/>
      <c r="AA34" s="75"/>
      <c r="AB34" s="92"/>
      <c r="AC34" s="88"/>
      <c r="AD34" s="89"/>
      <c r="AE34" s="78"/>
      <c r="AF34" s="61"/>
      <c r="AG34" s="111"/>
      <c r="AH34" s="61"/>
      <c r="AI34" s="112"/>
      <c r="AJ34" s="113"/>
      <c r="AK34" s="112"/>
      <c r="AL34" s="113"/>
      <c r="AM34" s="113"/>
      <c r="AN34" s="114"/>
      <c r="AO34" s="114"/>
      <c r="AP34" s="113"/>
      <c r="AQ34" s="113"/>
      <c r="AR34" s="134"/>
      <c r="AS34" s="131"/>
      <c r="AT34" s="131"/>
      <c r="AU34" s="132"/>
      <c r="AV34" s="133"/>
      <c r="AW34" s="89"/>
      <c r="AX34" s="146"/>
      <c r="AY34" s="147"/>
      <c r="AZ34" s="75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8"/>
      <c r="DN34" s="148"/>
      <c r="DO34" s="148"/>
      <c r="DP34" s="148"/>
      <c r="DQ34" s="148"/>
      <c r="DR34" s="148"/>
      <c r="DS34" s="148"/>
      <c r="DT34" s="148"/>
      <c r="DU34" s="148"/>
      <c r="DV34" s="148"/>
      <c r="DW34" s="148"/>
      <c r="DX34" s="148"/>
      <c r="DY34" s="148"/>
      <c r="DZ34" s="148"/>
      <c r="EA34" s="148"/>
      <c r="EB34" s="148"/>
      <c r="EC34" s="148"/>
      <c r="ED34" s="148"/>
      <c r="EE34" s="148"/>
      <c r="EF34" s="148"/>
      <c r="EG34" s="148"/>
      <c r="EH34" s="148"/>
      <c r="EI34" s="148"/>
      <c r="EJ34" s="148"/>
      <c r="EK34" s="148"/>
      <c r="EL34" s="148"/>
      <c r="EM34" s="148"/>
      <c r="EN34" s="148"/>
      <c r="EO34" s="148"/>
      <c r="EP34" s="148"/>
      <c r="EQ34" s="148"/>
      <c r="ER34" s="148"/>
      <c r="ES34" s="148"/>
      <c r="ET34" s="148"/>
      <c r="EU34" s="148"/>
      <c r="EV34" s="148"/>
      <c r="EW34" s="148"/>
      <c r="EX34" s="148"/>
      <c r="EY34" s="148"/>
      <c r="EZ34" s="148"/>
      <c r="FA34" s="148"/>
      <c r="FB34" s="148"/>
      <c r="FC34" s="148"/>
      <c r="FD34" s="148"/>
      <c r="FE34" s="148"/>
      <c r="FF34" s="148"/>
      <c r="FG34" s="148"/>
      <c r="FH34" s="148"/>
      <c r="FI34" s="148"/>
      <c r="FJ34" s="148"/>
      <c r="FK34" s="148"/>
      <c r="FL34" s="148"/>
      <c r="FM34" s="148"/>
      <c r="FN34" s="148"/>
      <c r="FO34" s="148"/>
      <c r="FP34" s="148"/>
      <c r="FQ34" s="148"/>
      <c r="FR34" s="148"/>
      <c r="FS34" s="148"/>
      <c r="FT34" s="148"/>
      <c r="FU34" s="148"/>
      <c r="FV34" s="148"/>
      <c r="FW34" s="148"/>
      <c r="FX34" s="148"/>
      <c r="FY34" s="148"/>
      <c r="FZ34" s="148"/>
      <c r="GA34" s="148"/>
      <c r="GB34" s="148"/>
      <c r="GC34" s="148"/>
      <c r="GD34" s="148"/>
      <c r="GE34" s="148"/>
      <c r="GF34" s="148"/>
      <c r="GG34" s="148"/>
      <c r="GH34" s="148"/>
      <c r="GI34" s="148"/>
      <c r="GJ34" s="148"/>
      <c r="GK34" s="148"/>
      <c r="GL34" s="148"/>
      <c r="GM34" s="148"/>
      <c r="GN34" s="148"/>
      <c r="GO34" s="148"/>
      <c r="GP34" s="148"/>
      <c r="GQ34" s="148"/>
      <c r="GR34" s="148"/>
      <c r="GS34" s="148"/>
      <c r="GT34" s="148"/>
      <c r="GU34" s="148"/>
      <c r="GV34" s="148"/>
      <c r="GW34" s="148"/>
      <c r="GX34" s="148"/>
      <c r="GY34" s="148"/>
      <c r="GZ34" s="148"/>
      <c r="HA34" s="148"/>
      <c r="HB34" s="148"/>
      <c r="HC34" s="148"/>
      <c r="HD34" s="148"/>
      <c r="HE34" s="148"/>
      <c r="HF34" s="148"/>
      <c r="HG34" s="148"/>
      <c r="HH34" s="148"/>
      <c r="HI34" s="148"/>
      <c r="HJ34" s="148"/>
      <c r="HK34" s="148"/>
      <c r="HL34" s="148"/>
      <c r="HM34" s="148"/>
      <c r="HN34" s="148"/>
      <c r="HO34" s="148"/>
      <c r="HP34" s="148"/>
      <c r="HQ34" s="148"/>
      <c r="HR34" s="148"/>
      <c r="HS34" s="148"/>
      <c r="HT34" s="148"/>
      <c r="HU34" s="148"/>
      <c r="HV34" s="148"/>
      <c r="HW34" s="148"/>
      <c r="HX34" s="148"/>
      <c r="HY34" s="148"/>
      <c r="HZ34" s="148"/>
      <c r="IA34" s="148"/>
    </row>
    <row r="35" s="4" customFormat="1" ht="20.65" customHeight="1" spans="1:235">
      <c r="A35" s="44"/>
      <c r="B35" s="44"/>
      <c r="C35" s="44"/>
      <c r="D35" s="45"/>
      <c r="E35" s="45"/>
      <c r="F35" s="45"/>
      <c r="G35" s="46"/>
      <c r="H35" s="46"/>
      <c r="I35" s="45"/>
      <c r="J35" s="60"/>
      <c r="K35" s="45"/>
      <c r="L35" s="45"/>
      <c r="M35" s="45"/>
      <c r="N35" s="61"/>
      <c r="O35" s="62"/>
      <c r="P35" s="61"/>
      <c r="Q35" s="61"/>
      <c r="R35" s="61"/>
      <c r="S35" s="61"/>
      <c r="T35" s="61"/>
      <c r="U35" s="75"/>
      <c r="V35" s="76"/>
      <c r="W35" s="77"/>
      <c r="X35" s="78"/>
      <c r="Y35" s="61"/>
      <c r="Z35" s="61"/>
      <c r="AA35" s="75"/>
      <c r="AB35" s="92"/>
      <c r="AC35" s="88"/>
      <c r="AD35" s="89"/>
      <c r="AE35" s="78"/>
      <c r="AF35" s="61"/>
      <c r="AG35" s="111"/>
      <c r="AH35" s="61"/>
      <c r="AI35" s="112"/>
      <c r="AJ35" s="113"/>
      <c r="AK35" s="112"/>
      <c r="AL35" s="113"/>
      <c r="AM35" s="113"/>
      <c r="AN35" s="114"/>
      <c r="AO35" s="114"/>
      <c r="AP35" s="113"/>
      <c r="AQ35" s="113"/>
      <c r="AR35" s="134"/>
      <c r="AS35" s="131"/>
      <c r="AT35" s="131"/>
      <c r="AU35" s="132"/>
      <c r="AV35" s="133"/>
      <c r="AW35" s="89"/>
      <c r="AX35" s="146"/>
      <c r="AY35" s="147"/>
      <c r="AZ35" s="75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  <c r="DB35" s="148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8"/>
      <c r="EA35" s="148"/>
      <c r="EB35" s="148"/>
      <c r="EC35" s="148"/>
      <c r="ED35" s="148"/>
      <c r="EE35" s="148"/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8"/>
      <c r="EZ35" s="148"/>
      <c r="FA35" s="148"/>
      <c r="FB35" s="148"/>
      <c r="FC35" s="148"/>
      <c r="FD35" s="148"/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8"/>
      <c r="FY35" s="148"/>
      <c r="FZ35" s="148"/>
      <c r="GA35" s="148"/>
      <c r="GB35" s="148"/>
      <c r="GC35" s="148"/>
      <c r="GD35" s="148"/>
      <c r="GE35" s="148"/>
      <c r="GF35" s="148"/>
      <c r="GG35" s="148"/>
      <c r="GH35" s="148"/>
      <c r="GI35" s="148"/>
      <c r="GJ35" s="148"/>
      <c r="GK35" s="148"/>
      <c r="GL35" s="148"/>
      <c r="GM35" s="148"/>
      <c r="GN35" s="148"/>
      <c r="GO35" s="148"/>
      <c r="GP35" s="148"/>
      <c r="GQ35" s="148"/>
      <c r="GR35" s="148"/>
      <c r="GS35" s="148"/>
      <c r="GT35" s="148"/>
      <c r="GU35" s="148"/>
      <c r="GV35" s="148"/>
      <c r="GW35" s="148"/>
      <c r="GX35" s="148"/>
      <c r="GY35" s="148"/>
      <c r="GZ35" s="148"/>
      <c r="HA35" s="148"/>
      <c r="HB35" s="148"/>
      <c r="HC35" s="148"/>
      <c r="HD35" s="148"/>
      <c r="HE35" s="148"/>
      <c r="HF35" s="148"/>
      <c r="HG35" s="148"/>
      <c r="HH35" s="148"/>
      <c r="HI35" s="148"/>
      <c r="HJ35" s="148"/>
      <c r="HK35" s="148"/>
      <c r="HL35" s="148"/>
      <c r="HM35" s="148"/>
      <c r="HN35" s="148"/>
      <c r="HO35" s="148"/>
      <c r="HP35" s="148"/>
      <c r="HQ35" s="148"/>
      <c r="HR35" s="148"/>
      <c r="HS35" s="148"/>
      <c r="HT35" s="148"/>
      <c r="HU35" s="148"/>
      <c r="HV35" s="148"/>
      <c r="HW35" s="148"/>
      <c r="HX35" s="148"/>
      <c r="HY35" s="148"/>
      <c r="HZ35" s="148"/>
      <c r="IA35" s="148"/>
    </row>
    <row r="36" s="4" customFormat="1" ht="20.65" customHeight="1" spans="1:235">
      <c r="A36" s="44"/>
      <c r="B36" s="44"/>
      <c r="C36" s="44"/>
      <c r="D36" s="45"/>
      <c r="E36" s="45"/>
      <c r="F36" s="45"/>
      <c r="G36" s="46"/>
      <c r="H36" s="46"/>
      <c r="I36" s="45"/>
      <c r="J36" s="60"/>
      <c r="K36" s="45"/>
      <c r="L36" s="45"/>
      <c r="M36" s="45"/>
      <c r="N36" s="61"/>
      <c r="O36" s="62"/>
      <c r="P36" s="61"/>
      <c r="Q36" s="61"/>
      <c r="R36" s="61"/>
      <c r="S36" s="61"/>
      <c r="T36" s="61"/>
      <c r="U36" s="75"/>
      <c r="V36" s="76"/>
      <c r="W36" s="77"/>
      <c r="X36" s="78"/>
      <c r="Y36" s="61"/>
      <c r="Z36" s="61"/>
      <c r="AA36" s="75"/>
      <c r="AB36" s="93"/>
      <c r="AC36" s="88"/>
      <c r="AD36" s="89"/>
      <c r="AE36" s="78"/>
      <c r="AF36" s="61"/>
      <c r="AG36" s="111"/>
      <c r="AH36" s="61"/>
      <c r="AI36" s="112"/>
      <c r="AJ36" s="113"/>
      <c r="AK36" s="112"/>
      <c r="AL36" s="113"/>
      <c r="AM36" s="113"/>
      <c r="AN36" s="114"/>
      <c r="AO36" s="114"/>
      <c r="AP36" s="113"/>
      <c r="AQ36" s="113"/>
      <c r="AR36" s="134"/>
      <c r="AS36" s="131"/>
      <c r="AT36" s="131"/>
      <c r="AU36" s="132"/>
      <c r="AV36" s="133"/>
      <c r="AW36" s="89"/>
      <c r="AX36" s="146"/>
      <c r="AY36" s="147"/>
      <c r="AZ36" s="75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48"/>
      <c r="EX36" s="148"/>
      <c r="EY36" s="148"/>
      <c r="EZ36" s="148"/>
      <c r="FA36" s="148"/>
      <c r="FB36" s="148"/>
      <c r="FC36" s="148"/>
      <c r="FD36" s="148"/>
      <c r="FE36" s="148"/>
      <c r="FF36" s="148"/>
      <c r="FG36" s="148"/>
      <c r="FH36" s="148"/>
      <c r="FI36" s="148"/>
      <c r="FJ36" s="148"/>
      <c r="FK36" s="148"/>
      <c r="FL36" s="148"/>
      <c r="FM36" s="148"/>
      <c r="FN36" s="148"/>
      <c r="FO36" s="148"/>
      <c r="FP36" s="148"/>
      <c r="FQ36" s="148"/>
      <c r="FR36" s="148"/>
      <c r="FS36" s="148"/>
      <c r="FT36" s="148"/>
      <c r="FU36" s="148"/>
      <c r="FV36" s="148"/>
      <c r="FW36" s="148"/>
      <c r="FX36" s="148"/>
      <c r="FY36" s="148"/>
      <c r="FZ36" s="148"/>
      <c r="GA36" s="148"/>
      <c r="GB36" s="148"/>
      <c r="GC36" s="148"/>
      <c r="GD36" s="148"/>
      <c r="GE36" s="148"/>
      <c r="GF36" s="148"/>
      <c r="GG36" s="148"/>
      <c r="GH36" s="148"/>
      <c r="GI36" s="148"/>
      <c r="GJ36" s="148"/>
      <c r="GK36" s="148"/>
      <c r="GL36" s="148"/>
      <c r="GM36" s="148"/>
      <c r="GN36" s="148"/>
      <c r="GO36" s="148"/>
      <c r="GP36" s="148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8"/>
      <c r="HF36" s="148"/>
      <c r="HG36" s="148"/>
      <c r="HH36" s="148"/>
      <c r="HI36" s="148"/>
      <c r="HJ36" s="148"/>
      <c r="HK36" s="148"/>
      <c r="HL36" s="148"/>
      <c r="HM36" s="148"/>
      <c r="HN36" s="148"/>
      <c r="HO36" s="148"/>
      <c r="HP36" s="148"/>
      <c r="HQ36" s="148"/>
      <c r="HR36" s="148"/>
      <c r="HS36" s="148"/>
      <c r="HT36" s="148"/>
      <c r="HU36" s="148"/>
      <c r="HV36" s="148"/>
      <c r="HW36" s="148"/>
      <c r="HX36" s="148"/>
      <c r="HY36" s="148"/>
      <c r="HZ36" s="148"/>
      <c r="IA36" s="148"/>
    </row>
    <row r="37" s="4" customFormat="1" ht="20.65" customHeight="1" spans="1:235">
      <c r="A37" s="44"/>
      <c r="B37" s="44"/>
      <c r="C37" s="44"/>
      <c r="D37" s="45"/>
      <c r="E37" s="45"/>
      <c r="F37" s="45"/>
      <c r="G37" s="46"/>
      <c r="H37" s="46"/>
      <c r="I37" s="45"/>
      <c r="J37" s="60"/>
      <c r="K37" s="45"/>
      <c r="L37" s="45"/>
      <c r="M37" s="45"/>
      <c r="N37" s="61"/>
      <c r="O37" s="62"/>
      <c r="P37" s="61"/>
      <c r="Q37" s="61"/>
      <c r="R37" s="61"/>
      <c r="S37" s="61"/>
      <c r="T37" s="61"/>
      <c r="U37" s="75"/>
      <c r="V37" s="76"/>
      <c r="W37" s="77"/>
      <c r="X37" s="78"/>
      <c r="Y37" s="61"/>
      <c r="Z37" s="64"/>
      <c r="AA37" s="75"/>
      <c r="AB37" s="93"/>
      <c r="AC37" s="88"/>
      <c r="AD37" s="89"/>
      <c r="AE37" s="78"/>
      <c r="AF37" s="61"/>
      <c r="AG37" s="111"/>
      <c r="AH37" s="61"/>
      <c r="AI37" s="112"/>
      <c r="AJ37" s="113"/>
      <c r="AK37" s="112"/>
      <c r="AL37" s="113"/>
      <c r="AM37" s="113"/>
      <c r="AN37" s="114"/>
      <c r="AO37" s="114"/>
      <c r="AP37" s="113"/>
      <c r="AQ37" s="113"/>
      <c r="AR37" s="134"/>
      <c r="AS37" s="131"/>
      <c r="AT37" s="131"/>
      <c r="AU37" s="132"/>
      <c r="AV37" s="133"/>
      <c r="AW37" s="89"/>
      <c r="AX37" s="146"/>
      <c r="AY37" s="147"/>
      <c r="AZ37" s="75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  <c r="DB37" s="148"/>
      <c r="DC37" s="148"/>
      <c r="DD37" s="148"/>
      <c r="DE37" s="148"/>
      <c r="DF37" s="148"/>
      <c r="DG37" s="148"/>
      <c r="DH37" s="148"/>
      <c r="DI37" s="148"/>
      <c r="DJ37" s="148"/>
      <c r="DK37" s="148"/>
      <c r="DL37" s="148"/>
      <c r="DM37" s="148"/>
      <c r="DN37" s="148"/>
      <c r="DO37" s="148"/>
      <c r="DP37" s="148"/>
      <c r="DQ37" s="148"/>
      <c r="DR37" s="148"/>
      <c r="DS37" s="148"/>
      <c r="DT37" s="148"/>
      <c r="DU37" s="148"/>
      <c r="DV37" s="148"/>
      <c r="DW37" s="148"/>
      <c r="DX37" s="148"/>
      <c r="DY37" s="148"/>
      <c r="DZ37" s="148"/>
      <c r="EA37" s="148"/>
      <c r="EB37" s="148"/>
      <c r="EC37" s="148"/>
      <c r="ED37" s="148"/>
      <c r="EE37" s="148"/>
      <c r="EF37" s="148"/>
      <c r="EG37" s="148"/>
      <c r="EH37" s="148"/>
      <c r="EI37" s="148"/>
      <c r="EJ37" s="148"/>
      <c r="EK37" s="148"/>
      <c r="EL37" s="148"/>
      <c r="EM37" s="148"/>
      <c r="EN37" s="148"/>
      <c r="EO37" s="148"/>
      <c r="EP37" s="148"/>
      <c r="EQ37" s="148"/>
      <c r="ER37" s="148"/>
      <c r="ES37" s="148"/>
      <c r="ET37" s="148"/>
      <c r="EU37" s="148"/>
      <c r="EV37" s="148"/>
      <c r="EW37" s="148"/>
      <c r="EX37" s="148"/>
      <c r="EY37" s="148"/>
      <c r="EZ37" s="148"/>
      <c r="FA37" s="148"/>
      <c r="FB37" s="148"/>
      <c r="FC37" s="148"/>
      <c r="FD37" s="148"/>
      <c r="FE37" s="148"/>
      <c r="FF37" s="148"/>
      <c r="FG37" s="148"/>
      <c r="FH37" s="148"/>
      <c r="FI37" s="148"/>
      <c r="FJ37" s="148"/>
      <c r="FK37" s="148"/>
      <c r="FL37" s="148"/>
      <c r="FM37" s="148"/>
      <c r="FN37" s="148"/>
      <c r="FO37" s="148"/>
      <c r="FP37" s="148"/>
      <c r="FQ37" s="148"/>
      <c r="FR37" s="148"/>
      <c r="FS37" s="148"/>
      <c r="FT37" s="148"/>
      <c r="FU37" s="148"/>
      <c r="FV37" s="148"/>
      <c r="FW37" s="148"/>
      <c r="FX37" s="148"/>
      <c r="FY37" s="148"/>
      <c r="FZ37" s="148"/>
      <c r="GA37" s="148"/>
      <c r="GB37" s="148"/>
      <c r="GC37" s="148"/>
      <c r="GD37" s="148"/>
      <c r="GE37" s="148"/>
      <c r="GF37" s="148"/>
      <c r="GG37" s="148"/>
      <c r="GH37" s="148"/>
      <c r="GI37" s="148"/>
      <c r="GJ37" s="148"/>
      <c r="GK37" s="148"/>
      <c r="GL37" s="148"/>
      <c r="GM37" s="148"/>
      <c r="GN37" s="148"/>
      <c r="GO37" s="148"/>
      <c r="GP37" s="148"/>
      <c r="GQ37" s="148"/>
      <c r="GR37" s="148"/>
      <c r="GS37" s="148"/>
      <c r="GT37" s="148"/>
      <c r="GU37" s="148"/>
      <c r="GV37" s="148"/>
      <c r="GW37" s="148"/>
      <c r="GX37" s="148"/>
      <c r="GY37" s="148"/>
      <c r="GZ37" s="148"/>
      <c r="HA37" s="148"/>
      <c r="HB37" s="148"/>
      <c r="HC37" s="148"/>
      <c r="HD37" s="148"/>
      <c r="HE37" s="148"/>
      <c r="HF37" s="148"/>
      <c r="HG37" s="148"/>
      <c r="HH37" s="148"/>
      <c r="HI37" s="148"/>
      <c r="HJ37" s="148"/>
      <c r="HK37" s="148"/>
      <c r="HL37" s="148"/>
      <c r="HM37" s="148"/>
      <c r="HN37" s="148"/>
      <c r="HO37" s="148"/>
      <c r="HP37" s="148"/>
      <c r="HQ37" s="148"/>
      <c r="HR37" s="148"/>
      <c r="HS37" s="148"/>
      <c r="HT37" s="148"/>
      <c r="HU37" s="148"/>
      <c r="HV37" s="148"/>
      <c r="HW37" s="148"/>
      <c r="HX37" s="148"/>
      <c r="HY37" s="148"/>
      <c r="HZ37" s="148"/>
      <c r="IA37" s="148"/>
    </row>
    <row r="38" s="4" customFormat="1" ht="20.65" customHeight="1" spans="1:235">
      <c r="A38" s="44"/>
      <c r="B38" s="44"/>
      <c r="C38" s="44"/>
      <c r="D38" s="45"/>
      <c r="E38" s="45"/>
      <c r="F38" s="45"/>
      <c r="G38" s="46"/>
      <c r="H38" s="46"/>
      <c r="I38" s="45"/>
      <c r="J38" s="60"/>
      <c r="K38" s="45"/>
      <c r="L38" s="45"/>
      <c r="M38" s="45"/>
      <c r="N38" s="61"/>
      <c r="O38" s="62"/>
      <c r="P38" s="61"/>
      <c r="Q38" s="61"/>
      <c r="R38" s="61"/>
      <c r="S38" s="61"/>
      <c r="T38" s="61"/>
      <c r="U38" s="75"/>
      <c r="V38" s="76"/>
      <c r="W38" s="77"/>
      <c r="X38" s="78"/>
      <c r="Y38" s="61"/>
      <c r="Z38" s="94" t="s">
        <v>118</v>
      </c>
      <c r="AA38" s="64" t="s">
        <v>119</v>
      </c>
      <c r="AB38" s="93">
        <v>13</v>
      </c>
      <c r="AC38" s="88">
        <v>0.15</v>
      </c>
      <c r="AD38" s="89">
        <f>AB38*AC38</f>
        <v>1.95</v>
      </c>
      <c r="AE38" s="94">
        <f>AD38+AD39+AD40</f>
        <v>1.95</v>
      </c>
      <c r="AF38" s="61"/>
      <c r="AG38" s="111"/>
      <c r="AH38" s="61"/>
      <c r="AI38" s="112"/>
      <c r="AJ38" s="113"/>
      <c r="AK38" s="112"/>
      <c r="AL38" s="113"/>
      <c r="AM38" s="113"/>
      <c r="AN38" s="114"/>
      <c r="AO38" s="114"/>
      <c r="AP38" s="113"/>
      <c r="AQ38" s="113"/>
      <c r="AR38" s="134"/>
      <c r="AS38" s="131"/>
      <c r="AT38" s="131"/>
      <c r="AU38" s="132"/>
      <c r="AV38" s="133"/>
      <c r="AW38" s="89"/>
      <c r="AX38" s="146"/>
      <c r="AY38" s="147"/>
      <c r="AZ38" s="75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  <c r="BY38" s="148"/>
      <c r="BZ38" s="148"/>
      <c r="CA38" s="148"/>
      <c r="CB38" s="148"/>
      <c r="CC38" s="148"/>
      <c r="CD38" s="148"/>
      <c r="CE38" s="148"/>
      <c r="CF38" s="148"/>
      <c r="CG38" s="148"/>
      <c r="CH38" s="148"/>
      <c r="CI38" s="148"/>
      <c r="CJ38" s="148"/>
      <c r="CK38" s="148"/>
      <c r="CL38" s="148"/>
      <c r="CM38" s="148"/>
      <c r="CN38" s="148"/>
      <c r="CO38" s="148"/>
      <c r="CP38" s="148"/>
      <c r="CQ38" s="148"/>
      <c r="CR38" s="148"/>
      <c r="CS38" s="148"/>
      <c r="CT38" s="148"/>
      <c r="CU38" s="148"/>
      <c r="CV38" s="148"/>
      <c r="CW38" s="148"/>
      <c r="CX38" s="148"/>
      <c r="CY38" s="148"/>
      <c r="CZ38" s="148"/>
      <c r="DA38" s="148"/>
      <c r="DB38" s="148"/>
      <c r="DC38" s="148"/>
      <c r="DD38" s="148"/>
      <c r="DE38" s="148"/>
      <c r="DF38" s="148"/>
      <c r="DG38" s="148"/>
      <c r="DH38" s="148"/>
      <c r="DI38" s="148"/>
      <c r="DJ38" s="148"/>
      <c r="DK38" s="148"/>
      <c r="DL38" s="148"/>
      <c r="DM38" s="148"/>
      <c r="DN38" s="148"/>
      <c r="DO38" s="148"/>
      <c r="DP38" s="148"/>
      <c r="DQ38" s="148"/>
      <c r="DR38" s="148"/>
      <c r="DS38" s="148"/>
      <c r="DT38" s="148"/>
      <c r="DU38" s="148"/>
      <c r="DV38" s="148"/>
      <c r="DW38" s="148"/>
      <c r="DX38" s="148"/>
      <c r="DY38" s="148"/>
      <c r="DZ38" s="148"/>
      <c r="EA38" s="148"/>
      <c r="EB38" s="148"/>
      <c r="EC38" s="148"/>
      <c r="ED38" s="148"/>
      <c r="EE38" s="148"/>
      <c r="EF38" s="148"/>
      <c r="EG38" s="148"/>
      <c r="EH38" s="148"/>
      <c r="EI38" s="148"/>
      <c r="EJ38" s="148"/>
      <c r="EK38" s="148"/>
      <c r="EL38" s="148"/>
      <c r="EM38" s="148"/>
      <c r="EN38" s="148"/>
      <c r="EO38" s="148"/>
      <c r="EP38" s="148"/>
      <c r="EQ38" s="148"/>
      <c r="ER38" s="148"/>
      <c r="ES38" s="148"/>
      <c r="ET38" s="148"/>
      <c r="EU38" s="148"/>
      <c r="EV38" s="148"/>
      <c r="EW38" s="148"/>
      <c r="EX38" s="148"/>
      <c r="EY38" s="148"/>
      <c r="EZ38" s="148"/>
      <c r="FA38" s="148"/>
      <c r="FB38" s="148"/>
      <c r="FC38" s="148"/>
      <c r="FD38" s="148"/>
      <c r="FE38" s="148"/>
      <c r="FF38" s="148"/>
      <c r="FG38" s="148"/>
      <c r="FH38" s="148"/>
      <c r="FI38" s="148"/>
      <c r="FJ38" s="148"/>
      <c r="FK38" s="148"/>
      <c r="FL38" s="148"/>
      <c r="FM38" s="148"/>
      <c r="FN38" s="148"/>
      <c r="FO38" s="148"/>
      <c r="FP38" s="148"/>
      <c r="FQ38" s="148"/>
      <c r="FR38" s="148"/>
      <c r="FS38" s="148"/>
      <c r="FT38" s="148"/>
      <c r="FU38" s="148"/>
      <c r="FV38" s="148"/>
      <c r="FW38" s="148"/>
      <c r="FX38" s="148"/>
      <c r="FY38" s="148"/>
      <c r="FZ38" s="148"/>
      <c r="GA38" s="148"/>
      <c r="GB38" s="148"/>
      <c r="GC38" s="148"/>
      <c r="GD38" s="148"/>
      <c r="GE38" s="148"/>
      <c r="GF38" s="148"/>
      <c r="GG38" s="148"/>
      <c r="GH38" s="148"/>
      <c r="GI38" s="148"/>
      <c r="GJ38" s="148"/>
      <c r="GK38" s="148"/>
      <c r="GL38" s="148"/>
      <c r="GM38" s="148"/>
      <c r="GN38" s="148"/>
      <c r="GO38" s="148"/>
      <c r="GP38" s="148"/>
      <c r="GQ38" s="148"/>
      <c r="GR38" s="148"/>
      <c r="GS38" s="148"/>
      <c r="GT38" s="148"/>
      <c r="GU38" s="148"/>
      <c r="GV38" s="148"/>
      <c r="GW38" s="148"/>
      <c r="GX38" s="148"/>
      <c r="GY38" s="148"/>
      <c r="GZ38" s="148"/>
      <c r="HA38" s="148"/>
      <c r="HB38" s="148"/>
      <c r="HC38" s="148"/>
      <c r="HD38" s="148"/>
      <c r="HE38" s="148"/>
      <c r="HF38" s="148"/>
      <c r="HG38" s="148"/>
      <c r="HH38" s="148"/>
      <c r="HI38" s="148"/>
      <c r="HJ38" s="148"/>
      <c r="HK38" s="148"/>
      <c r="HL38" s="148"/>
      <c r="HM38" s="148"/>
      <c r="HN38" s="148"/>
      <c r="HO38" s="148"/>
      <c r="HP38" s="148"/>
      <c r="HQ38" s="148"/>
      <c r="HR38" s="148"/>
      <c r="HS38" s="148"/>
      <c r="HT38" s="148"/>
      <c r="HU38" s="148"/>
      <c r="HV38" s="148"/>
      <c r="HW38" s="148"/>
      <c r="HX38" s="148"/>
      <c r="HY38" s="148"/>
      <c r="HZ38" s="148"/>
      <c r="IA38" s="148"/>
    </row>
    <row r="39" s="4" customFormat="1" ht="20.65" customHeight="1" spans="1:235">
      <c r="A39" s="44"/>
      <c r="B39" s="44"/>
      <c r="C39" s="44"/>
      <c r="D39" s="45"/>
      <c r="E39" s="45"/>
      <c r="F39" s="45"/>
      <c r="G39" s="46"/>
      <c r="H39" s="46"/>
      <c r="I39" s="45"/>
      <c r="J39" s="60"/>
      <c r="K39" s="45"/>
      <c r="L39" s="45"/>
      <c r="M39" s="45"/>
      <c r="N39" s="61"/>
      <c r="O39" s="62"/>
      <c r="P39" s="61"/>
      <c r="Q39" s="61"/>
      <c r="R39" s="61"/>
      <c r="S39" s="61"/>
      <c r="T39" s="61"/>
      <c r="U39" s="75"/>
      <c r="V39" s="76"/>
      <c r="W39" s="77"/>
      <c r="X39" s="78"/>
      <c r="Y39" s="61"/>
      <c r="Z39" s="61"/>
      <c r="AA39" s="78"/>
      <c r="AB39" s="93"/>
      <c r="AC39" s="88"/>
      <c r="AD39" s="89"/>
      <c r="AE39" s="61"/>
      <c r="AF39" s="61"/>
      <c r="AG39" s="111"/>
      <c r="AH39" s="61"/>
      <c r="AI39" s="112"/>
      <c r="AJ39" s="113"/>
      <c r="AK39" s="112"/>
      <c r="AL39" s="113"/>
      <c r="AM39" s="113"/>
      <c r="AN39" s="114"/>
      <c r="AO39" s="114"/>
      <c r="AP39" s="113"/>
      <c r="AQ39" s="113"/>
      <c r="AR39" s="134"/>
      <c r="AS39" s="131"/>
      <c r="AT39" s="131"/>
      <c r="AU39" s="132"/>
      <c r="AV39" s="133"/>
      <c r="AW39" s="89"/>
      <c r="AX39" s="146"/>
      <c r="AY39" s="147"/>
      <c r="AZ39" s="75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8"/>
      <c r="BY39" s="148"/>
      <c r="BZ39" s="148"/>
      <c r="CA39" s="148"/>
      <c r="CB39" s="148"/>
      <c r="CC39" s="148"/>
      <c r="CD39" s="148"/>
      <c r="CE39" s="148"/>
      <c r="CF39" s="148"/>
      <c r="CG39" s="148"/>
      <c r="CH39" s="148"/>
      <c r="CI39" s="148"/>
      <c r="CJ39" s="148"/>
      <c r="CK39" s="148"/>
      <c r="CL39" s="148"/>
      <c r="CM39" s="148"/>
      <c r="CN39" s="148"/>
      <c r="CO39" s="148"/>
      <c r="CP39" s="148"/>
      <c r="CQ39" s="148"/>
      <c r="CR39" s="148"/>
      <c r="CS39" s="148"/>
      <c r="CT39" s="148"/>
      <c r="CU39" s="148"/>
      <c r="CV39" s="148"/>
      <c r="CW39" s="148"/>
      <c r="CX39" s="148"/>
      <c r="CY39" s="148"/>
      <c r="CZ39" s="148"/>
      <c r="DA39" s="148"/>
      <c r="DB39" s="148"/>
      <c r="DC39" s="148"/>
      <c r="DD39" s="148"/>
      <c r="DE39" s="148"/>
      <c r="DF39" s="148"/>
      <c r="DG39" s="148"/>
      <c r="DH39" s="148"/>
      <c r="DI39" s="148"/>
      <c r="DJ39" s="148"/>
      <c r="DK39" s="148"/>
      <c r="DL39" s="148"/>
      <c r="DM39" s="148"/>
      <c r="DN39" s="148"/>
      <c r="DO39" s="148"/>
      <c r="DP39" s="148"/>
      <c r="DQ39" s="148"/>
      <c r="DR39" s="148"/>
      <c r="DS39" s="148"/>
      <c r="DT39" s="148"/>
      <c r="DU39" s="148"/>
      <c r="DV39" s="148"/>
      <c r="DW39" s="148"/>
      <c r="DX39" s="148"/>
      <c r="DY39" s="148"/>
      <c r="DZ39" s="148"/>
      <c r="EA39" s="148"/>
      <c r="EB39" s="148"/>
      <c r="EC39" s="148"/>
      <c r="ED39" s="148"/>
      <c r="EE39" s="148"/>
      <c r="EF39" s="148"/>
      <c r="EG39" s="148"/>
      <c r="EH39" s="148"/>
      <c r="EI39" s="148"/>
      <c r="EJ39" s="148"/>
      <c r="EK39" s="148"/>
      <c r="EL39" s="148"/>
      <c r="EM39" s="148"/>
      <c r="EN39" s="148"/>
      <c r="EO39" s="148"/>
      <c r="EP39" s="148"/>
      <c r="EQ39" s="148"/>
      <c r="ER39" s="148"/>
      <c r="ES39" s="148"/>
      <c r="ET39" s="148"/>
      <c r="EU39" s="148"/>
      <c r="EV39" s="148"/>
      <c r="EW39" s="148"/>
      <c r="EX39" s="148"/>
      <c r="EY39" s="148"/>
      <c r="EZ39" s="148"/>
      <c r="FA39" s="148"/>
      <c r="FB39" s="148"/>
      <c r="FC39" s="148"/>
      <c r="FD39" s="148"/>
      <c r="FE39" s="148"/>
      <c r="FF39" s="148"/>
      <c r="FG39" s="148"/>
      <c r="FH39" s="148"/>
      <c r="FI39" s="148"/>
      <c r="FJ39" s="148"/>
      <c r="FK39" s="148"/>
      <c r="FL39" s="148"/>
      <c r="FM39" s="148"/>
      <c r="FN39" s="148"/>
      <c r="FO39" s="148"/>
      <c r="FP39" s="148"/>
      <c r="FQ39" s="148"/>
      <c r="FR39" s="148"/>
      <c r="FS39" s="148"/>
      <c r="FT39" s="148"/>
      <c r="FU39" s="148"/>
      <c r="FV39" s="148"/>
      <c r="FW39" s="148"/>
      <c r="FX39" s="148"/>
      <c r="FY39" s="148"/>
      <c r="FZ39" s="148"/>
      <c r="GA39" s="148"/>
      <c r="GB39" s="148"/>
      <c r="GC39" s="148"/>
      <c r="GD39" s="148"/>
      <c r="GE39" s="148"/>
      <c r="GF39" s="148"/>
      <c r="GG39" s="148"/>
      <c r="GH39" s="148"/>
      <c r="GI39" s="148"/>
      <c r="GJ39" s="148"/>
      <c r="GK39" s="148"/>
      <c r="GL39" s="148"/>
      <c r="GM39" s="148"/>
      <c r="GN39" s="148"/>
      <c r="GO39" s="148"/>
      <c r="GP39" s="148"/>
      <c r="GQ39" s="148"/>
      <c r="GR39" s="148"/>
      <c r="GS39" s="148"/>
      <c r="GT39" s="148"/>
      <c r="GU39" s="148"/>
      <c r="GV39" s="148"/>
      <c r="GW39" s="148"/>
      <c r="GX39" s="148"/>
      <c r="GY39" s="148"/>
      <c r="GZ39" s="148"/>
      <c r="HA39" s="148"/>
      <c r="HB39" s="148"/>
      <c r="HC39" s="148"/>
      <c r="HD39" s="148"/>
      <c r="HE39" s="148"/>
      <c r="HF39" s="148"/>
      <c r="HG39" s="148"/>
      <c r="HH39" s="148"/>
      <c r="HI39" s="148"/>
      <c r="HJ39" s="148"/>
      <c r="HK39" s="148"/>
      <c r="HL39" s="148"/>
      <c r="HM39" s="148"/>
      <c r="HN39" s="148"/>
      <c r="HO39" s="148"/>
      <c r="HP39" s="148"/>
      <c r="HQ39" s="148"/>
      <c r="HR39" s="148"/>
      <c r="HS39" s="148"/>
      <c r="HT39" s="148"/>
      <c r="HU39" s="148"/>
      <c r="HV39" s="148"/>
      <c r="HW39" s="148"/>
      <c r="HX39" s="148"/>
      <c r="HY39" s="148"/>
      <c r="HZ39" s="148"/>
      <c r="IA39" s="148"/>
    </row>
    <row r="40" s="4" customFormat="1" ht="20.65" customHeight="1" spans="1:235">
      <c r="A40" s="44"/>
      <c r="B40" s="44"/>
      <c r="C40" s="44"/>
      <c r="D40" s="48"/>
      <c r="E40" s="48"/>
      <c r="F40" s="48"/>
      <c r="G40" s="49"/>
      <c r="H40" s="49"/>
      <c r="I40" s="48"/>
      <c r="J40" s="63"/>
      <c r="K40" s="48"/>
      <c r="L40" s="48"/>
      <c r="M40" s="48"/>
      <c r="N40" s="64"/>
      <c r="O40" s="65"/>
      <c r="P40" s="64"/>
      <c r="Q40" s="64"/>
      <c r="R40" s="64"/>
      <c r="S40" s="64"/>
      <c r="T40" s="64"/>
      <c r="U40" s="75"/>
      <c r="V40" s="76"/>
      <c r="W40" s="77"/>
      <c r="X40" s="78"/>
      <c r="Y40" s="64"/>
      <c r="Z40" s="64"/>
      <c r="AA40" s="78"/>
      <c r="AB40" s="93"/>
      <c r="AC40" s="88"/>
      <c r="AD40" s="89"/>
      <c r="AE40" s="64"/>
      <c r="AF40" s="64"/>
      <c r="AG40" s="115"/>
      <c r="AH40" s="64"/>
      <c r="AI40" s="116"/>
      <c r="AJ40" s="117"/>
      <c r="AK40" s="116"/>
      <c r="AL40" s="117"/>
      <c r="AM40" s="117"/>
      <c r="AN40" s="118"/>
      <c r="AO40" s="118"/>
      <c r="AP40" s="117"/>
      <c r="AQ40" s="117"/>
      <c r="AR40" s="135"/>
      <c r="AS40" s="136"/>
      <c r="AT40" s="136"/>
      <c r="AU40" s="137"/>
      <c r="AV40" s="138"/>
      <c r="AW40" s="89"/>
      <c r="AX40" s="149"/>
      <c r="AY40" s="147"/>
      <c r="AZ40" s="75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8"/>
      <c r="BY40" s="148"/>
      <c r="BZ40" s="148"/>
      <c r="CA40" s="148"/>
      <c r="CB40" s="148"/>
      <c r="CC40" s="148"/>
      <c r="CD40" s="148"/>
      <c r="CE40" s="148"/>
      <c r="CF40" s="148"/>
      <c r="CG40" s="148"/>
      <c r="CH40" s="148"/>
      <c r="CI40" s="148"/>
      <c r="CJ40" s="148"/>
      <c r="CK40" s="148"/>
      <c r="CL40" s="148"/>
      <c r="CM40" s="148"/>
      <c r="CN40" s="148"/>
      <c r="CO40" s="148"/>
      <c r="CP40" s="148"/>
      <c r="CQ40" s="148"/>
      <c r="CR40" s="148"/>
      <c r="CS40" s="148"/>
      <c r="CT40" s="148"/>
      <c r="CU40" s="148"/>
      <c r="CV40" s="148"/>
      <c r="CW40" s="148"/>
      <c r="CX40" s="148"/>
      <c r="CY40" s="148"/>
      <c r="CZ40" s="148"/>
      <c r="DA40" s="148"/>
      <c r="DB40" s="148"/>
      <c r="DC40" s="148"/>
      <c r="DD40" s="148"/>
      <c r="DE40" s="148"/>
      <c r="DF40" s="148"/>
      <c r="DG40" s="148"/>
      <c r="DH40" s="148"/>
      <c r="DI40" s="148"/>
      <c r="DJ40" s="148"/>
      <c r="DK40" s="148"/>
      <c r="DL40" s="148"/>
      <c r="DM40" s="148"/>
      <c r="DN40" s="148"/>
      <c r="DO40" s="148"/>
      <c r="DP40" s="148"/>
      <c r="DQ40" s="148"/>
      <c r="DR40" s="148"/>
      <c r="DS40" s="148"/>
      <c r="DT40" s="148"/>
      <c r="DU40" s="148"/>
      <c r="DV40" s="148"/>
      <c r="DW40" s="148"/>
      <c r="DX40" s="148"/>
      <c r="DY40" s="148"/>
      <c r="DZ40" s="148"/>
      <c r="EA40" s="148"/>
      <c r="EB40" s="148"/>
      <c r="EC40" s="148"/>
      <c r="ED40" s="148"/>
      <c r="EE40" s="148"/>
      <c r="EF40" s="148"/>
      <c r="EG40" s="148"/>
      <c r="EH40" s="148"/>
      <c r="EI40" s="148"/>
      <c r="EJ40" s="148"/>
      <c r="EK40" s="148"/>
      <c r="EL40" s="148"/>
      <c r="EM40" s="148"/>
      <c r="EN40" s="148"/>
      <c r="EO40" s="148"/>
      <c r="EP40" s="148"/>
      <c r="EQ40" s="148"/>
      <c r="ER40" s="148"/>
      <c r="ES40" s="148"/>
      <c r="ET40" s="148"/>
      <c r="EU40" s="148"/>
      <c r="EV40" s="148"/>
      <c r="EW40" s="148"/>
      <c r="EX40" s="148"/>
      <c r="EY40" s="148"/>
      <c r="EZ40" s="148"/>
      <c r="FA40" s="148"/>
      <c r="FB40" s="148"/>
      <c r="FC40" s="148"/>
      <c r="FD40" s="148"/>
      <c r="FE40" s="148"/>
      <c r="FF40" s="148"/>
      <c r="FG40" s="148"/>
      <c r="FH40" s="148"/>
      <c r="FI40" s="148"/>
      <c r="FJ40" s="148"/>
      <c r="FK40" s="148"/>
      <c r="FL40" s="148"/>
      <c r="FM40" s="148"/>
      <c r="FN40" s="148"/>
      <c r="FO40" s="148"/>
      <c r="FP40" s="148"/>
      <c r="FQ40" s="148"/>
      <c r="FR40" s="148"/>
      <c r="FS40" s="148"/>
      <c r="FT40" s="148"/>
      <c r="FU40" s="148"/>
      <c r="FV40" s="148"/>
      <c r="FW40" s="148"/>
      <c r="FX40" s="148"/>
      <c r="FY40" s="148"/>
      <c r="FZ40" s="148"/>
      <c r="GA40" s="148"/>
      <c r="GB40" s="148"/>
      <c r="GC40" s="148"/>
      <c r="GD40" s="148"/>
      <c r="GE40" s="148"/>
      <c r="GF40" s="148"/>
      <c r="GG40" s="148"/>
      <c r="GH40" s="148"/>
      <c r="GI40" s="148"/>
      <c r="GJ40" s="148"/>
      <c r="GK40" s="148"/>
      <c r="GL40" s="148"/>
      <c r="GM40" s="148"/>
      <c r="GN40" s="148"/>
      <c r="GO40" s="148"/>
      <c r="GP40" s="148"/>
      <c r="GQ40" s="148"/>
      <c r="GR40" s="148"/>
      <c r="GS40" s="148"/>
      <c r="GT40" s="148"/>
      <c r="GU40" s="148"/>
      <c r="GV40" s="148"/>
      <c r="GW40" s="148"/>
      <c r="GX40" s="148"/>
      <c r="GY40" s="148"/>
      <c r="GZ40" s="148"/>
      <c r="HA40" s="148"/>
      <c r="HB40" s="148"/>
      <c r="HC40" s="148"/>
      <c r="HD40" s="148"/>
      <c r="HE40" s="148"/>
      <c r="HF40" s="148"/>
      <c r="HG40" s="148"/>
      <c r="HH40" s="148"/>
      <c r="HI40" s="148"/>
      <c r="HJ40" s="148"/>
      <c r="HK40" s="148"/>
      <c r="HL40" s="148"/>
      <c r="HM40" s="148"/>
      <c r="HN40" s="148"/>
      <c r="HO40" s="148"/>
      <c r="HP40" s="148"/>
      <c r="HQ40" s="148"/>
      <c r="HR40" s="148"/>
      <c r="HS40" s="148"/>
      <c r="HT40" s="148"/>
      <c r="HU40" s="148"/>
      <c r="HV40" s="148"/>
      <c r="HW40" s="148"/>
      <c r="HX40" s="148"/>
      <c r="HY40" s="148"/>
      <c r="HZ40" s="148"/>
      <c r="IA40" s="148"/>
    </row>
    <row r="41" s="4" customFormat="1" ht="20.65" customHeight="1" spans="1:235">
      <c r="A41" s="44"/>
      <c r="B41" s="44"/>
      <c r="C41" s="44"/>
      <c r="D41" s="45" t="s">
        <v>124</v>
      </c>
      <c r="E41" s="45"/>
      <c r="F41" s="45" t="e">
        <f>模具报价表!#REF!</f>
        <v>#REF!</v>
      </c>
      <c r="G41" s="46" t="e">
        <f>模具报价表!#REF!</f>
        <v>#REF!</v>
      </c>
      <c r="H41" s="47" t="e">
        <f>G41*F41</f>
        <v>#REF!</v>
      </c>
      <c r="I41" s="45" t="e">
        <f>模具报价表!#REF!</f>
        <v>#REF!</v>
      </c>
      <c r="J41" s="60" t="e">
        <f>模具报价表!#REF!</f>
        <v>#REF!</v>
      </c>
      <c r="K41" s="45"/>
      <c r="L41" s="45"/>
      <c r="M41" s="45"/>
      <c r="N41" s="61" t="e">
        <f>G41</f>
        <v>#REF!</v>
      </c>
      <c r="O41" s="62"/>
      <c r="P41" s="61">
        <v>3.8</v>
      </c>
      <c r="Q41" s="61" t="e">
        <f>N41*P41</f>
        <v>#REF!</v>
      </c>
      <c r="R41" s="61">
        <v>2.4</v>
      </c>
      <c r="S41" s="61" t="e">
        <f>(N41-G41)*R41</f>
        <v>#REF!</v>
      </c>
      <c r="T41" s="61" t="e">
        <f>Q41-S41</f>
        <v>#REF!</v>
      </c>
      <c r="U41" s="48"/>
      <c r="V41" s="73"/>
      <c r="W41" s="74"/>
      <c r="X41" s="64"/>
      <c r="Y41" s="61">
        <f>X49+X50+X51</f>
        <v>0</v>
      </c>
      <c r="Z41" s="61" t="s">
        <v>109</v>
      </c>
      <c r="AA41" s="98" t="s">
        <v>110</v>
      </c>
      <c r="AB41" s="87" t="s">
        <v>111</v>
      </c>
      <c r="AC41" s="88" t="s">
        <v>112</v>
      </c>
      <c r="AD41" s="89">
        <v>0.15</v>
      </c>
      <c r="AE41" s="64">
        <f>AD41+AD42+AD43+AD44+AD45+AD46+AD47+AD48</f>
        <v>2.31</v>
      </c>
      <c r="AF41" s="61">
        <f t="shared" ref="AF41" si="6">AE41+AE49</f>
        <v>4.26</v>
      </c>
      <c r="AG41" s="111">
        <v>0.09</v>
      </c>
      <c r="AH41" s="61" t="e">
        <f>(T41+Y41+AF41)*AG41</f>
        <v>#REF!</v>
      </c>
      <c r="AI41" s="112"/>
      <c r="AJ41" s="113" t="e">
        <f>(T41+Y41+AF41)*AI41</f>
        <v>#REF!</v>
      </c>
      <c r="AK41" s="112">
        <v>0.1</v>
      </c>
      <c r="AL41" s="113" t="e">
        <f>(T41+Y41+AF41)*AK41</f>
        <v>#REF!</v>
      </c>
      <c r="AM41" s="113" t="e">
        <f t="shared" ref="AM41" si="7">T41+Y41+AF41+AH41+AJ41+AL41</f>
        <v>#REF!</v>
      </c>
      <c r="AN41" s="114" t="e">
        <f>AM41*0.05</f>
        <v>#REF!</v>
      </c>
      <c r="AO41" s="114" t="e">
        <f>AM41*0.03</f>
        <v>#REF!</v>
      </c>
      <c r="AP41" s="113" t="e">
        <f t="shared" ref="AP41" si="8">AM41+AN41+AO41</f>
        <v>#REF!</v>
      </c>
      <c r="AQ41" s="113" t="e">
        <f t="shared" ref="AQ41" si="9">AP41*1.13</f>
        <v>#REF!</v>
      </c>
      <c r="AR41" s="130" t="e">
        <f>模具报价表!#REF!+模具报价表!AA6/6</f>
        <v>#REF!</v>
      </c>
      <c r="AS41" s="131">
        <v>30000</v>
      </c>
      <c r="AT41" s="131" t="s">
        <v>113</v>
      </c>
      <c r="AU41" s="132">
        <v>0.5</v>
      </c>
      <c r="AV41" s="133" t="e">
        <f>AR41*AU41</f>
        <v>#REF!</v>
      </c>
      <c r="AW41" s="117" t="e">
        <f>AV41/AS41</f>
        <v>#REF!</v>
      </c>
      <c r="AX41" s="146" t="e">
        <f>AQ41+AW41</f>
        <v>#REF!</v>
      </c>
      <c r="AY41" s="147" t="e">
        <f>AX41*F41</f>
        <v>#REF!</v>
      </c>
      <c r="AZ41" s="75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  <c r="BX41" s="148"/>
      <c r="BY41" s="148"/>
      <c r="BZ41" s="148"/>
      <c r="CA41" s="148"/>
      <c r="CB41" s="148"/>
      <c r="CC41" s="148"/>
      <c r="CD41" s="148"/>
      <c r="CE41" s="148"/>
      <c r="CF41" s="148"/>
      <c r="CG41" s="148"/>
      <c r="CH41" s="148"/>
      <c r="CI41" s="148"/>
      <c r="CJ41" s="148"/>
      <c r="CK41" s="148"/>
      <c r="CL41" s="148"/>
      <c r="CM41" s="148"/>
      <c r="CN41" s="148"/>
      <c r="CO41" s="148"/>
      <c r="CP41" s="148"/>
      <c r="CQ41" s="148"/>
      <c r="CR41" s="148"/>
      <c r="CS41" s="148"/>
      <c r="CT41" s="148"/>
      <c r="CU41" s="148"/>
      <c r="CV41" s="148"/>
      <c r="CW41" s="148"/>
      <c r="CX41" s="148"/>
      <c r="CY41" s="148"/>
      <c r="CZ41" s="148"/>
      <c r="DA41" s="148"/>
      <c r="DB41" s="148"/>
      <c r="DC41" s="148"/>
      <c r="DD41" s="148"/>
      <c r="DE41" s="148"/>
      <c r="DF41" s="148"/>
      <c r="DG41" s="148"/>
      <c r="DH41" s="148"/>
      <c r="DI41" s="148"/>
      <c r="DJ41" s="148"/>
      <c r="DK41" s="148"/>
      <c r="DL41" s="148"/>
      <c r="DM41" s="148"/>
      <c r="DN41" s="148"/>
      <c r="DO41" s="148"/>
      <c r="DP41" s="148"/>
      <c r="DQ41" s="148"/>
      <c r="DR41" s="148"/>
      <c r="DS41" s="148"/>
      <c r="DT41" s="148"/>
      <c r="DU41" s="148"/>
      <c r="DV41" s="148"/>
      <c r="DW41" s="148"/>
      <c r="DX41" s="148"/>
      <c r="DY41" s="148"/>
      <c r="DZ41" s="148"/>
      <c r="EA41" s="148"/>
      <c r="EB41" s="148"/>
      <c r="EC41" s="148"/>
      <c r="ED41" s="148"/>
      <c r="EE41" s="148"/>
      <c r="EF41" s="148"/>
      <c r="EG41" s="148"/>
      <c r="EH41" s="148"/>
      <c r="EI41" s="148"/>
      <c r="EJ41" s="148"/>
      <c r="EK41" s="148"/>
      <c r="EL41" s="148"/>
      <c r="EM41" s="148"/>
      <c r="EN41" s="148"/>
      <c r="EO41" s="148"/>
      <c r="EP41" s="148"/>
      <c r="EQ41" s="148"/>
      <c r="ER41" s="148"/>
      <c r="ES41" s="148"/>
      <c r="ET41" s="148"/>
      <c r="EU41" s="148"/>
      <c r="EV41" s="148"/>
      <c r="EW41" s="148"/>
      <c r="EX41" s="148"/>
      <c r="EY41" s="148"/>
      <c r="EZ41" s="148"/>
      <c r="FA41" s="148"/>
      <c r="FB41" s="148"/>
      <c r="FC41" s="148"/>
      <c r="FD41" s="148"/>
      <c r="FE41" s="148"/>
      <c r="FF41" s="148"/>
      <c r="FG41" s="148"/>
      <c r="FH41" s="148"/>
      <c r="FI41" s="148"/>
      <c r="FJ41" s="148"/>
      <c r="FK41" s="148"/>
      <c r="FL41" s="148"/>
      <c r="FM41" s="148"/>
      <c r="FN41" s="148"/>
      <c r="FO41" s="148"/>
      <c r="FP41" s="148"/>
      <c r="FQ41" s="148"/>
      <c r="FR41" s="148"/>
      <c r="FS41" s="148"/>
      <c r="FT41" s="148"/>
      <c r="FU41" s="148"/>
      <c r="FV41" s="148"/>
      <c r="FW41" s="148"/>
      <c r="FX41" s="148"/>
      <c r="FY41" s="148"/>
      <c r="FZ41" s="148"/>
      <c r="GA41" s="148"/>
      <c r="GB41" s="148"/>
      <c r="GC41" s="148"/>
      <c r="GD41" s="148"/>
      <c r="GE41" s="148"/>
      <c r="GF41" s="148"/>
      <c r="GG41" s="148"/>
      <c r="GH41" s="148"/>
      <c r="GI41" s="148"/>
      <c r="GJ41" s="148"/>
      <c r="GK41" s="148"/>
      <c r="GL41" s="148"/>
      <c r="GM41" s="148"/>
      <c r="GN41" s="148"/>
      <c r="GO41" s="148"/>
      <c r="GP41" s="148"/>
      <c r="GQ41" s="148"/>
      <c r="GR41" s="148"/>
      <c r="GS41" s="148"/>
      <c r="GT41" s="148"/>
      <c r="GU41" s="148"/>
      <c r="GV41" s="148"/>
      <c r="GW41" s="148"/>
      <c r="GX41" s="148"/>
      <c r="GY41" s="148"/>
      <c r="GZ41" s="148"/>
      <c r="HA41" s="148"/>
      <c r="HB41" s="148"/>
      <c r="HC41" s="148"/>
      <c r="HD41" s="148"/>
      <c r="HE41" s="148"/>
      <c r="HF41" s="148"/>
      <c r="HG41" s="148"/>
      <c r="HH41" s="148"/>
      <c r="HI41" s="148"/>
      <c r="HJ41" s="148"/>
      <c r="HK41" s="148"/>
      <c r="HL41" s="148"/>
      <c r="HM41" s="148"/>
      <c r="HN41" s="148"/>
      <c r="HO41" s="148"/>
      <c r="HP41" s="148"/>
      <c r="HQ41" s="148"/>
      <c r="HR41" s="148"/>
      <c r="HS41" s="148"/>
      <c r="HT41" s="148"/>
      <c r="HU41" s="148"/>
      <c r="HV41" s="148"/>
      <c r="HW41" s="148"/>
      <c r="HX41" s="148"/>
      <c r="HY41" s="148"/>
      <c r="HZ41" s="148"/>
      <c r="IA41" s="148"/>
    </row>
    <row r="42" s="4" customFormat="1" ht="20.65" customHeight="1" spans="1:235">
      <c r="A42" s="44"/>
      <c r="B42" s="44"/>
      <c r="C42" s="44"/>
      <c r="D42" s="45"/>
      <c r="E42" s="45"/>
      <c r="F42" s="45"/>
      <c r="G42" s="46"/>
      <c r="H42" s="46"/>
      <c r="I42" s="45"/>
      <c r="J42" s="60"/>
      <c r="K42" s="45"/>
      <c r="L42" s="45"/>
      <c r="M42" s="45"/>
      <c r="N42" s="61"/>
      <c r="O42" s="62"/>
      <c r="P42" s="61"/>
      <c r="Q42" s="61"/>
      <c r="R42" s="61"/>
      <c r="S42" s="61"/>
      <c r="T42" s="61"/>
      <c r="U42" s="75"/>
      <c r="V42" s="76"/>
      <c r="W42" s="77"/>
      <c r="X42" s="78"/>
      <c r="Y42" s="61"/>
      <c r="Z42" s="61"/>
      <c r="AA42" s="96" t="s">
        <v>35</v>
      </c>
      <c r="AB42" s="87" t="s">
        <v>41</v>
      </c>
      <c r="AC42" s="88" t="s">
        <v>122</v>
      </c>
      <c r="AD42" s="89">
        <v>0.16</v>
      </c>
      <c r="AE42" s="78"/>
      <c r="AF42" s="61"/>
      <c r="AG42" s="111"/>
      <c r="AH42" s="61"/>
      <c r="AI42" s="112"/>
      <c r="AJ42" s="113"/>
      <c r="AK42" s="112"/>
      <c r="AL42" s="113"/>
      <c r="AM42" s="113"/>
      <c r="AN42" s="114"/>
      <c r="AO42" s="114"/>
      <c r="AP42" s="113"/>
      <c r="AQ42" s="113"/>
      <c r="AR42" s="134"/>
      <c r="AS42" s="131"/>
      <c r="AT42" s="131"/>
      <c r="AU42" s="132"/>
      <c r="AV42" s="133"/>
      <c r="AW42" s="89"/>
      <c r="AX42" s="146"/>
      <c r="AY42" s="147"/>
      <c r="AZ42" s="75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8"/>
      <c r="BY42" s="148"/>
      <c r="BZ42" s="148"/>
      <c r="CA42" s="148"/>
      <c r="CB42" s="148"/>
      <c r="CC42" s="148"/>
      <c r="CD42" s="148"/>
      <c r="CE42" s="148"/>
      <c r="CF42" s="148"/>
      <c r="CG42" s="148"/>
      <c r="CH42" s="148"/>
      <c r="CI42" s="148"/>
      <c r="CJ42" s="148"/>
      <c r="CK42" s="148"/>
      <c r="CL42" s="148"/>
      <c r="CM42" s="148"/>
      <c r="CN42" s="148"/>
      <c r="CO42" s="148"/>
      <c r="CP42" s="148"/>
      <c r="CQ42" s="148"/>
      <c r="CR42" s="148"/>
      <c r="CS42" s="148"/>
      <c r="CT42" s="148"/>
      <c r="CU42" s="148"/>
      <c r="CV42" s="148"/>
      <c r="CW42" s="148"/>
      <c r="CX42" s="148"/>
      <c r="CY42" s="148"/>
      <c r="CZ42" s="148"/>
      <c r="DA42" s="148"/>
      <c r="DB42" s="148"/>
      <c r="DC42" s="148"/>
      <c r="DD42" s="148"/>
      <c r="DE42" s="148"/>
      <c r="DF42" s="148"/>
      <c r="DG42" s="148"/>
      <c r="DH42" s="148"/>
      <c r="DI42" s="148"/>
      <c r="DJ42" s="148"/>
      <c r="DK42" s="148"/>
      <c r="DL42" s="148"/>
      <c r="DM42" s="148"/>
      <c r="DN42" s="148"/>
      <c r="DO42" s="148"/>
      <c r="DP42" s="148"/>
      <c r="DQ42" s="148"/>
      <c r="DR42" s="148"/>
      <c r="DS42" s="148"/>
      <c r="DT42" s="148"/>
      <c r="DU42" s="148"/>
      <c r="DV42" s="148"/>
      <c r="DW42" s="148"/>
      <c r="DX42" s="148"/>
      <c r="DY42" s="148"/>
      <c r="DZ42" s="148"/>
      <c r="EA42" s="148"/>
      <c r="EB42" s="148"/>
      <c r="EC42" s="148"/>
      <c r="ED42" s="148"/>
      <c r="EE42" s="148"/>
      <c r="EF42" s="148"/>
      <c r="EG42" s="148"/>
      <c r="EH42" s="148"/>
      <c r="EI42" s="148"/>
      <c r="EJ42" s="148"/>
      <c r="EK42" s="148"/>
      <c r="EL42" s="148"/>
      <c r="EM42" s="148"/>
      <c r="EN42" s="148"/>
      <c r="EO42" s="148"/>
      <c r="EP42" s="148"/>
      <c r="EQ42" s="148"/>
      <c r="ER42" s="148"/>
      <c r="ES42" s="148"/>
      <c r="ET42" s="148"/>
      <c r="EU42" s="148"/>
      <c r="EV42" s="148"/>
      <c r="EW42" s="148"/>
      <c r="EX42" s="148"/>
      <c r="EY42" s="148"/>
      <c r="EZ42" s="148"/>
      <c r="FA42" s="148"/>
      <c r="FB42" s="148"/>
      <c r="FC42" s="148"/>
      <c r="FD42" s="148"/>
      <c r="FE42" s="148"/>
      <c r="FF42" s="148"/>
      <c r="FG42" s="148"/>
      <c r="FH42" s="148"/>
      <c r="FI42" s="148"/>
      <c r="FJ42" s="148"/>
      <c r="FK42" s="148"/>
      <c r="FL42" s="148"/>
      <c r="FM42" s="148"/>
      <c r="FN42" s="148"/>
      <c r="FO42" s="148"/>
      <c r="FP42" s="148"/>
      <c r="FQ42" s="148"/>
      <c r="FR42" s="148"/>
      <c r="FS42" s="148"/>
      <c r="FT42" s="148"/>
      <c r="FU42" s="148"/>
      <c r="FV42" s="148"/>
      <c r="FW42" s="148"/>
      <c r="FX42" s="148"/>
      <c r="FY42" s="148"/>
      <c r="FZ42" s="148"/>
      <c r="GA42" s="148"/>
      <c r="GB42" s="148"/>
      <c r="GC42" s="148"/>
      <c r="GD42" s="148"/>
      <c r="GE42" s="148"/>
      <c r="GF42" s="148"/>
      <c r="GG42" s="148"/>
      <c r="GH42" s="148"/>
      <c r="GI42" s="148"/>
      <c r="GJ42" s="148"/>
      <c r="GK42" s="148"/>
      <c r="GL42" s="148"/>
      <c r="GM42" s="148"/>
      <c r="GN42" s="148"/>
      <c r="GO42" s="148"/>
      <c r="GP42" s="148"/>
      <c r="GQ42" s="148"/>
      <c r="GR42" s="148"/>
      <c r="GS42" s="148"/>
      <c r="GT42" s="148"/>
      <c r="GU42" s="148"/>
      <c r="GV42" s="148"/>
      <c r="GW42" s="148"/>
      <c r="GX42" s="148"/>
      <c r="GY42" s="148"/>
      <c r="GZ42" s="148"/>
      <c r="HA42" s="148"/>
      <c r="HB42" s="148"/>
      <c r="HC42" s="148"/>
      <c r="HD42" s="148"/>
      <c r="HE42" s="148"/>
      <c r="HF42" s="148"/>
      <c r="HG42" s="148"/>
      <c r="HH42" s="148"/>
      <c r="HI42" s="148"/>
      <c r="HJ42" s="148"/>
      <c r="HK42" s="148"/>
      <c r="HL42" s="148"/>
      <c r="HM42" s="148"/>
      <c r="HN42" s="148"/>
      <c r="HO42" s="148"/>
      <c r="HP42" s="148"/>
      <c r="HQ42" s="148"/>
      <c r="HR42" s="148"/>
      <c r="HS42" s="148"/>
      <c r="HT42" s="148"/>
      <c r="HU42" s="148"/>
      <c r="HV42" s="148"/>
      <c r="HW42" s="148"/>
      <c r="HX42" s="148"/>
      <c r="HY42" s="148"/>
      <c r="HZ42" s="148"/>
      <c r="IA42" s="148"/>
    </row>
    <row r="43" s="4" customFormat="1" ht="20.65" customHeight="1" spans="1:235">
      <c r="A43" s="44"/>
      <c r="B43" s="44"/>
      <c r="C43" s="44"/>
      <c r="D43" s="45"/>
      <c r="E43" s="45"/>
      <c r="F43" s="45"/>
      <c r="G43" s="46"/>
      <c r="H43" s="46"/>
      <c r="I43" s="45"/>
      <c r="J43" s="60"/>
      <c r="K43" s="45"/>
      <c r="L43" s="45"/>
      <c r="M43" s="45"/>
      <c r="N43" s="61"/>
      <c r="O43" s="62"/>
      <c r="P43" s="61"/>
      <c r="Q43" s="61"/>
      <c r="R43" s="61"/>
      <c r="S43" s="61"/>
      <c r="T43" s="61"/>
      <c r="U43" s="75"/>
      <c r="V43" s="76"/>
      <c r="W43" s="77"/>
      <c r="X43" s="78"/>
      <c r="Y43" s="61"/>
      <c r="Z43" s="61"/>
      <c r="AA43" s="97" t="s">
        <v>37</v>
      </c>
      <c r="AB43" s="87" t="s">
        <v>114</v>
      </c>
      <c r="AC43" s="88" t="s">
        <v>125</v>
      </c>
      <c r="AD43" s="89">
        <v>2</v>
      </c>
      <c r="AE43" s="78"/>
      <c r="AF43" s="61"/>
      <c r="AG43" s="111"/>
      <c r="AH43" s="61"/>
      <c r="AI43" s="112"/>
      <c r="AJ43" s="113"/>
      <c r="AK43" s="112"/>
      <c r="AL43" s="113"/>
      <c r="AM43" s="113"/>
      <c r="AN43" s="114"/>
      <c r="AO43" s="114"/>
      <c r="AP43" s="113"/>
      <c r="AQ43" s="113"/>
      <c r="AR43" s="134"/>
      <c r="AS43" s="131"/>
      <c r="AT43" s="131"/>
      <c r="AU43" s="132"/>
      <c r="AV43" s="133"/>
      <c r="AW43" s="89"/>
      <c r="AX43" s="146"/>
      <c r="AY43" s="147"/>
      <c r="AZ43" s="75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  <c r="BY43" s="148"/>
      <c r="BZ43" s="148"/>
      <c r="CA43" s="148"/>
      <c r="CB43" s="148"/>
      <c r="CC43" s="148"/>
      <c r="CD43" s="148"/>
      <c r="CE43" s="148"/>
      <c r="CF43" s="148"/>
      <c r="CG43" s="148"/>
      <c r="CH43" s="148"/>
      <c r="CI43" s="148"/>
      <c r="CJ43" s="148"/>
      <c r="CK43" s="148"/>
      <c r="CL43" s="148"/>
      <c r="CM43" s="148"/>
      <c r="CN43" s="148"/>
      <c r="CO43" s="148"/>
      <c r="CP43" s="148"/>
      <c r="CQ43" s="148"/>
      <c r="CR43" s="148"/>
      <c r="CS43" s="148"/>
      <c r="CT43" s="148"/>
      <c r="CU43" s="148"/>
      <c r="CV43" s="148"/>
      <c r="CW43" s="148"/>
      <c r="CX43" s="148"/>
      <c r="CY43" s="148"/>
      <c r="CZ43" s="148"/>
      <c r="DA43" s="148"/>
      <c r="DB43" s="148"/>
      <c r="DC43" s="148"/>
      <c r="DD43" s="148"/>
      <c r="DE43" s="148"/>
      <c r="DF43" s="148"/>
      <c r="DG43" s="148"/>
      <c r="DH43" s="148"/>
      <c r="DI43" s="148"/>
      <c r="DJ43" s="148"/>
      <c r="DK43" s="148"/>
      <c r="DL43" s="148"/>
      <c r="DM43" s="148"/>
      <c r="DN43" s="148"/>
      <c r="DO43" s="148"/>
      <c r="DP43" s="148"/>
      <c r="DQ43" s="148"/>
      <c r="DR43" s="148"/>
      <c r="DS43" s="148"/>
      <c r="DT43" s="148"/>
      <c r="DU43" s="148"/>
      <c r="DV43" s="148"/>
      <c r="DW43" s="148"/>
      <c r="DX43" s="148"/>
      <c r="DY43" s="148"/>
      <c r="DZ43" s="148"/>
      <c r="EA43" s="148"/>
      <c r="EB43" s="148"/>
      <c r="EC43" s="148"/>
      <c r="ED43" s="148"/>
      <c r="EE43" s="148"/>
      <c r="EF43" s="148"/>
      <c r="EG43" s="148"/>
      <c r="EH43" s="148"/>
      <c r="EI43" s="148"/>
      <c r="EJ43" s="148"/>
      <c r="EK43" s="148"/>
      <c r="EL43" s="148"/>
      <c r="EM43" s="148"/>
      <c r="EN43" s="148"/>
      <c r="EO43" s="148"/>
      <c r="EP43" s="148"/>
      <c r="EQ43" s="148"/>
      <c r="ER43" s="148"/>
      <c r="ES43" s="148"/>
      <c r="ET43" s="148"/>
      <c r="EU43" s="148"/>
      <c r="EV43" s="148"/>
      <c r="EW43" s="148"/>
      <c r="EX43" s="148"/>
      <c r="EY43" s="148"/>
      <c r="EZ43" s="148"/>
      <c r="FA43" s="148"/>
      <c r="FB43" s="148"/>
      <c r="FC43" s="148"/>
      <c r="FD43" s="148"/>
      <c r="FE43" s="148"/>
      <c r="FF43" s="148"/>
      <c r="FG43" s="148"/>
      <c r="FH43" s="148"/>
      <c r="FI43" s="148"/>
      <c r="FJ43" s="148"/>
      <c r="FK43" s="148"/>
      <c r="FL43" s="148"/>
      <c r="FM43" s="148"/>
      <c r="FN43" s="148"/>
      <c r="FO43" s="148"/>
      <c r="FP43" s="148"/>
      <c r="FQ43" s="148"/>
      <c r="FR43" s="148"/>
      <c r="FS43" s="148"/>
      <c r="FT43" s="148"/>
      <c r="FU43" s="148"/>
      <c r="FV43" s="148"/>
      <c r="FW43" s="148"/>
      <c r="FX43" s="148"/>
      <c r="FY43" s="148"/>
      <c r="FZ43" s="148"/>
      <c r="GA43" s="148"/>
      <c r="GB43" s="148"/>
      <c r="GC43" s="148"/>
      <c r="GD43" s="148"/>
      <c r="GE43" s="148"/>
      <c r="GF43" s="148"/>
      <c r="GG43" s="148"/>
      <c r="GH43" s="148"/>
      <c r="GI43" s="148"/>
      <c r="GJ43" s="148"/>
      <c r="GK43" s="148"/>
      <c r="GL43" s="148"/>
      <c r="GM43" s="148"/>
      <c r="GN43" s="148"/>
      <c r="GO43" s="148"/>
      <c r="GP43" s="148"/>
      <c r="GQ43" s="148"/>
      <c r="GR43" s="148"/>
      <c r="GS43" s="148"/>
      <c r="GT43" s="148"/>
      <c r="GU43" s="148"/>
      <c r="GV43" s="148"/>
      <c r="GW43" s="148"/>
      <c r="GX43" s="148"/>
      <c r="GY43" s="148"/>
      <c r="GZ43" s="148"/>
      <c r="HA43" s="148"/>
      <c r="HB43" s="148"/>
      <c r="HC43" s="148"/>
      <c r="HD43" s="148"/>
      <c r="HE43" s="148"/>
      <c r="HF43" s="148"/>
      <c r="HG43" s="148"/>
      <c r="HH43" s="148"/>
      <c r="HI43" s="148"/>
      <c r="HJ43" s="148"/>
      <c r="HK43" s="148"/>
      <c r="HL43" s="148"/>
      <c r="HM43" s="148"/>
      <c r="HN43" s="148"/>
      <c r="HO43" s="148"/>
      <c r="HP43" s="148"/>
      <c r="HQ43" s="148"/>
      <c r="HR43" s="148"/>
      <c r="HS43" s="148"/>
      <c r="HT43" s="148"/>
      <c r="HU43" s="148"/>
      <c r="HV43" s="148"/>
      <c r="HW43" s="148"/>
      <c r="HX43" s="148"/>
      <c r="HY43" s="148"/>
      <c r="HZ43" s="148"/>
      <c r="IA43" s="148"/>
    </row>
    <row r="44" s="4" customFormat="1" ht="20.65" customHeight="1" spans="1:235">
      <c r="A44" s="44"/>
      <c r="B44" s="44"/>
      <c r="C44" s="44"/>
      <c r="D44" s="45"/>
      <c r="E44" s="45"/>
      <c r="F44" s="45"/>
      <c r="G44" s="46"/>
      <c r="H44" s="46"/>
      <c r="I44" s="45"/>
      <c r="J44" s="60"/>
      <c r="K44" s="45"/>
      <c r="L44" s="45"/>
      <c r="M44" s="45"/>
      <c r="N44" s="61"/>
      <c r="O44" s="62"/>
      <c r="P44" s="61"/>
      <c r="Q44" s="61"/>
      <c r="R44" s="61"/>
      <c r="S44" s="61"/>
      <c r="T44" s="61"/>
      <c r="U44" s="75"/>
      <c r="V44" s="76"/>
      <c r="W44" s="77"/>
      <c r="X44" s="78"/>
      <c r="Y44" s="61"/>
      <c r="Z44" s="61"/>
      <c r="AA44" s="96"/>
      <c r="AB44" s="87"/>
      <c r="AC44" s="88"/>
      <c r="AD44" s="89"/>
      <c r="AE44" s="78"/>
      <c r="AF44" s="61"/>
      <c r="AG44" s="111"/>
      <c r="AH44" s="61"/>
      <c r="AI44" s="112"/>
      <c r="AJ44" s="113"/>
      <c r="AK44" s="112"/>
      <c r="AL44" s="113"/>
      <c r="AM44" s="113"/>
      <c r="AN44" s="114"/>
      <c r="AO44" s="114"/>
      <c r="AP44" s="113"/>
      <c r="AQ44" s="113"/>
      <c r="AR44" s="134"/>
      <c r="AS44" s="131"/>
      <c r="AT44" s="131"/>
      <c r="AU44" s="132"/>
      <c r="AV44" s="133"/>
      <c r="AW44" s="89"/>
      <c r="AX44" s="146"/>
      <c r="AY44" s="147"/>
      <c r="AZ44" s="75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  <c r="BZ44" s="148"/>
      <c r="CA44" s="148"/>
      <c r="CB44" s="148"/>
      <c r="CC44" s="148"/>
      <c r="CD44" s="148"/>
      <c r="CE44" s="148"/>
      <c r="CF44" s="148"/>
      <c r="CG44" s="148"/>
      <c r="CH44" s="148"/>
      <c r="CI44" s="148"/>
      <c r="CJ44" s="148"/>
      <c r="CK44" s="148"/>
      <c r="CL44" s="148"/>
      <c r="CM44" s="148"/>
      <c r="CN44" s="148"/>
      <c r="CO44" s="148"/>
      <c r="CP44" s="148"/>
      <c r="CQ44" s="148"/>
      <c r="CR44" s="148"/>
      <c r="CS44" s="148"/>
      <c r="CT44" s="148"/>
      <c r="CU44" s="148"/>
      <c r="CV44" s="148"/>
      <c r="CW44" s="148"/>
      <c r="CX44" s="148"/>
      <c r="CY44" s="148"/>
      <c r="CZ44" s="148"/>
      <c r="DA44" s="148"/>
      <c r="DB44" s="148"/>
      <c r="DC44" s="148"/>
      <c r="DD44" s="148"/>
      <c r="DE44" s="148"/>
      <c r="DF44" s="148"/>
      <c r="DG44" s="148"/>
      <c r="DH44" s="148"/>
      <c r="DI44" s="148"/>
      <c r="DJ44" s="148"/>
      <c r="DK44" s="148"/>
      <c r="DL44" s="148"/>
      <c r="DM44" s="148"/>
      <c r="DN44" s="148"/>
      <c r="DO44" s="148"/>
      <c r="DP44" s="148"/>
      <c r="DQ44" s="148"/>
      <c r="DR44" s="148"/>
      <c r="DS44" s="148"/>
      <c r="DT44" s="148"/>
      <c r="DU44" s="148"/>
      <c r="DV44" s="148"/>
      <c r="DW44" s="148"/>
      <c r="DX44" s="148"/>
      <c r="DY44" s="148"/>
      <c r="DZ44" s="148"/>
      <c r="EA44" s="148"/>
      <c r="EB44" s="148"/>
      <c r="EC44" s="148"/>
      <c r="ED44" s="148"/>
      <c r="EE44" s="148"/>
      <c r="EF44" s="148"/>
      <c r="EG44" s="148"/>
      <c r="EH44" s="148"/>
      <c r="EI44" s="148"/>
      <c r="EJ44" s="148"/>
      <c r="EK44" s="148"/>
      <c r="EL44" s="148"/>
      <c r="EM44" s="148"/>
      <c r="EN44" s="148"/>
      <c r="EO44" s="148"/>
      <c r="EP44" s="148"/>
      <c r="EQ44" s="148"/>
      <c r="ER44" s="148"/>
      <c r="ES44" s="148"/>
      <c r="ET44" s="148"/>
      <c r="EU44" s="148"/>
      <c r="EV44" s="148"/>
      <c r="EW44" s="148"/>
      <c r="EX44" s="148"/>
      <c r="EY44" s="148"/>
      <c r="EZ44" s="148"/>
      <c r="FA44" s="148"/>
      <c r="FB44" s="148"/>
      <c r="FC44" s="148"/>
      <c r="FD44" s="148"/>
      <c r="FE44" s="148"/>
      <c r="FF44" s="148"/>
      <c r="FG44" s="148"/>
      <c r="FH44" s="148"/>
      <c r="FI44" s="148"/>
      <c r="FJ44" s="148"/>
      <c r="FK44" s="148"/>
      <c r="FL44" s="148"/>
      <c r="FM44" s="148"/>
      <c r="FN44" s="148"/>
      <c r="FO44" s="148"/>
      <c r="FP44" s="148"/>
      <c r="FQ44" s="148"/>
      <c r="FR44" s="148"/>
      <c r="FS44" s="148"/>
      <c r="FT44" s="148"/>
      <c r="FU44" s="148"/>
      <c r="FV44" s="148"/>
      <c r="FW44" s="148"/>
      <c r="FX44" s="148"/>
      <c r="FY44" s="148"/>
      <c r="FZ44" s="148"/>
      <c r="GA44" s="148"/>
      <c r="GB44" s="148"/>
      <c r="GC44" s="148"/>
      <c r="GD44" s="148"/>
      <c r="GE44" s="148"/>
      <c r="GF44" s="148"/>
      <c r="GG44" s="148"/>
      <c r="GH44" s="148"/>
      <c r="GI44" s="148"/>
      <c r="GJ44" s="148"/>
      <c r="GK44" s="148"/>
      <c r="GL44" s="148"/>
      <c r="GM44" s="148"/>
      <c r="GN44" s="148"/>
      <c r="GO44" s="148"/>
      <c r="GP44" s="148"/>
      <c r="GQ44" s="148"/>
      <c r="GR44" s="148"/>
      <c r="GS44" s="148"/>
      <c r="GT44" s="148"/>
      <c r="GU44" s="148"/>
      <c r="GV44" s="148"/>
      <c r="GW44" s="148"/>
      <c r="GX44" s="148"/>
      <c r="GY44" s="148"/>
      <c r="GZ44" s="148"/>
      <c r="HA44" s="148"/>
      <c r="HB44" s="148"/>
      <c r="HC44" s="148"/>
      <c r="HD44" s="148"/>
      <c r="HE44" s="148"/>
      <c r="HF44" s="148"/>
      <c r="HG44" s="148"/>
      <c r="HH44" s="148"/>
      <c r="HI44" s="148"/>
      <c r="HJ44" s="148"/>
      <c r="HK44" s="148"/>
      <c r="HL44" s="148"/>
      <c r="HM44" s="148"/>
      <c r="HN44" s="148"/>
      <c r="HO44" s="148"/>
      <c r="HP44" s="148"/>
      <c r="HQ44" s="148"/>
      <c r="HR44" s="148"/>
      <c r="HS44" s="148"/>
      <c r="HT44" s="148"/>
      <c r="HU44" s="148"/>
      <c r="HV44" s="148"/>
      <c r="HW44" s="148"/>
      <c r="HX44" s="148"/>
      <c r="HY44" s="148"/>
      <c r="HZ44" s="148"/>
      <c r="IA44" s="148"/>
    </row>
    <row r="45" s="4" customFormat="1" ht="20.65" customHeight="1" spans="1:235">
      <c r="A45" s="44"/>
      <c r="B45" s="44"/>
      <c r="C45" s="44"/>
      <c r="D45" s="45"/>
      <c r="E45" s="45"/>
      <c r="F45" s="45"/>
      <c r="G45" s="46"/>
      <c r="H45" s="46"/>
      <c r="I45" s="45"/>
      <c r="J45" s="60"/>
      <c r="K45" s="45"/>
      <c r="L45" s="45"/>
      <c r="M45" s="45"/>
      <c r="N45" s="61"/>
      <c r="O45" s="62"/>
      <c r="P45" s="61"/>
      <c r="Q45" s="61"/>
      <c r="R45" s="61"/>
      <c r="S45" s="61"/>
      <c r="T45" s="61"/>
      <c r="U45" s="75"/>
      <c r="V45" s="76"/>
      <c r="W45" s="77"/>
      <c r="X45" s="78"/>
      <c r="Y45" s="61"/>
      <c r="Z45" s="61"/>
      <c r="AA45" s="91"/>
      <c r="AB45" s="91"/>
      <c r="AC45" s="88"/>
      <c r="AD45" s="89"/>
      <c r="AE45" s="78"/>
      <c r="AF45" s="61"/>
      <c r="AG45" s="111"/>
      <c r="AH45" s="61"/>
      <c r="AI45" s="112"/>
      <c r="AJ45" s="113"/>
      <c r="AK45" s="112"/>
      <c r="AL45" s="113"/>
      <c r="AM45" s="113"/>
      <c r="AN45" s="114"/>
      <c r="AO45" s="114"/>
      <c r="AP45" s="113"/>
      <c r="AQ45" s="113"/>
      <c r="AR45" s="134"/>
      <c r="AS45" s="131"/>
      <c r="AT45" s="131"/>
      <c r="AU45" s="132"/>
      <c r="AV45" s="133"/>
      <c r="AW45" s="89"/>
      <c r="AX45" s="146"/>
      <c r="AY45" s="147"/>
      <c r="AZ45" s="75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8"/>
      <c r="BY45" s="148"/>
      <c r="BZ45" s="148"/>
      <c r="CA45" s="148"/>
      <c r="CB45" s="148"/>
      <c r="CC45" s="148"/>
      <c r="CD45" s="148"/>
      <c r="CE45" s="148"/>
      <c r="CF45" s="148"/>
      <c r="CG45" s="148"/>
      <c r="CH45" s="148"/>
      <c r="CI45" s="148"/>
      <c r="CJ45" s="148"/>
      <c r="CK45" s="148"/>
      <c r="CL45" s="148"/>
      <c r="CM45" s="148"/>
      <c r="CN45" s="148"/>
      <c r="CO45" s="148"/>
      <c r="CP45" s="148"/>
      <c r="CQ45" s="148"/>
      <c r="CR45" s="148"/>
      <c r="CS45" s="148"/>
      <c r="CT45" s="148"/>
      <c r="CU45" s="148"/>
      <c r="CV45" s="148"/>
      <c r="CW45" s="148"/>
      <c r="CX45" s="148"/>
      <c r="CY45" s="148"/>
      <c r="CZ45" s="148"/>
      <c r="DA45" s="148"/>
      <c r="DB45" s="148"/>
      <c r="DC45" s="148"/>
      <c r="DD45" s="148"/>
      <c r="DE45" s="148"/>
      <c r="DF45" s="148"/>
      <c r="DG45" s="148"/>
      <c r="DH45" s="148"/>
      <c r="DI45" s="148"/>
      <c r="DJ45" s="148"/>
      <c r="DK45" s="148"/>
      <c r="DL45" s="148"/>
      <c r="DM45" s="148"/>
      <c r="DN45" s="148"/>
      <c r="DO45" s="148"/>
      <c r="DP45" s="148"/>
      <c r="DQ45" s="148"/>
      <c r="DR45" s="148"/>
      <c r="DS45" s="148"/>
      <c r="DT45" s="148"/>
      <c r="DU45" s="148"/>
      <c r="DV45" s="148"/>
      <c r="DW45" s="148"/>
      <c r="DX45" s="148"/>
      <c r="DY45" s="148"/>
      <c r="DZ45" s="148"/>
      <c r="EA45" s="148"/>
      <c r="EB45" s="148"/>
      <c r="EC45" s="148"/>
      <c r="ED45" s="148"/>
      <c r="EE45" s="148"/>
      <c r="EF45" s="148"/>
      <c r="EG45" s="148"/>
      <c r="EH45" s="148"/>
      <c r="EI45" s="148"/>
      <c r="EJ45" s="148"/>
      <c r="EK45" s="148"/>
      <c r="EL45" s="148"/>
      <c r="EM45" s="148"/>
      <c r="EN45" s="148"/>
      <c r="EO45" s="148"/>
      <c r="EP45" s="148"/>
      <c r="EQ45" s="148"/>
      <c r="ER45" s="148"/>
      <c r="ES45" s="148"/>
      <c r="ET45" s="148"/>
      <c r="EU45" s="148"/>
      <c r="EV45" s="148"/>
      <c r="EW45" s="148"/>
      <c r="EX45" s="148"/>
      <c r="EY45" s="148"/>
      <c r="EZ45" s="148"/>
      <c r="FA45" s="148"/>
      <c r="FB45" s="148"/>
      <c r="FC45" s="148"/>
      <c r="FD45" s="148"/>
      <c r="FE45" s="148"/>
      <c r="FF45" s="148"/>
      <c r="FG45" s="148"/>
      <c r="FH45" s="148"/>
      <c r="FI45" s="148"/>
      <c r="FJ45" s="148"/>
      <c r="FK45" s="148"/>
      <c r="FL45" s="148"/>
      <c r="FM45" s="148"/>
      <c r="FN45" s="148"/>
      <c r="FO45" s="148"/>
      <c r="FP45" s="148"/>
      <c r="FQ45" s="148"/>
      <c r="FR45" s="148"/>
      <c r="FS45" s="148"/>
      <c r="FT45" s="148"/>
      <c r="FU45" s="148"/>
      <c r="FV45" s="148"/>
      <c r="FW45" s="148"/>
      <c r="FX45" s="148"/>
      <c r="FY45" s="148"/>
      <c r="FZ45" s="148"/>
      <c r="GA45" s="148"/>
      <c r="GB45" s="148"/>
      <c r="GC45" s="148"/>
      <c r="GD45" s="148"/>
      <c r="GE45" s="148"/>
      <c r="GF45" s="148"/>
      <c r="GG45" s="148"/>
      <c r="GH45" s="148"/>
      <c r="GI45" s="148"/>
      <c r="GJ45" s="148"/>
      <c r="GK45" s="148"/>
      <c r="GL45" s="148"/>
      <c r="GM45" s="148"/>
      <c r="GN45" s="148"/>
      <c r="GO45" s="148"/>
      <c r="GP45" s="148"/>
      <c r="GQ45" s="148"/>
      <c r="GR45" s="148"/>
      <c r="GS45" s="148"/>
      <c r="GT45" s="148"/>
      <c r="GU45" s="148"/>
      <c r="GV45" s="148"/>
      <c r="GW45" s="148"/>
      <c r="GX45" s="148"/>
      <c r="GY45" s="148"/>
      <c r="GZ45" s="148"/>
      <c r="HA45" s="148"/>
      <c r="HB45" s="148"/>
      <c r="HC45" s="148"/>
      <c r="HD45" s="148"/>
      <c r="HE45" s="148"/>
      <c r="HF45" s="148"/>
      <c r="HG45" s="148"/>
      <c r="HH45" s="148"/>
      <c r="HI45" s="148"/>
      <c r="HJ45" s="148"/>
      <c r="HK45" s="148"/>
      <c r="HL45" s="148"/>
      <c r="HM45" s="148"/>
      <c r="HN45" s="148"/>
      <c r="HO45" s="148"/>
      <c r="HP45" s="148"/>
      <c r="HQ45" s="148"/>
      <c r="HR45" s="148"/>
      <c r="HS45" s="148"/>
      <c r="HT45" s="148"/>
      <c r="HU45" s="148"/>
      <c r="HV45" s="148"/>
      <c r="HW45" s="148"/>
      <c r="HX45" s="148"/>
      <c r="HY45" s="148"/>
      <c r="HZ45" s="148"/>
      <c r="IA45" s="148"/>
    </row>
    <row r="46" s="4" customFormat="1" ht="20.65" customHeight="1" spans="1:235">
      <c r="A46" s="44"/>
      <c r="B46" s="44"/>
      <c r="C46" s="44"/>
      <c r="D46" s="45"/>
      <c r="E46" s="45"/>
      <c r="F46" s="45"/>
      <c r="G46" s="46"/>
      <c r="H46" s="46"/>
      <c r="I46" s="45"/>
      <c r="J46" s="60"/>
      <c r="K46" s="45"/>
      <c r="L46" s="45"/>
      <c r="M46" s="45"/>
      <c r="N46" s="61"/>
      <c r="O46" s="62"/>
      <c r="P46" s="61"/>
      <c r="Q46" s="61"/>
      <c r="R46" s="61"/>
      <c r="S46" s="61"/>
      <c r="T46" s="61"/>
      <c r="U46" s="75"/>
      <c r="V46" s="76"/>
      <c r="W46" s="77"/>
      <c r="X46" s="78"/>
      <c r="Y46" s="61"/>
      <c r="Z46" s="61"/>
      <c r="AA46" s="75"/>
      <c r="AB46" s="92"/>
      <c r="AC46" s="88"/>
      <c r="AD46" s="89"/>
      <c r="AE46" s="78"/>
      <c r="AF46" s="61"/>
      <c r="AG46" s="111"/>
      <c r="AH46" s="61"/>
      <c r="AI46" s="112"/>
      <c r="AJ46" s="113"/>
      <c r="AK46" s="112"/>
      <c r="AL46" s="113"/>
      <c r="AM46" s="113"/>
      <c r="AN46" s="114"/>
      <c r="AO46" s="114"/>
      <c r="AP46" s="113"/>
      <c r="AQ46" s="113"/>
      <c r="AR46" s="134"/>
      <c r="AS46" s="131"/>
      <c r="AT46" s="131"/>
      <c r="AU46" s="132"/>
      <c r="AV46" s="133"/>
      <c r="AW46" s="89"/>
      <c r="AX46" s="146"/>
      <c r="AY46" s="147"/>
      <c r="AZ46" s="75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  <c r="BX46" s="148"/>
      <c r="BY46" s="148"/>
      <c r="BZ46" s="148"/>
      <c r="CA46" s="148"/>
      <c r="CB46" s="148"/>
      <c r="CC46" s="148"/>
      <c r="CD46" s="148"/>
      <c r="CE46" s="148"/>
      <c r="CF46" s="148"/>
      <c r="CG46" s="148"/>
      <c r="CH46" s="148"/>
      <c r="CI46" s="148"/>
      <c r="CJ46" s="148"/>
      <c r="CK46" s="148"/>
      <c r="CL46" s="148"/>
      <c r="CM46" s="148"/>
      <c r="CN46" s="148"/>
      <c r="CO46" s="148"/>
      <c r="CP46" s="148"/>
      <c r="CQ46" s="148"/>
      <c r="CR46" s="148"/>
      <c r="CS46" s="148"/>
      <c r="CT46" s="148"/>
      <c r="CU46" s="148"/>
      <c r="CV46" s="148"/>
      <c r="CW46" s="148"/>
      <c r="CX46" s="148"/>
      <c r="CY46" s="148"/>
      <c r="CZ46" s="148"/>
      <c r="DA46" s="148"/>
      <c r="DB46" s="148"/>
      <c r="DC46" s="148"/>
      <c r="DD46" s="148"/>
      <c r="DE46" s="148"/>
      <c r="DF46" s="148"/>
      <c r="DG46" s="148"/>
      <c r="DH46" s="148"/>
      <c r="DI46" s="148"/>
      <c r="DJ46" s="148"/>
      <c r="DK46" s="148"/>
      <c r="DL46" s="148"/>
      <c r="DM46" s="148"/>
      <c r="DN46" s="148"/>
      <c r="DO46" s="148"/>
      <c r="DP46" s="148"/>
      <c r="DQ46" s="148"/>
      <c r="DR46" s="148"/>
      <c r="DS46" s="148"/>
      <c r="DT46" s="148"/>
      <c r="DU46" s="148"/>
      <c r="DV46" s="148"/>
      <c r="DW46" s="148"/>
      <c r="DX46" s="148"/>
      <c r="DY46" s="148"/>
      <c r="DZ46" s="148"/>
      <c r="EA46" s="148"/>
      <c r="EB46" s="148"/>
      <c r="EC46" s="148"/>
      <c r="ED46" s="148"/>
      <c r="EE46" s="148"/>
      <c r="EF46" s="148"/>
      <c r="EG46" s="148"/>
      <c r="EH46" s="148"/>
      <c r="EI46" s="148"/>
      <c r="EJ46" s="148"/>
      <c r="EK46" s="148"/>
      <c r="EL46" s="148"/>
      <c r="EM46" s="148"/>
      <c r="EN46" s="148"/>
      <c r="EO46" s="148"/>
      <c r="EP46" s="148"/>
      <c r="EQ46" s="148"/>
      <c r="ER46" s="148"/>
      <c r="ES46" s="148"/>
      <c r="ET46" s="148"/>
      <c r="EU46" s="148"/>
      <c r="EV46" s="148"/>
      <c r="EW46" s="148"/>
      <c r="EX46" s="148"/>
      <c r="EY46" s="148"/>
      <c r="EZ46" s="148"/>
      <c r="FA46" s="148"/>
      <c r="FB46" s="148"/>
      <c r="FC46" s="148"/>
      <c r="FD46" s="148"/>
      <c r="FE46" s="148"/>
      <c r="FF46" s="148"/>
      <c r="FG46" s="148"/>
      <c r="FH46" s="148"/>
      <c r="FI46" s="148"/>
      <c r="FJ46" s="148"/>
      <c r="FK46" s="148"/>
      <c r="FL46" s="148"/>
      <c r="FM46" s="148"/>
      <c r="FN46" s="148"/>
      <c r="FO46" s="148"/>
      <c r="FP46" s="148"/>
      <c r="FQ46" s="148"/>
      <c r="FR46" s="148"/>
      <c r="FS46" s="148"/>
      <c r="FT46" s="148"/>
      <c r="FU46" s="148"/>
      <c r="FV46" s="148"/>
      <c r="FW46" s="148"/>
      <c r="FX46" s="148"/>
      <c r="FY46" s="148"/>
      <c r="FZ46" s="148"/>
      <c r="GA46" s="148"/>
      <c r="GB46" s="148"/>
      <c r="GC46" s="148"/>
      <c r="GD46" s="148"/>
      <c r="GE46" s="148"/>
      <c r="GF46" s="148"/>
      <c r="GG46" s="148"/>
      <c r="GH46" s="148"/>
      <c r="GI46" s="148"/>
      <c r="GJ46" s="148"/>
      <c r="GK46" s="148"/>
      <c r="GL46" s="148"/>
      <c r="GM46" s="148"/>
      <c r="GN46" s="148"/>
      <c r="GO46" s="148"/>
      <c r="GP46" s="148"/>
      <c r="GQ46" s="148"/>
      <c r="GR46" s="148"/>
      <c r="GS46" s="148"/>
      <c r="GT46" s="148"/>
      <c r="GU46" s="148"/>
      <c r="GV46" s="148"/>
      <c r="GW46" s="148"/>
      <c r="GX46" s="148"/>
      <c r="GY46" s="148"/>
      <c r="GZ46" s="148"/>
      <c r="HA46" s="148"/>
      <c r="HB46" s="148"/>
      <c r="HC46" s="148"/>
      <c r="HD46" s="148"/>
      <c r="HE46" s="148"/>
      <c r="HF46" s="148"/>
      <c r="HG46" s="148"/>
      <c r="HH46" s="148"/>
      <c r="HI46" s="148"/>
      <c r="HJ46" s="148"/>
      <c r="HK46" s="148"/>
      <c r="HL46" s="148"/>
      <c r="HM46" s="148"/>
      <c r="HN46" s="148"/>
      <c r="HO46" s="148"/>
      <c r="HP46" s="148"/>
      <c r="HQ46" s="148"/>
      <c r="HR46" s="148"/>
      <c r="HS46" s="148"/>
      <c r="HT46" s="148"/>
      <c r="HU46" s="148"/>
      <c r="HV46" s="148"/>
      <c r="HW46" s="148"/>
      <c r="HX46" s="148"/>
      <c r="HY46" s="148"/>
      <c r="HZ46" s="148"/>
      <c r="IA46" s="148"/>
    </row>
    <row r="47" s="4" customFormat="1" ht="20.65" customHeight="1" spans="1:235">
      <c r="A47" s="44"/>
      <c r="B47" s="44"/>
      <c r="C47" s="44"/>
      <c r="D47" s="45"/>
      <c r="E47" s="45"/>
      <c r="F47" s="45"/>
      <c r="G47" s="46"/>
      <c r="H47" s="46"/>
      <c r="I47" s="45"/>
      <c r="J47" s="60"/>
      <c r="K47" s="45"/>
      <c r="L47" s="45"/>
      <c r="M47" s="45"/>
      <c r="N47" s="61"/>
      <c r="O47" s="62"/>
      <c r="P47" s="61"/>
      <c r="Q47" s="61"/>
      <c r="R47" s="61"/>
      <c r="S47" s="61"/>
      <c r="T47" s="61"/>
      <c r="U47" s="75"/>
      <c r="V47" s="76"/>
      <c r="W47" s="77"/>
      <c r="X47" s="78"/>
      <c r="Y47" s="61"/>
      <c r="Z47" s="61"/>
      <c r="AA47" s="75"/>
      <c r="AB47" s="93"/>
      <c r="AC47" s="88"/>
      <c r="AD47" s="89"/>
      <c r="AE47" s="78"/>
      <c r="AF47" s="61"/>
      <c r="AG47" s="111"/>
      <c r="AH47" s="61"/>
      <c r="AI47" s="112"/>
      <c r="AJ47" s="113"/>
      <c r="AK47" s="112"/>
      <c r="AL47" s="113"/>
      <c r="AM47" s="113"/>
      <c r="AN47" s="114"/>
      <c r="AO47" s="114"/>
      <c r="AP47" s="113"/>
      <c r="AQ47" s="113"/>
      <c r="AR47" s="134"/>
      <c r="AS47" s="131"/>
      <c r="AT47" s="131"/>
      <c r="AU47" s="132"/>
      <c r="AV47" s="133"/>
      <c r="AW47" s="89"/>
      <c r="AX47" s="146"/>
      <c r="AY47" s="147"/>
      <c r="AZ47" s="75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  <c r="BX47" s="148"/>
      <c r="BY47" s="148"/>
      <c r="BZ47" s="148"/>
      <c r="CA47" s="148"/>
      <c r="CB47" s="148"/>
      <c r="CC47" s="148"/>
      <c r="CD47" s="148"/>
      <c r="CE47" s="148"/>
      <c r="CF47" s="148"/>
      <c r="CG47" s="148"/>
      <c r="CH47" s="148"/>
      <c r="CI47" s="148"/>
      <c r="CJ47" s="148"/>
      <c r="CK47" s="148"/>
      <c r="CL47" s="148"/>
      <c r="CM47" s="148"/>
      <c r="CN47" s="148"/>
      <c r="CO47" s="148"/>
      <c r="CP47" s="148"/>
      <c r="CQ47" s="148"/>
      <c r="CR47" s="148"/>
      <c r="CS47" s="148"/>
      <c r="CT47" s="148"/>
      <c r="CU47" s="148"/>
      <c r="CV47" s="148"/>
      <c r="CW47" s="148"/>
      <c r="CX47" s="148"/>
      <c r="CY47" s="148"/>
      <c r="CZ47" s="148"/>
      <c r="DA47" s="148"/>
      <c r="DB47" s="148"/>
      <c r="DC47" s="148"/>
      <c r="DD47" s="148"/>
      <c r="DE47" s="148"/>
      <c r="DF47" s="148"/>
      <c r="DG47" s="148"/>
      <c r="DH47" s="148"/>
      <c r="DI47" s="148"/>
      <c r="DJ47" s="148"/>
      <c r="DK47" s="148"/>
      <c r="DL47" s="148"/>
      <c r="DM47" s="148"/>
      <c r="DN47" s="148"/>
      <c r="DO47" s="148"/>
      <c r="DP47" s="148"/>
      <c r="DQ47" s="148"/>
      <c r="DR47" s="148"/>
      <c r="DS47" s="148"/>
      <c r="DT47" s="148"/>
      <c r="DU47" s="148"/>
      <c r="DV47" s="148"/>
      <c r="DW47" s="148"/>
      <c r="DX47" s="148"/>
      <c r="DY47" s="148"/>
      <c r="DZ47" s="148"/>
      <c r="EA47" s="148"/>
      <c r="EB47" s="148"/>
      <c r="EC47" s="148"/>
      <c r="ED47" s="148"/>
      <c r="EE47" s="148"/>
      <c r="EF47" s="148"/>
      <c r="EG47" s="148"/>
      <c r="EH47" s="148"/>
      <c r="EI47" s="148"/>
      <c r="EJ47" s="148"/>
      <c r="EK47" s="148"/>
      <c r="EL47" s="148"/>
      <c r="EM47" s="148"/>
      <c r="EN47" s="148"/>
      <c r="EO47" s="148"/>
      <c r="EP47" s="148"/>
      <c r="EQ47" s="148"/>
      <c r="ER47" s="148"/>
      <c r="ES47" s="148"/>
      <c r="ET47" s="148"/>
      <c r="EU47" s="148"/>
      <c r="EV47" s="148"/>
      <c r="EW47" s="148"/>
      <c r="EX47" s="148"/>
      <c r="EY47" s="148"/>
      <c r="EZ47" s="148"/>
      <c r="FA47" s="148"/>
      <c r="FB47" s="148"/>
      <c r="FC47" s="148"/>
      <c r="FD47" s="148"/>
      <c r="FE47" s="148"/>
      <c r="FF47" s="148"/>
      <c r="FG47" s="148"/>
      <c r="FH47" s="148"/>
      <c r="FI47" s="148"/>
      <c r="FJ47" s="148"/>
      <c r="FK47" s="148"/>
      <c r="FL47" s="148"/>
      <c r="FM47" s="148"/>
      <c r="FN47" s="148"/>
      <c r="FO47" s="148"/>
      <c r="FP47" s="148"/>
      <c r="FQ47" s="148"/>
      <c r="FR47" s="148"/>
      <c r="FS47" s="148"/>
      <c r="FT47" s="148"/>
      <c r="FU47" s="148"/>
      <c r="FV47" s="148"/>
      <c r="FW47" s="148"/>
      <c r="FX47" s="148"/>
      <c r="FY47" s="148"/>
      <c r="FZ47" s="148"/>
      <c r="GA47" s="148"/>
      <c r="GB47" s="148"/>
      <c r="GC47" s="148"/>
      <c r="GD47" s="148"/>
      <c r="GE47" s="148"/>
      <c r="GF47" s="148"/>
      <c r="GG47" s="148"/>
      <c r="GH47" s="148"/>
      <c r="GI47" s="148"/>
      <c r="GJ47" s="148"/>
      <c r="GK47" s="148"/>
      <c r="GL47" s="148"/>
      <c r="GM47" s="148"/>
      <c r="GN47" s="148"/>
      <c r="GO47" s="148"/>
      <c r="GP47" s="148"/>
      <c r="GQ47" s="148"/>
      <c r="GR47" s="148"/>
      <c r="GS47" s="148"/>
      <c r="GT47" s="148"/>
      <c r="GU47" s="148"/>
      <c r="GV47" s="148"/>
      <c r="GW47" s="148"/>
      <c r="GX47" s="148"/>
      <c r="GY47" s="148"/>
      <c r="GZ47" s="148"/>
      <c r="HA47" s="148"/>
      <c r="HB47" s="148"/>
      <c r="HC47" s="148"/>
      <c r="HD47" s="148"/>
      <c r="HE47" s="148"/>
      <c r="HF47" s="148"/>
      <c r="HG47" s="148"/>
      <c r="HH47" s="148"/>
      <c r="HI47" s="148"/>
      <c r="HJ47" s="148"/>
      <c r="HK47" s="148"/>
      <c r="HL47" s="148"/>
      <c r="HM47" s="148"/>
      <c r="HN47" s="148"/>
      <c r="HO47" s="148"/>
      <c r="HP47" s="148"/>
      <c r="HQ47" s="148"/>
      <c r="HR47" s="148"/>
      <c r="HS47" s="148"/>
      <c r="HT47" s="148"/>
      <c r="HU47" s="148"/>
      <c r="HV47" s="148"/>
      <c r="HW47" s="148"/>
      <c r="HX47" s="148"/>
      <c r="HY47" s="148"/>
      <c r="HZ47" s="148"/>
      <c r="IA47" s="148"/>
    </row>
    <row r="48" s="4" customFormat="1" ht="20.65" customHeight="1" spans="1:235">
      <c r="A48" s="44"/>
      <c r="B48" s="44"/>
      <c r="C48" s="44"/>
      <c r="D48" s="45"/>
      <c r="E48" s="45"/>
      <c r="F48" s="45"/>
      <c r="G48" s="46"/>
      <c r="H48" s="46"/>
      <c r="I48" s="45"/>
      <c r="J48" s="60"/>
      <c r="K48" s="45"/>
      <c r="L48" s="45"/>
      <c r="M48" s="45"/>
      <c r="N48" s="61"/>
      <c r="O48" s="62"/>
      <c r="P48" s="61"/>
      <c r="Q48" s="61"/>
      <c r="R48" s="61"/>
      <c r="S48" s="61"/>
      <c r="T48" s="61"/>
      <c r="U48" s="75"/>
      <c r="V48" s="76"/>
      <c r="W48" s="77"/>
      <c r="X48" s="78"/>
      <c r="Y48" s="61"/>
      <c r="Z48" s="64"/>
      <c r="AA48" s="75"/>
      <c r="AB48" s="93"/>
      <c r="AC48" s="88"/>
      <c r="AD48" s="89"/>
      <c r="AE48" s="78"/>
      <c r="AF48" s="61"/>
      <c r="AG48" s="111"/>
      <c r="AH48" s="61"/>
      <c r="AI48" s="112"/>
      <c r="AJ48" s="113"/>
      <c r="AK48" s="112"/>
      <c r="AL48" s="113"/>
      <c r="AM48" s="113"/>
      <c r="AN48" s="114"/>
      <c r="AO48" s="114"/>
      <c r="AP48" s="113"/>
      <c r="AQ48" s="113"/>
      <c r="AR48" s="134"/>
      <c r="AS48" s="131"/>
      <c r="AT48" s="131"/>
      <c r="AU48" s="132"/>
      <c r="AV48" s="133"/>
      <c r="AW48" s="89"/>
      <c r="AX48" s="146"/>
      <c r="AY48" s="147"/>
      <c r="AZ48" s="75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48"/>
      <c r="BV48" s="148"/>
      <c r="BW48" s="148"/>
      <c r="BX48" s="148"/>
      <c r="BY48" s="148"/>
      <c r="BZ48" s="148"/>
      <c r="CA48" s="148"/>
      <c r="CB48" s="148"/>
      <c r="CC48" s="148"/>
      <c r="CD48" s="148"/>
      <c r="CE48" s="148"/>
      <c r="CF48" s="148"/>
      <c r="CG48" s="148"/>
      <c r="CH48" s="148"/>
      <c r="CI48" s="148"/>
      <c r="CJ48" s="148"/>
      <c r="CK48" s="148"/>
      <c r="CL48" s="148"/>
      <c r="CM48" s="148"/>
      <c r="CN48" s="148"/>
      <c r="CO48" s="148"/>
      <c r="CP48" s="148"/>
      <c r="CQ48" s="148"/>
      <c r="CR48" s="148"/>
      <c r="CS48" s="148"/>
      <c r="CT48" s="148"/>
      <c r="CU48" s="148"/>
      <c r="CV48" s="148"/>
      <c r="CW48" s="148"/>
      <c r="CX48" s="148"/>
      <c r="CY48" s="148"/>
      <c r="CZ48" s="148"/>
      <c r="DA48" s="148"/>
      <c r="DB48" s="148"/>
      <c r="DC48" s="148"/>
      <c r="DD48" s="148"/>
      <c r="DE48" s="148"/>
      <c r="DF48" s="148"/>
      <c r="DG48" s="148"/>
      <c r="DH48" s="148"/>
      <c r="DI48" s="148"/>
      <c r="DJ48" s="148"/>
      <c r="DK48" s="148"/>
      <c r="DL48" s="148"/>
      <c r="DM48" s="148"/>
      <c r="DN48" s="148"/>
      <c r="DO48" s="148"/>
      <c r="DP48" s="148"/>
      <c r="DQ48" s="148"/>
      <c r="DR48" s="148"/>
      <c r="DS48" s="148"/>
      <c r="DT48" s="148"/>
      <c r="DU48" s="148"/>
      <c r="DV48" s="148"/>
      <c r="DW48" s="148"/>
      <c r="DX48" s="148"/>
      <c r="DY48" s="148"/>
      <c r="DZ48" s="148"/>
      <c r="EA48" s="148"/>
      <c r="EB48" s="148"/>
      <c r="EC48" s="148"/>
      <c r="ED48" s="148"/>
      <c r="EE48" s="148"/>
      <c r="EF48" s="148"/>
      <c r="EG48" s="148"/>
      <c r="EH48" s="148"/>
      <c r="EI48" s="148"/>
      <c r="EJ48" s="148"/>
      <c r="EK48" s="148"/>
      <c r="EL48" s="148"/>
      <c r="EM48" s="148"/>
      <c r="EN48" s="148"/>
      <c r="EO48" s="148"/>
      <c r="EP48" s="148"/>
      <c r="EQ48" s="148"/>
      <c r="ER48" s="148"/>
      <c r="ES48" s="148"/>
      <c r="ET48" s="148"/>
      <c r="EU48" s="148"/>
      <c r="EV48" s="148"/>
      <c r="EW48" s="148"/>
      <c r="EX48" s="148"/>
      <c r="EY48" s="148"/>
      <c r="EZ48" s="148"/>
      <c r="FA48" s="148"/>
      <c r="FB48" s="148"/>
      <c r="FC48" s="148"/>
      <c r="FD48" s="148"/>
      <c r="FE48" s="148"/>
      <c r="FF48" s="148"/>
      <c r="FG48" s="148"/>
      <c r="FH48" s="148"/>
      <c r="FI48" s="148"/>
      <c r="FJ48" s="148"/>
      <c r="FK48" s="148"/>
      <c r="FL48" s="148"/>
      <c r="FM48" s="148"/>
      <c r="FN48" s="148"/>
      <c r="FO48" s="148"/>
      <c r="FP48" s="148"/>
      <c r="FQ48" s="148"/>
      <c r="FR48" s="148"/>
      <c r="FS48" s="148"/>
      <c r="FT48" s="148"/>
      <c r="FU48" s="148"/>
      <c r="FV48" s="148"/>
      <c r="FW48" s="148"/>
      <c r="FX48" s="148"/>
      <c r="FY48" s="148"/>
      <c r="FZ48" s="148"/>
      <c r="GA48" s="148"/>
      <c r="GB48" s="148"/>
      <c r="GC48" s="148"/>
      <c r="GD48" s="148"/>
      <c r="GE48" s="148"/>
      <c r="GF48" s="148"/>
      <c r="GG48" s="148"/>
      <c r="GH48" s="148"/>
      <c r="GI48" s="148"/>
      <c r="GJ48" s="148"/>
      <c r="GK48" s="148"/>
      <c r="GL48" s="148"/>
      <c r="GM48" s="148"/>
      <c r="GN48" s="148"/>
      <c r="GO48" s="148"/>
      <c r="GP48" s="148"/>
      <c r="GQ48" s="148"/>
      <c r="GR48" s="148"/>
      <c r="GS48" s="148"/>
      <c r="GT48" s="148"/>
      <c r="GU48" s="148"/>
      <c r="GV48" s="148"/>
      <c r="GW48" s="148"/>
      <c r="GX48" s="148"/>
      <c r="GY48" s="148"/>
      <c r="GZ48" s="148"/>
      <c r="HA48" s="148"/>
      <c r="HB48" s="148"/>
      <c r="HC48" s="148"/>
      <c r="HD48" s="148"/>
      <c r="HE48" s="148"/>
      <c r="HF48" s="148"/>
      <c r="HG48" s="148"/>
      <c r="HH48" s="148"/>
      <c r="HI48" s="148"/>
      <c r="HJ48" s="148"/>
      <c r="HK48" s="148"/>
      <c r="HL48" s="148"/>
      <c r="HM48" s="148"/>
      <c r="HN48" s="148"/>
      <c r="HO48" s="148"/>
      <c r="HP48" s="148"/>
      <c r="HQ48" s="148"/>
      <c r="HR48" s="148"/>
      <c r="HS48" s="148"/>
      <c r="HT48" s="148"/>
      <c r="HU48" s="148"/>
      <c r="HV48" s="148"/>
      <c r="HW48" s="148"/>
      <c r="HX48" s="148"/>
      <c r="HY48" s="148"/>
      <c r="HZ48" s="148"/>
      <c r="IA48" s="148"/>
    </row>
    <row r="49" s="4" customFormat="1" ht="20.65" customHeight="1" spans="1:235">
      <c r="A49" s="44"/>
      <c r="B49" s="44"/>
      <c r="C49" s="44"/>
      <c r="D49" s="45"/>
      <c r="E49" s="45"/>
      <c r="F49" s="45"/>
      <c r="G49" s="46"/>
      <c r="H49" s="46"/>
      <c r="I49" s="45"/>
      <c r="J49" s="60"/>
      <c r="K49" s="45"/>
      <c r="L49" s="45"/>
      <c r="M49" s="45"/>
      <c r="N49" s="61"/>
      <c r="O49" s="62"/>
      <c r="P49" s="61"/>
      <c r="Q49" s="61"/>
      <c r="R49" s="61"/>
      <c r="S49" s="61"/>
      <c r="T49" s="61"/>
      <c r="U49" s="75"/>
      <c r="V49" s="76"/>
      <c r="W49" s="77"/>
      <c r="X49" s="78"/>
      <c r="Y49" s="61"/>
      <c r="Z49" s="94" t="s">
        <v>118</v>
      </c>
      <c r="AA49" s="64" t="s">
        <v>119</v>
      </c>
      <c r="AB49" s="93">
        <v>13</v>
      </c>
      <c r="AC49" s="88">
        <v>0.15</v>
      </c>
      <c r="AD49" s="89">
        <f>AB49*AC49</f>
        <v>1.95</v>
      </c>
      <c r="AE49" s="94">
        <f>AD49+AD50+AD51</f>
        <v>1.95</v>
      </c>
      <c r="AF49" s="61"/>
      <c r="AG49" s="111"/>
      <c r="AH49" s="61"/>
      <c r="AI49" s="112"/>
      <c r="AJ49" s="113"/>
      <c r="AK49" s="112"/>
      <c r="AL49" s="113"/>
      <c r="AM49" s="113"/>
      <c r="AN49" s="114"/>
      <c r="AO49" s="114"/>
      <c r="AP49" s="113"/>
      <c r="AQ49" s="113"/>
      <c r="AR49" s="134"/>
      <c r="AS49" s="131"/>
      <c r="AT49" s="131"/>
      <c r="AU49" s="132"/>
      <c r="AV49" s="133"/>
      <c r="AW49" s="89"/>
      <c r="AX49" s="146"/>
      <c r="AY49" s="147"/>
      <c r="AZ49" s="75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  <c r="BX49" s="148"/>
      <c r="BY49" s="148"/>
      <c r="BZ49" s="148"/>
      <c r="CA49" s="148"/>
      <c r="CB49" s="148"/>
      <c r="CC49" s="148"/>
      <c r="CD49" s="148"/>
      <c r="CE49" s="148"/>
      <c r="CF49" s="148"/>
      <c r="CG49" s="148"/>
      <c r="CH49" s="148"/>
      <c r="CI49" s="148"/>
      <c r="CJ49" s="148"/>
      <c r="CK49" s="148"/>
      <c r="CL49" s="148"/>
      <c r="CM49" s="148"/>
      <c r="CN49" s="148"/>
      <c r="CO49" s="148"/>
      <c r="CP49" s="148"/>
      <c r="CQ49" s="148"/>
      <c r="CR49" s="148"/>
      <c r="CS49" s="148"/>
      <c r="CT49" s="148"/>
      <c r="CU49" s="148"/>
      <c r="CV49" s="148"/>
      <c r="CW49" s="148"/>
      <c r="CX49" s="148"/>
      <c r="CY49" s="148"/>
      <c r="CZ49" s="148"/>
      <c r="DA49" s="148"/>
      <c r="DB49" s="148"/>
      <c r="DC49" s="148"/>
      <c r="DD49" s="148"/>
      <c r="DE49" s="148"/>
      <c r="DF49" s="148"/>
      <c r="DG49" s="148"/>
      <c r="DH49" s="148"/>
      <c r="DI49" s="148"/>
      <c r="DJ49" s="148"/>
      <c r="DK49" s="148"/>
      <c r="DL49" s="148"/>
      <c r="DM49" s="148"/>
      <c r="DN49" s="148"/>
      <c r="DO49" s="148"/>
      <c r="DP49" s="148"/>
      <c r="DQ49" s="148"/>
      <c r="DR49" s="148"/>
      <c r="DS49" s="148"/>
      <c r="DT49" s="148"/>
      <c r="DU49" s="148"/>
      <c r="DV49" s="148"/>
      <c r="DW49" s="148"/>
      <c r="DX49" s="148"/>
      <c r="DY49" s="148"/>
      <c r="DZ49" s="148"/>
      <c r="EA49" s="148"/>
      <c r="EB49" s="148"/>
      <c r="EC49" s="148"/>
      <c r="ED49" s="148"/>
      <c r="EE49" s="148"/>
      <c r="EF49" s="148"/>
      <c r="EG49" s="148"/>
      <c r="EH49" s="148"/>
      <c r="EI49" s="148"/>
      <c r="EJ49" s="148"/>
      <c r="EK49" s="148"/>
      <c r="EL49" s="148"/>
      <c r="EM49" s="148"/>
      <c r="EN49" s="148"/>
      <c r="EO49" s="148"/>
      <c r="EP49" s="148"/>
      <c r="EQ49" s="148"/>
      <c r="ER49" s="148"/>
      <c r="ES49" s="148"/>
      <c r="ET49" s="148"/>
      <c r="EU49" s="148"/>
      <c r="EV49" s="148"/>
      <c r="EW49" s="148"/>
      <c r="EX49" s="148"/>
      <c r="EY49" s="148"/>
      <c r="EZ49" s="148"/>
      <c r="FA49" s="148"/>
      <c r="FB49" s="148"/>
      <c r="FC49" s="148"/>
      <c r="FD49" s="148"/>
      <c r="FE49" s="148"/>
      <c r="FF49" s="148"/>
      <c r="FG49" s="148"/>
      <c r="FH49" s="148"/>
      <c r="FI49" s="148"/>
      <c r="FJ49" s="148"/>
      <c r="FK49" s="148"/>
      <c r="FL49" s="148"/>
      <c r="FM49" s="148"/>
      <c r="FN49" s="148"/>
      <c r="FO49" s="148"/>
      <c r="FP49" s="148"/>
      <c r="FQ49" s="148"/>
      <c r="FR49" s="148"/>
      <c r="FS49" s="148"/>
      <c r="FT49" s="148"/>
      <c r="FU49" s="148"/>
      <c r="FV49" s="148"/>
      <c r="FW49" s="148"/>
      <c r="FX49" s="148"/>
      <c r="FY49" s="148"/>
      <c r="FZ49" s="148"/>
      <c r="GA49" s="148"/>
      <c r="GB49" s="148"/>
      <c r="GC49" s="148"/>
      <c r="GD49" s="148"/>
      <c r="GE49" s="148"/>
      <c r="GF49" s="148"/>
      <c r="GG49" s="148"/>
      <c r="GH49" s="148"/>
      <c r="GI49" s="148"/>
      <c r="GJ49" s="148"/>
      <c r="GK49" s="148"/>
      <c r="GL49" s="148"/>
      <c r="GM49" s="148"/>
      <c r="GN49" s="148"/>
      <c r="GO49" s="148"/>
      <c r="GP49" s="148"/>
      <c r="GQ49" s="148"/>
      <c r="GR49" s="148"/>
      <c r="GS49" s="148"/>
      <c r="GT49" s="148"/>
      <c r="GU49" s="148"/>
      <c r="GV49" s="148"/>
      <c r="GW49" s="148"/>
      <c r="GX49" s="148"/>
      <c r="GY49" s="148"/>
      <c r="GZ49" s="148"/>
      <c r="HA49" s="148"/>
      <c r="HB49" s="148"/>
      <c r="HC49" s="148"/>
      <c r="HD49" s="148"/>
      <c r="HE49" s="148"/>
      <c r="HF49" s="148"/>
      <c r="HG49" s="148"/>
      <c r="HH49" s="148"/>
      <c r="HI49" s="148"/>
      <c r="HJ49" s="148"/>
      <c r="HK49" s="148"/>
      <c r="HL49" s="148"/>
      <c r="HM49" s="148"/>
      <c r="HN49" s="148"/>
      <c r="HO49" s="148"/>
      <c r="HP49" s="148"/>
      <c r="HQ49" s="148"/>
      <c r="HR49" s="148"/>
      <c r="HS49" s="148"/>
      <c r="HT49" s="148"/>
      <c r="HU49" s="148"/>
      <c r="HV49" s="148"/>
      <c r="HW49" s="148"/>
      <c r="HX49" s="148"/>
      <c r="HY49" s="148"/>
      <c r="HZ49" s="148"/>
      <c r="IA49" s="148"/>
    </row>
    <row r="50" s="4" customFormat="1" ht="20.65" customHeight="1" spans="1:235">
      <c r="A50" s="44"/>
      <c r="B50" s="44"/>
      <c r="C50" s="44"/>
      <c r="D50" s="45"/>
      <c r="E50" s="45"/>
      <c r="F50" s="45"/>
      <c r="G50" s="46"/>
      <c r="H50" s="46"/>
      <c r="I50" s="45"/>
      <c r="J50" s="60"/>
      <c r="K50" s="45"/>
      <c r="L50" s="45"/>
      <c r="M50" s="45"/>
      <c r="N50" s="61"/>
      <c r="O50" s="62"/>
      <c r="P50" s="61"/>
      <c r="Q50" s="61"/>
      <c r="R50" s="61"/>
      <c r="S50" s="61"/>
      <c r="T50" s="61"/>
      <c r="U50" s="75"/>
      <c r="V50" s="75"/>
      <c r="W50" s="75"/>
      <c r="X50" s="75"/>
      <c r="Y50" s="61"/>
      <c r="Z50" s="61"/>
      <c r="AA50" s="78"/>
      <c r="AB50" s="93"/>
      <c r="AC50" s="88"/>
      <c r="AD50" s="89"/>
      <c r="AE50" s="61"/>
      <c r="AF50" s="61"/>
      <c r="AG50" s="111"/>
      <c r="AH50" s="61"/>
      <c r="AI50" s="112"/>
      <c r="AJ50" s="113"/>
      <c r="AK50" s="112"/>
      <c r="AL50" s="113"/>
      <c r="AM50" s="113"/>
      <c r="AN50" s="114"/>
      <c r="AO50" s="114"/>
      <c r="AP50" s="113"/>
      <c r="AQ50" s="113"/>
      <c r="AR50" s="134"/>
      <c r="AS50" s="131"/>
      <c r="AT50" s="131"/>
      <c r="AU50" s="132"/>
      <c r="AV50" s="133"/>
      <c r="AW50" s="89"/>
      <c r="AX50" s="146"/>
      <c r="AY50" s="147"/>
      <c r="AZ50" s="75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8"/>
      <c r="CW50" s="148"/>
      <c r="CX50" s="148"/>
      <c r="CY50" s="148"/>
      <c r="CZ50" s="148"/>
      <c r="DA50" s="148"/>
      <c r="DB50" s="148"/>
      <c r="DC50" s="148"/>
      <c r="DD50" s="148"/>
      <c r="DE50" s="148"/>
      <c r="DF50" s="148"/>
      <c r="DG50" s="148"/>
      <c r="DH50" s="148"/>
      <c r="DI50" s="148"/>
      <c r="DJ50" s="148"/>
      <c r="DK50" s="148"/>
      <c r="DL50" s="148"/>
      <c r="DM50" s="148"/>
      <c r="DN50" s="148"/>
      <c r="DO50" s="148"/>
      <c r="DP50" s="148"/>
      <c r="DQ50" s="148"/>
      <c r="DR50" s="148"/>
      <c r="DS50" s="148"/>
      <c r="DT50" s="148"/>
      <c r="DU50" s="148"/>
      <c r="DV50" s="148"/>
      <c r="DW50" s="148"/>
      <c r="DX50" s="148"/>
      <c r="DY50" s="148"/>
      <c r="DZ50" s="148"/>
      <c r="EA50" s="148"/>
      <c r="EB50" s="148"/>
      <c r="EC50" s="148"/>
      <c r="ED50" s="148"/>
      <c r="EE50" s="148"/>
      <c r="EF50" s="148"/>
      <c r="EG50" s="148"/>
      <c r="EH50" s="148"/>
      <c r="EI50" s="148"/>
      <c r="EJ50" s="148"/>
      <c r="EK50" s="148"/>
      <c r="EL50" s="148"/>
      <c r="EM50" s="148"/>
      <c r="EN50" s="148"/>
      <c r="EO50" s="148"/>
      <c r="EP50" s="148"/>
      <c r="EQ50" s="148"/>
      <c r="ER50" s="148"/>
      <c r="ES50" s="148"/>
      <c r="ET50" s="148"/>
      <c r="EU50" s="148"/>
      <c r="EV50" s="148"/>
      <c r="EW50" s="148"/>
      <c r="EX50" s="148"/>
      <c r="EY50" s="148"/>
      <c r="EZ50" s="148"/>
      <c r="FA50" s="148"/>
      <c r="FB50" s="148"/>
      <c r="FC50" s="148"/>
      <c r="FD50" s="148"/>
      <c r="FE50" s="148"/>
      <c r="FF50" s="148"/>
      <c r="FG50" s="148"/>
      <c r="FH50" s="148"/>
      <c r="FI50" s="148"/>
      <c r="FJ50" s="148"/>
      <c r="FK50" s="148"/>
      <c r="FL50" s="148"/>
      <c r="FM50" s="148"/>
      <c r="FN50" s="148"/>
      <c r="FO50" s="148"/>
      <c r="FP50" s="148"/>
      <c r="FQ50" s="148"/>
      <c r="FR50" s="148"/>
      <c r="FS50" s="148"/>
      <c r="FT50" s="148"/>
      <c r="FU50" s="148"/>
      <c r="FV50" s="148"/>
      <c r="FW50" s="148"/>
      <c r="FX50" s="148"/>
      <c r="FY50" s="148"/>
      <c r="FZ50" s="148"/>
      <c r="GA50" s="148"/>
      <c r="GB50" s="148"/>
      <c r="GC50" s="148"/>
      <c r="GD50" s="148"/>
      <c r="GE50" s="148"/>
      <c r="GF50" s="148"/>
      <c r="GG50" s="148"/>
      <c r="GH50" s="148"/>
      <c r="GI50" s="148"/>
      <c r="GJ50" s="148"/>
      <c r="GK50" s="148"/>
      <c r="GL50" s="148"/>
      <c r="GM50" s="148"/>
      <c r="GN50" s="148"/>
      <c r="GO50" s="148"/>
      <c r="GP50" s="148"/>
      <c r="GQ50" s="148"/>
      <c r="GR50" s="148"/>
      <c r="GS50" s="148"/>
      <c r="GT50" s="148"/>
      <c r="GU50" s="148"/>
      <c r="GV50" s="148"/>
      <c r="GW50" s="148"/>
      <c r="GX50" s="148"/>
      <c r="GY50" s="148"/>
      <c r="GZ50" s="148"/>
      <c r="HA50" s="148"/>
      <c r="HB50" s="148"/>
      <c r="HC50" s="148"/>
      <c r="HD50" s="148"/>
      <c r="HE50" s="148"/>
      <c r="HF50" s="148"/>
      <c r="HG50" s="148"/>
      <c r="HH50" s="148"/>
      <c r="HI50" s="148"/>
      <c r="HJ50" s="148"/>
      <c r="HK50" s="148"/>
      <c r="HL50" s="148"/>
      <c r="HM50" s="148"/>
      <c r="HN50" s="148"/>
      <c r="HO50" s="148"/>
      <c r="HP50" s="148"/>
      <c r="HQ50" s="148"/>
      <c r="HR50" s="148"/>
      <c r="HS50" s="148"/>
      <c r="HT50" s="148"/>
      <c r="HU50" s="148"/>
      <c r="HV50" s="148"/>
      <c r="HW50" s="148"/>
      <c r="HX50" s="148"/>
      <c r="HY50" s="148"/>
      <c r="HZ50" s="148"/>
      <c r="IA50" s="148"/>
    </row>
    <row r="51" s="4" customFormat="1" ht="20.65" customHeight="1" spans="1:235">
      <c r="A51" s="44"/>
      <c r="B51" s="44"/>
      <c r="C51" s="44"/>
      <c r="D51" s="48"/>
      <c r="E51" s="48"/>
      <c r="F51" s="48"/>
      <c r="G51" s="49"/>
      <c r="H51" s="49"/>
      <c r="I51" s="48"/>
      <c r="J51" s="63"/>
      <c r="K51" s="48"/>
      <c r="L51" s="48"/>
      <c r="M51" s="48"/>
      <c r="N51" s="64"/>
      <c r="O51" s="65"/>
      <c r="P51" s="64"/>
      <c r="Q51" s="64"/>
      <c r="R51" s="64"/>
      <c r="S51" s="64"/>
      <c r="T51" s="64"/>
      <c r="U51" s="75"/>
      <c r="V51" s="76"/>
      <c r="W51" s="77"/>
      <c r="X51" s="78"/>
      <c r="Y51" s="64"/>
      <c r="Z51" s="64"/>
      <c r="AA51" s="78"/>
      <c r="AB51" s="93"/>
      <c r="AC51" s="88"/>
      <c r="AD51" s="89"/>
      <c r="AE51" s="64"/>
      <c r="AF51" s="64"/>
      <c r="AG51" s="115"/>
      <c r="AH51" s="64"/>
      <c r="AI51" s="116"/>
      <c r="AJ51" s="117"/>
      <c r="AK51" s="116"/>
      <c r="AL51" s="117"/>
      <c r="AM51" s="117"/>
      <c r="AN51" s="118"/>
      <c r="AO51" s="118"/>
      <c r="AP51" s="117"/>
      <c r="AQ51" s="117"/>
      <c r="AR51" s="135"/>
      <c r="AS51" s="136"/>
      <c r="AT51" s="136"/>
      <c r="AU51" s="137"/>
      <c r="AV51" s="138"/>
      <c r="AW51" s="89"/>
      <c r="AX51" s="149"/>
      <c r="AY51" s="147"/>
      <c r="AZ51" s="75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148"/>
      <c r="CA51" s="148"/>
      <c r="CB51" s="148"/>
      <c r="CC51" s="148"/>
      <c r="CD51" s="148"/>
      <c r="CE51" s="148"/>
      <c r="CF51" s="148"/>
      <c r="CG51" s="148"/>
      <c r="CH51" s="148"/>
      <c r="CI51" s="148"/>
      <c r="CJ51" s="148"/>
      <c r="CK51" s="148"/>
      <c r="CL51" s="148"/>
      <c r="CM51" s="148"/>
      <c r="CN51" s="148"/>
      <c r="CO51" s="148"/>
      <c r="CP51" s="148"/>
      <c r="CQ51" s="148"/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  <c r="DB51" s="148"/>
      <c r="DC51" s="148"/>
      <c r="DD51" s="148"/>
      <c r="DE51" s="148"/>
      <c r="DF51" s="148"/>
      <c r="DG51" s="148"/>
      <c r="DH51" s="148"/>
      <c r="DI51" s="148"/>
      <c r="DJ51" s="148"/>
      <c r="DK51" s="148"/>
      <c r="DL51" s="148"/>
      <c r="DM51" s="148"/>
      <c r="DN51" s="148"/>
      <c r="DO51" s="148"/>
      <c r="DP51" s="148"/>
      <c r="DQ51" s="148"/>
      <c r="DR51" s="148"/>
      <c r="DS51" s="148"/>
      <c r="DT51" s="148"/>
      <c r="DU51" s="148"/>
      <c r="DV51" s="148"/>
      <c r="DW51" s="148"/>
      <c r="DX51" s="148"/>
      <c r="DY51" s="148"/>
      <c r="DZ51" s="148"/>
      <c r="EA51" s="148"/>
      <c r="EB51" s="148"/>
      <c r="EC51" s="148"/>
      <c r="ED51" s="148"/>
      <c r="EE51" s="148"/>
      <c r="EF51" s="148"/>
      <c r="EG51" s="148"/>
      <c r="EH51" s="148"/>
      <c r="EI51" s="148"/>
      <c r="EJ51" s="148"/>
      <c r="EK51" s="148"/>
      <c r="EL51" s="148"/>
      <c r="EM51" s="148"/>
      <c r="EN51" s="148"/>
      <c r="EO51" s="148"/>
      <c r="EP51" s="148"/>
      <c r="EQ51" s="148"/>
      <c r="ER51" s="148"/>
      <c r="ES51" s="148"/>
      <c r="ET51" s="148"/>
      <c r="EU51" s="148"/>
      <c r="EV51" s="148"/>
      <c r="EW51" s="148"/>
      <c r="EX51" s="148"/>
      <c r="EY51" s="148"/>
      <c r="EZ51" s="148"/>
      <c r="FA51" s="148"/>
      <c r="FB51" s="148"/>
      <c r="FC51" s="148"/>
      <c r="FD51" s="148"/>
      <c r="FE51" s="148"/>
      <c r="FF51" s="148"/>
      <c r="FG51" s="148"/>
      <c r="FH51" s="148"/>
      <c r="FI51" s="148"/>
      <c r="FJ51" s="148"/>
      <c r="FK51" s="148"/>
      <c r="FL51" s="148"/>
      <c r="FM51" s="148"/>
      <c r="FN51" s="148"/>
      <c r="FO51" s="148"/>
      <c r="FP51" s="148"/>
      <c r="FQ51" s="148"/>
      <c r="FR51" s="148"/>
      <c r="FS51" s="148"/>
      <c r="FT51" s="148"/>
      <c r="FU51" s="148"/>
      <c r="FV51" s="148"/>
      <c r="FW51" s="148"/>
      <c r="FX51" s="148"/>
      <c r="FY51" s="148"/>
      <c r="FZ51" s="148"/>
      <c r="GA51" s="148"/>
      <c r="GB51" s="148"/>
      <c r="GC51" s="148"/>
      <c r="GD51" s="148"/>
      <c r="GE51" s="148"/>
      <c r="GF51" s="148"/>
      <c r="GG51" s="148"/>
      <c r="GH51" s="148"/>
      <c r="GI51" s="148"/>
      <c r="GJ51" s="148"/>
      <c r="GK51" s="148"/>
      <c r="GL51" s="148"/>
      <c r="GM51" s="148"/>
      <c r="GN51" s="148"/>
      <c r="GO51" s="148"/>
      <c r="GP51" s="148"/>
      <c r="GQ51" s="148"/>
      <c r="GR51" s="148"/>
      <c r="GS51" s="148"/>
      <c r="GT51" s="148"/>
      <c r="GU51" s="148"/>
      <c r="GV51" s="148"/>
      <c r="GW51" s="148"/>
      <c r="GX51" s="148"/>
      <c r="GY51" s="148"/>
      <c r="GZ51" s="148"/>
      <c r="HA51" s="148"/>
      <c r="HB51" s="148"/>
      <c r="HC51" s="148"/>
      <c r="HD51" s="148"/>
      <c r="HE51" s="148"/>
      <c r="HF51" s="148"/>
      <c r="HG51" s="148"/>
      <c r="HH51" s="148"/>
      <c r="HI51" s="148"/>
      <c r="HJ51" s="148"/>
      <c r="HK51" s="148"/>
      <c r="HL51" s="148"/>
      <c r="HM51" s="148"/>
      <c r="HN51" s="148"/>
      <c r="HO51" s="148"/>
      <c r="HP51" s="148"/>
      <c r="HQ51" s="148"/>
      <c r="HR51" s="148"/>
      <c r="HS51" s="148"/>
      <c r="HT51" s="148"/>
      <c r="HU51" s="148"/>
      <c r="HV51" s="148"/>
      <c r="HW51" s="148"/>
      <c r="HX51" s="148"/>
      <c r="HY51" s="148"/>
      <c r="HZ51" s="148"/>
      <c r="IA51" s="148"/>
    </row>
    <row r="52" s="4" customFormat="1" ht="20.65" customHeight="1" spans="1:235">
      <c r="A52" s="44"/>
      <c r="B52" s="44"/>
      <c r="C52" s="44"/>
      <c r="D52" s="45" t="s">
        <v>126</v>
      </c>
      <c r="E52" s="45"/>
      <c r="F52" s="45" t="e">
        <f>模具报价表!#REF!</f>
        <v>#REF!</v>
      </c>
      <c r="G52" s="46" t="e">
        <f>模具报价表!#REF!</f>
        <v>#REF!</v>
      </c>
      <c r="H52" s="47" t="e">
        <f>G52*F52</f>
        <v>#REF!</v>
      </c>
      <c r="I52" s="45" t="e">
        <f>模具报价表!#REF!</f>
        <v>#REF!</v>
      </c>
      <c r="J52" s="60" t="e">
        <f>模具报价表!#REF!</f>
        <v>#REF!</v>
      </c>
      <c r="K52" s="45" t="e">
        <f>模具报价表!#REF!</f>
        <v>#REF!</v>
      </c>
      <c r="L52" s="45" t="e">
        <f>模具报价表!#REF!</f>
        <v>#REF!</v>
      </c>
      <c r="M52" s="45">
        <v>1</v>
      </c>
      <c r="N52" s="61" t="e">
        <f>J52*K52*L52*7.85*0.000001</f>
        <v>#REF!</v>
      </c>
      <c r="O52" s="62" t="e">
        <f>G52/N52</f>
        <v>#REF!</v>
      </c>
      <c r="P52" s="61">
        <v>3.8</v>
      </c>
      <c r="Q52" s="61" t="e">
        <f t="shared" ref="Q52" si="10">N52*P52</f>
        <v>#REF!</v>
      </c>
      <c r="R52" s="61">
        <v>2.4</v>
      </c>
      <c r="S52" s="61" t="e">
        <f>(N52-G52)*R52</f>
        <v>#REF!</v>
      </c>
      <c r="T52" s="61" t="e">
        <f>Q52-S52</f>
        <v>#REF!</v>
      </c>
      <c r="U52" s="48"/>
      <c r="V52" s="73"/>
      <c r="W52" s="74"/>
      <c r="X52" s="64"/>
      <c r="Y52" s="61">
        <f>X60+X61+X62</f>
        <v>0</v>
      </c>
      <c r="Z52" s="61" t="s">
        <v>109</v>
      </c>
      <c r="AA52" s="98" t="s">
        <v>110</v>
      </c>
      <c r="AB52" s="87" t="s">
        <v>36</v>
      </c>
      <c r="AC52" s="88" t="s">
        <v>127</v>
      </c>
      <c r="AD52" s="89">
        <v>0.25</v>
      </c>
      <c r="AE52" s="64">
        <f>AD52+AD53+AD54+AD55+AD56+AD57+AD58+AD59</f>
        <v>0.25</v>
      </c>
      <c r="AF52" s="61">
        <f t="shared" ref="AF52" si="11">AE52+AE60</f>
        <v>7.15</v>
      </c>
      <c r="AG52" s="111">
        <v>0.09</v>
      </c>
      <c r="AH52" s="61" t="e">
        <f>(T52+Y52+AF52)*AG52</f>
        <v>#REF!</v>
      </c>
      <c r="AI52" s="112"/>
      <c r="AJ52" s="113" t="e">
        <f>(T52+Y52+AF52)*AI52</f>
        <v>#REF!</v>
      </c>
      <c r="AK52" s="112">
        <v>0.1</v>
      </c>
      <c r="AL52" s="113" t="e">
        <f>(T52+Y52+AF52)*AK52</f>
        <v>#REF!</v>
      </c>
      <c r="AM52" s="113" t="e">
        <f t="shared" ref="AM52" si="12">T52+Y52+AF52+AH52+AJ52+AL52</f>
        <v>#REF!</v>
      </c>
      <c r="AN52" s="114" t="e">
        <f>AM52*0.05</f>
        <v>#REF!</v>
      </c>
      <c r="AO52" s="114" t="e">
        <f>AM52*0.03</f>
        <v>#REF!</v>
      </c>
      <c r="AP52" s="113" t="e">
        <f t="shared" ref="AP52" si="13">AM52+AN52+AO52</f>
        <v>#REF!</v>
      </c>
      <c r="AQ52" s="113" t="e">
        <f t="shared" ref="AQ52" si="14">AP52*1.13</f>
        <v>#REF!</v>
      </c>
      <c r="AR52" s="130" t="e">
        <f>模具报价表!#REF!+模具报价表!AA6/6</f>
        <v>#REF!</v>
      </c>
      <c r="AS52" s="131">
        <v>30000</v>
      </c>
      <c r="AT52" s="131" t="s">
        <v>113</v>
      </c>
      <c r="AU52" s="132">
        <v>0.5</v>
      </c>
      <c r="AV52" s="133" t="e">
        <f>AR52*AU52</f>
        <v>#REF!</v>
      </c>
      <c r="AW52" s="117" t="e">
        <f>AV52/AS52</f>
        <v>#REF!</v>
      </c>
      <c r="AX52" s="146" t="e">
        <f>AQ52+AW52</f>
        <v>#REF!</v>
      </c>
      <c r="AY52" s="147" t="e">
        <f>AX52*F52</f>
        <v>#REF!</v>
      </c>
      <c r="AZ52" s="75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8"/>
      <c r="BR52" s="148"/>
      <c r="BS52" s="148"/>
      <c r="BT52" s="148"/>
      <c r="BU52" s="148"/>
      <c r="BV52" s="148"/>
      <c r="BW52" s="148"/>
      <c r="BX52" s="148"/>
      <c r="BY52" s="148"/>
      <c r="BZ52" s="148"/>
      <c r="CA52" s="148"/>
      <c r="CB52" s="148"/>
      <c r="CC52" s="148"/>
      <c r="CD52" s="148"/>
      <c r="CE52" s="148"/>
      <c r="CF52" s="148"/>
      <c r="CG52" s="148"/>
      <c r="CH52" s="148"/>
      <c r="CI52" s="148"/>
      <c r="CJ52" s="148"/>
      <c r="CK52" s="148"/>
      <c r="CL52" s="148"/>
      <c r="CM52" s="148"/>
      <c r="CN52" s="148"/>
      <c r="CO52" s="148"/>
      <c r="CP52" s="148"/>
      <c r="CQ52" s="148"/>
      <c r="CR52" s="148"/>
      <c r="CS52" s="148"/>
      <c r="CT52" s="148"/>
      <c r="CU52" s="148"/>
      <c r="CV52" s="148"/>
      <c r="CW52" s="148"/>
      <c r="CX52" s="148"/>
      <c r="CY52" s="148"/>
      <c r="CZ52" s="148"/>
      <c r="DA52" s="148"/>
      <c r="DB52" s="148"/>
      <c r="DC52" s="148"/>
      <c r="DD52" s="148"/>
      <c r="DE52" s="148"/>
      <c r="DF52" s="148"/>
      <c r="DG52" s="148"/>
      <c r="DH52" s="148"/>
      <c r="DI52" s="148"/>
      <c r="DJ52" s="148"/>
      <c r="DK52" s="148"/>
      <c r="DL52" s="148"/>
      <c r="DM52" s="148"/>
      <c r="DN52" s="148"/>
      <c r="DO52" s="148"/>
      <c r="DP52" s="148"/>
      <c r="DQ52" s="148"/>
      <c r="DR52" s="148"/>
      <c r="DS52" s="148"/>
      <c r="DT52" s="148"/>
      <c r="DU52" s="148"/>
      <c r="DV52" s="148"/>
      <c r="DW52" s="148"/>
      <c r="DX52" s="148"/>
      <c r="DY52" s="148"/>
      <c r="DZ52" s="148"/>
      <c r="EA52" s="148"/>
      <c r="EB52" s="148"/>
      <c r="EC52" s="148"/>
      <c r="ED52" s="148"/>
      <c r="EE52" s="148"/>
      <c r="EF52" s="148"/>
      <c r="EG52" s="148"/>
      <c r="EH52" s="148"/>
      <c r="EI52" s="148"/>
      <c r="EJ52" s="148"/>
      <c r="EK52" s="148"/>
      <c r="EL52" s="148"/>
      <c r="EM52" s="148"/>
      <c r="EN52" s="148"/>
      <c r="EO52" s="148"/>
      <c r="EP52" s="148"/>
      <c r="EQ52" s="148"/>
      <c r="ER52" s="148"/>
      <c r="ES52" s="148"/>
      <c r="ET52" s="148"/>
      <c r="EU52" s="148"/>
      <c r="EV52" s="148"/>
      <c r="EW52" s="148"/>
      <c r="EX52" s="148"/>
      <c r="EY52" s="148"/>
      <c r="EZ52" s="148"/>
      <c r="FA52" s="148"/>
      <c r="FB52" s="148"/>
      <c r="FC52" s="148"/>
      <c r="FD52" s="148"/>
      <c r="FE52" s="148"/>
      <c r="FF52" s="148"/>
      <c r="FG52" s="148"/>
      <c r="FH52" s="148"/>
      <c r="FI52" s="148"/>
      <c r="FJ52" s="148"/>
      <c r="FK52" s="148"/>
      <c r="FL52" s="148"/>
      <c r="FM52" s="148"/>
      <c r="FN52" s="148"/>
      <c r="FO52" s="148"/>
      <c r="FP52" s="148"/>
      <c r="FQ52" s="148"/>
      <c r="FR52" s="148"/>
      <c r="FS52" s="148"/>
      <c r="FT52" s="148"/>
      <c r="FU52" s="148"/>
      <c r="FV52" s="148"/>
      <c r="FW52" s="148"/>
      <c r="FX52" s="148"/>
      <c r="FY52" s="148"/>
      <c r="FZ52" s="148"/>
      <c r="GA52" s="148"/>
      <c r="GB52" s="148"/>
      <c r="GC52" s="148"/>
      <c r="GD52" s="148"/>
      <c r="GE52" s="148"/>
      <c r="GF52" s="148"/>
      <c r="GG52" s="148"/>
      <c r="GH52" s="148"/>
      <c r="GI52" s="148"/>
      <c r="GJ52" s="148"/>
      <c r="GK52" s="148"/>
      <c r="GL52" s="148"/>
      <c r="GM52" s="148"/>
      <c r="GN52" s="148"/>
      <c r="GO52" s="148"/>
      <c r="GP52" s="148"/>
      <c r="GQ52" s="148"/>
      <c r="GR52" s="148"/>
      <c r="GS52" s="148"/>
      <c r="GT52" s="148"/>
      <c r="GU52" s="148"/>
      <c r="GV52" s="148"/>
      <c r="GW52" s="148"/>
      <c r="GX52" s="148"/>
      <c r="GY52" s="148"/>
      <c r="GZ52" s="148"/>
      <c r="HA52" s="148"/>
      <c r="HB52" s="148"/>
      <c r="HC52" s="148"/>
      <c r="HD52" s="148"/>
      <c r="HE52" s="148"/>
      <c r="HF52" s="148"/>
      <c r="HG52" s="148"/>
      <c r="HH52" s="148"/>
      <c r="HI52" s="148"/>
      <c r="HJ52" s="148"/>
      <c r="HK52" s="148"/>
      <c r="HL52" s="148"/>
      <c r="HM52" s="148"/>
      <c r="HN52" s="148"/>
      <c r="HO52" s="148"/>
      <c r="HP52" s="148"/>
      <c r="HQ52" s="148"/>
      <c r="HR52" s="148"/>
      <c r="HS52" s="148"/>
      <c r="HT52" s="148"/>
      <c r="HU52" s="148"/>
      <c r="HV52" s="148"/>
      <c r="HW52" s="148"/>
      <c r="HX52" s="148"/>
      <c r="HY52" s="148"/>
      <c r="HZ52" s="148"/>
      <c r="IA52" s="148"/>
    </row>
    <row r="53" s="4" customFormat="1" ht="20.65" customHeight="1" spans="1:235">
      <c r="A53" s="44"/>
      <c r="B53" s="44"/>
      <c r="C53" s="44"/>
      <c r="D53" s="45"/>
      <c r="E53" s="45"/>
      <c r="F53" s="45"/>
      <c r="G53" s="46"/>
      <c r="H53" s="46"/>
      <c r="I53" s="45"/>
      <c r="J53" s="60"/>
      <c r="K53" s="45"/>
      <c r="L53" s="45"/>
      <c r="M53" s="45"/>
      <c r="N53" s="61"/>
      <c r="O53" s="62"/>
      <c r="P53" s="61"/>
      <c r="Q53" s="61"/>
      <c r="R53" s="61"/>
      <c r="S53" s="61"/>
      <c r="T53" s="61"/>
      <c r="U53" s="75"/>
      <c r="V53" s="76"/>
      <c r="W53" s="77"/>
      <c r="X53" s="78"/>
      <c r="Y53" s="61"/>
      <c r="Z53" s="61"/>
      <c r="AA53" s="96"/>
      <c r="AB53" s="87"/>
      <c r="AC53" s="88"/>
      <c r="AD53" s="89"/>
      <c r="AE53" s="78"/>
      <c r="AF53" s="61"/>
      <c r="AG53" s="111"/>
      <c r="AH53" s="61"/>
      <c r="AI53" s="112"/>
      <c r="AJ53" s="113"/>
      <c r="AK53" s="112"/>
      <c r="AL53" s="113"/>
      <c r="AM53" s="113"/>
      <c r="AN53" s="114"/>
      <c r="AO53" s="114"/>
      <c r="AP53" s="113"/>
      <c r="AQ53" s="113"/>
      <c r="AR53" s="134"/>
      <c r="AS53" s="131"/>
      <c r="AT53" s="131"/>
      <c r="AU53" s="132"/>
      <c r="AV53" s="133"/>
      <c r="AW53" s="89"/>
      <c r="AX53" s="146"/>
      <c r="AY53" s="147"/>
      <c r="AZ53" s="75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  <c r="BY53" s="148"/>
      <c r="BZ53" s="148"/>
      <c r="CA53" s="148"/>
      <c r="CB53" s="148"/>
      <c r="CC53" s="148"/>
      <c r="CD53" s="148"/>
      <c r="CE53" s="148"/>
      <c r="CF53" s="148"/>
      <c r="CG53" s="148"/>
      <c r="CH53" s="148"/>
      <c r="CI53" s="148"/>
      <c r="CJ53" s="148"/>
      <c r="CK53" s="148"/>
      <c r="CL53" s="148"/>
      <c r="CM53" s="148"/>
      <c r="CN53" s="148"/>
      <c r="CO53" s="148"/>
      <c r="CP53" s="148"/>
      <c r="CQ53" s="148"/>
      <c r="CR53" s="148"/>
      <c r="CS53" s="148"/>
      <c r="CT53" s="148"/>
      <c r="CU53" s="148"/>
      <c r="CV53" s="148"/>
      <c r="CW53" s="148"/>
      <c r="CX53" s="148"/>
      <c r="CY53" s="148"/>
      <c r="CZ53" s="148"/>
      <c r="DA53" s="148"/>
      <c r="DB53" s="148"/>
      <c r="DC53" s="148"/>
      <c r="DD53" s="148"/>
      <c r="DE53" s="148"/>
      <c r="DF53" s="148"/>
      <c r="DG53" s="148"/>
      <c r="DH53" s="148"/>
      <c r="DI53" s="148"/>
      <c r="DJ53" s="148"/>
      <c r="DK53" s="148"/>
      <c r="DL53" s="148"/>
      <c r="DM53" s="148"/>
      <c r="DN53" s="148"/>
      <c r="DO53" s="148"/>
      <c r="DP53" s="148"/>
      <c r="DQ53" s="148"/>
      <c r="DR53" s="148"/>
      <c r="DS53" s="148"/>
      <c r="DT53" s="148"/>
      <c r="DU53" s="148"/>
      <c r="DV53" s="148"/>
      <c r="DW53" s="148"/>
      <c r="DX53" s="148"/>
      <c r="DY53" s="148"/>
      <c r="DZ53" s="148"/>
      <c r="EA53" s="148"/>
      <c r="EB53" s="148"/>
      <c r="EC53" s="148"/>
      <c r="ED53" s="148"/>
      <c r="EE53" s="148"/>
      <c r="EF53" s="148"/>
      <c r="EG53" s="148"/>
      <c r="EH53" s="148"/>
      <c r="EI53" s="148"/>
      <c r="EJ53" s="148"/>
      <c r="EK53" s="148"/>
      <c r="EL53" s="148"/>
      <c r="EM53" s="148"/>
      <c r="EN53" s="148"/>
      <c r="EO53" s="148"/>
      <c r="EP53" s="148"/>
      <c r="EQ53" s="148"/>
      <c r="ER53" s="148"/>
      <c r="ES53" s="148"/>
      <c r="ET53" s="148"/>
      <c r="EU53" s="148"/>
      <c r="EV53" s="148"/>
      <c r="EW53" s="148"/>
      <c r="EX53" s="148"/>
      <c r="EY53" s="148"/>
      <c r="EZ53" s="148"/>
      <c r="FA53" s="148"/>
      <c r="FB53" s="148"/>
      <c r="FC53" s="148"/>
      <c r="FD53" s="148"/>
      <c r="FE53" s="148"/>
      <c r="FF53" s="148"/>
      <c r="FG53" s="148"/>
      <c r="FH53" s="148"/>
      <c r="FI53" s="148"/>
      <c r="FJ53" s="148"/>
      <c r="FK53" s="148"/>
      <c r="FL53" s="148"/>
      <c r="FM53" s="148"/>
      <c r="FN53" s="148"/>
      <c r="FO53" s="148"/>
      <c r="FP53" s="148"/>
      <c r="FQ53" s="148"/>
      <c r="FR53" s="148"/>
      <c r="FS53" s="148"/>
      <c r="FT53" s="148"/>
      <c r="FU53" s="148"/>
      <c r="FV53" s="148"/>
      <c r="FW53" s="148"/>
      <c r="FX53" s="148"/>
      <c r="FY53" s="148"/>
      <c r="FZ53" s="148"/>
      <c r="GA53" s="148"/>
      <c r="GB53" s="148"/>
      <c r="GC53" s="148"/>
      <c r="GD53" s="148"/>
      <c r="GE53" s="148"/>
      <c r="GF53" s="148"/>
      <c r="GG53" s="148"/>
      <c r="GH53" s="148"/>
      <c r="GI53" s="148"/>
      <c r="GJ53" s="148"/>
      <c r="GK53" s="148"/>
      <c r="GL53" s="148"/>
      <c r="GM53" s="148"/>
      <c r="GN53" s="148"/>
      <c r="GO53" s="148"/>
      <c r="GP53" s="148"/>
      <c r="GQ53" s="148"/>
      <c r="GR53" s="148"/>
      <c r="GS53" s="148"/>
      <c r="GT53" s="148"/>
      <c r="GU53" s="148"/>
      <c r="GV53" s="148"/>
      <c r="GW53" s="148"/>
      <c r="GX53" s="148"/>
      <c r="GY53" s="148"/>
      <c r="GZ53" s="148"/>
      <c r="HA53" s="148"/>
      <c r="HB53" s="148"/>
      <c r="HC53" s="148"/>
      <c r="HD53" s="148"/>
      <c r="HE53" s="148"/>
      <c r="HF53" s="148"/>
      <c r="HG53" s="148"/>
      <c r="HH53" s="148"/>
      <c r="HI53" s="148"/>
      <c r="HJ53" s="148"/>
      <c r="HK53" s="148"/>
      <c r="HL53" s="148"/>
      <c r="HM53" s="148"/>
      <c r="HN53" s="148"/>
      <c r="HO53" s="148"/>
      <c r="HP53" s="148"/>
      <c r="HQ53" s="148"/>
      <c r="HR53" s="148"/>
      <c r="HS53" s="148"/>
      <c r="HT53" s="148"/>
      <c r="HU53" s="148"/>
      <c r="HV53" s="148"/>
      <c r="HW53" s="148"/>
      <c r="HX53" s="148"/>
      <c r="HY53" s="148"/>
      <c r="HZ53" s="148"/>
      <c r="IA53" s="148"/>
    </row>
    <row r="54" s="4" customFormat="1" ht="20.65" customHeight="1" spans="1:235">
      <c r="A54" s="44"/>
      <c r="B54" s="44"/>
      <c r="C54" s="44"/>
      <c r="D54" s="45"/>
      <c r="E54" s="45"/>
      <c r="F54" s="45"/>
      <c r="G54" s="46"/>
      <c r="H54" s="46"/>
      <c r="I54" s="45"/>
      <c r="J54" s="60"/>
      <c r="K54" s="45"/>
      <c r="L54" s="45"/>
      <c r="M54" s="45"/>
      <c r="N54" s="61"/>
      <c r="O54" s="62"/>
      <c r="P54" s="61"/>
      <c r="Q54" s="61"/>
      <c r="R54" s="61"/>
      <c r="S54" s="61"/>
      <c r="T54" s="61"/>
      <c r="U54" s="75"/>
      <c r="V54" s="76"/>
      <c r="W54" s="77"/>
      <c r="X54" s="78"/>
      <c r="Y54" s="61"/>
      <c r="Z54" s="61"/>
      <c r="AA54" s="97"/>
      <c r="AB54" s="87"/>
      <c r="AC54" s="88"/>
      <c r="AD54" s="89"/>
      <c r="AE54" s="78"/>
      <c r="AF54" s="61"/>
      <c r="AG54" s="111"/>
      <c r="AH54" s="61"/>
      <c r="AI54" s="112"/>
      <c r="AJ54" s="113"/>
      <c r="AK54" s="112"/>
      <c r="AL54" s="113"/>
      <c r="AM54" s="113"/>
      <c r="AN54" s="114"/>
      <c r="AO54" s="114"/>
      <c r="AP54" s="113"/>
      <c r="AQ54" s="113"/>
      <c r="AR54" s="134"/>
      <c r="AS54" s="131"/>
      <c r="AT54" s="131"/>
      <c r="AU54" s="132"/>
      <c r="AV54" s="133"/>
      <c r="AW54" s="89"/>
      <c r="AX54" s="146"/>
      <c r="AY54" s="147"/>
      <c r="AZ54" s="75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  <c r="BX54" s="148"/>
      <c r="BY54" s="148"/>
      <c r="BZ54" s="148"/>
      <c r="CA54" s="148"/>
      <c r="CB54" s="148"/>
      <c r="CC54" s="148"/>
      <c r="CD54" s="148"/>
      <c r="CE54" s="148"/>
      <c r="CF54" s="148"/>
      <c r="CG54" s="148"/>
      <c r="CH54" s="148"/>
      <c r="CI54" s="148"/>
      <c r="CJ54" s="148"/>
      <c r="CK54" s="148"/>
      <c r="CL54" s="148"/>
      <c r="CM54" s="148"/>
      <c r="CN54" s="148"/>
      <c r="CO54" s="148"/>
      <c r="CP54" s="148"/>
      <c r="CQ54" s="148"/>
      <c r="CR54" s="148"/>
      <c r="CS54" s="148"/>
      <c r="CT54" s="148"/>
      <c r="CU54" s="148"/>
      <c r="CV54" s="148"/>
      <c r="CW54" s="148"/>
      <c r="CX54" s="148"/>
      <c r="CY54" s="148"/>
      <c r="CZ54" s="148"/>
      <c r="DA54" s="148"/>
      <c r="DB54" s="148"/>
      <c r="DC54" s="148"/>
      <c r="DD54" s="148"/>
      <c r="DE54" s="148"/>
      <c r="DF54" s="148"/>
      <c r="DG54" s="148"/>
      <c r="DH54" s="148"/>
      <c r="DI54" s="148"/>
      <c r="DJ54" s="148"/>
      <c r="DK54" s="148"/>
      <c r="DL54" s="148"/>
      <c r="DM54" s="148"/>
      <c r="DN54" s="148"/>
      <c r="DO54" s="148"/>
      <c r="DP54" s="148"/>
      <c r="DQ54" s="148"/>
      <c r="DR54" s="148"/>
      <c r="DS54" s="148"/>
      <c r="DT54" s="148"/>
      <c r="DU54" s="148"/>
      <c r="DV54" s="148"/>
      <c r="DW54" s="148"/>
      <c r="DX54" s="148"/>
      <c r="DY54" s="148"/>
      <c r="DZ54" s="148"/>
      <c r="EA54" s="148"/>
      <c r="EB54" s="148"/>
      <c r="EC54" s="148"/>
      <c r="ED54" s="148"/>
      <c r="EE54" s="148"/>
      <c r="EF54" s="148"/>
      <c r="EG54" s="148"/>
      <c r="EH54" s="148"/>
      <c r="EI54" s="148"/>
      <c r="EJ54" s="148"/>
      <c r="EK54" s="148"/>
      <c r="EL54" s="148"/>
      <c r="EM54" s="148"/>
      <c r="EN54" s="148"/>
      <c r="EO54" s="148"/>
      <c r="EP54" s="148"/>
      <c r="EQ54" s="148"/>
      <c r="ER54" s="148"/>
      <c r="ES54" s="148"/>
      <c r="ET54" s="148"/>
      <c r="EU54" s="148"/>
      <c r="EV54" s="148"/>
      <c r="EW54" s="148"/>
      <c r="EX54" s="148"/>
      <c r="EY54" s="148"/>
      <c r="EZ54" s="148"/>
      <c r="FA54" s="148"/>
      <c r="FB54" s="148"/>
      <c r="FC54" s="148"/>
      <c r="FD54" s="148"/>
      <c r="FE54" s="148"/>
      <c r="FF54" s="148"/>
      <c r="FG54" s="148"/>
      <c r="FH54" s="148"/>
      <c r="FI54" s="148"/>
      <c r="FJ54" s="148"/>
      <c r="FK54" s="148"/>
      <c r="FL54" s="148"/>
      <c r="FM54" s="148"/>
      <c r="FN54" s="148"/>
      <c r="FO54" s="148"/>
      <c r="FP54" s="148"/>
      <c r="FQ54" s="148"/>
      <c r="FR54" s="148"/>
      <c r="FS54" s="148"/>
      <c r="FT54" s="148"/>
      <c r="FU54" s="148"/>
      <c r="FV54" s="148"/>
      <c r="FW54" s="148"/>
      <c r="FX54" s="148"/>
      <c r="FY54" s="148"/>
      <c r="FZ54" s="148"/>
      <c r="GA54" s="148"/>
      <c r="GB54" s="148"/>
      <c r="GC54" s="148"/>
      <c r="GD54" s="148"/>
      <c r="GE54" s="148"/>
      <c r="GF54" s="148"/>
      <c r="GG54" s="148"/>
      <c r="GH54" s="148"/>
      <c r="GI54" s="148"/>
      <c r="GJ54" s="148"/>
      <c r="GK54" s="148"/>
      <c r="GL54" s="148"/>
      <c r="GM54" s="148"/>
      <c r="GN54" s="148"/>
      <c r="GO54" s="148"/>
      <c r="GP54" s="148"/>
      <c r="GQ54" s="148"/>
      <c r="GR54" s="148"/>
      <c r="GS54" s="148"/>
      <c r="GT54" s="148"/>
      <c r="GU54" s="148"/>
      <c r="GV54" s="148"/>
      <c r="GW54" s="148"/>
      <c r="GX54" s="148"/>
      <c r="GY54" s="148"/>
      <c r="GZ54" s="148"/>
      <c r="HA54" s="148"/>
      <c r="HB54" s="148"/>
      <c r="HC54" s="148"/>
      <c r="HD54" s="148"/>
      <c r="HE54" s="148"/>
      <c r="HF54" s="148"/>
      <c r="HG54" s="148"/>
      <c r="HH54" s="148"/>
      <c r="HI54" s="148"/>
      <c r="HJ54" s="148"/>
      <c r="HK54" s="148"/>
      <c r="HL54" s="148"/>
      <c r="HM54" s="148"/>
      <c r="HN54" s="148"/>
      <c r="HO54" s="148"/>
      <c r="HP54" s="148"/>
      <c r="HQ54" s="148"/>
      <c r="HR54" s="148"/>
      <c r="HS54" s="148"/>
      <c r="HT54" s="148"/>
      <c r="HU54" s="148"/>
      <c r="HV54" s="148"/>
      <c r="HW54" s="148"/>
      <c r="HX54" s="148"/>
      <c r="HY54" s="148"/>
      <c r="HZ54" s="148"/>
      <c r="IA54" s="148"/>
    </row>
    <row r="55" s="4" customFormat="1" ht="20.65" customHeight="1" spans="1:235">
      <c r="A55" s="44"/>
      <c r="B55" s="44"/>
      <c r="C55" s="44"/>
      <c r="D55" s="45"/>
      <c r="E55" s="45"/>
      <c r="F55" s="45"/>
      <c r="G55" s="46"/>
      <c r="H55" s="46"/>
      <c r="I55" s="45"/>
      <c r="J55" s="60"/>
      <c r="K55" s="45"/>
      <c r="L55" s="45"/>
      <c r="M55" s="45"/>
      <c r="N55" s="61"/>
      <c r="O55" s="62"/>
      <c r="P55" s="61"/>
      <c r="Q55" s="61"/>
      <c r="R55" s="61"/>
      <c r="S55" s="61"/>
      <c r="T55" s="61"/>
      <c r="U55" s="75"/>
      <c r="V55" s="76"/>
      <c r="W55" s="77"/>
      <c r="X55" s="78"/>
      <c r="Y55" s="61"/>
      <c r="Z55" s="61"/>
      <c r="AA55" s="96"/>
      <c r="AB55" s="87"/>
      <c r="AC55" s="88"/>
      <c r="AD55" s="89"/>
      <c r="AE55" s="78"/>
      <c r="AF55" s="61"/>
      <c r="AG55" s="111"/>
      <c r="AH55" s="61"/>
      <c r="AI55" s="112"/>
      <c r="AJ55" s="113"/>
      <c r="AK55" s="112"/>
      <c r="AL55" s="113"/>
      <c r="AM55" s="113"/>
      <c r="AN55" s="114"/>
      <c r="AO55" s="114"/>
      <c r="AP55" s="113"/>
      <c r="AQ55" s="113"/>
      <c r="AR55" s="134"/>
      <c r="AS55" s="131"/>
      <c r="AT55" s="131"/>
      <c r="AU55" s="132"/>
      <c r="AV55" s="133"/>
      <c r="AW55" s="89"/>
      <c r="AX55" s="146"/>
      <c r="AY55" s="147"/>
      <c r="AZ55" s="75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48"/>
      <c r="CA55" s="148"/>
      <c r="CB55" s="148"/>
      <c r="CC55" s="148"/>
      <c r="CD55" s="148"/>
      <c r="CE55" s="148"/>
      <c r="CF55" s="148"/>
      <c r="CG55" s="148"/>
      <c r="CH55" s="148"/>
      <c r="CI55" s="148"/>
      <c r="CJ55" s="148"/>
      <c r="CK55" s="148"/>
      <c r="CL55" s="148"/>
      <c r="CM55" s="148"/>
      <c r="CN55" s="148"/>
      <c r="CO55" s="148"/>
      <c r="CP55" s="148"/>
      <c r="CQ55" s="148"/>
      <c r="CR55" s="148"/>
      <c r="CS55" s="148"/>
      <c r="CT55" s="148"/>
      <c r="CU55" s="148"/>
      <c r="CV55" s="148"/>
      <c r="CW55" s="148"/>
      <c r="CX55" s="148"/>
      <c r="CY55" s="148"/>
      <c r="CZ55" s="148"/>
      <c r="DA55" s="148"/>
      <c r="DB55" s="148"/>
      <c r="DC55" s="148"/>
      <c r="DD55" s="148"/>
      <c r="DE55" s="148"/>
      <c r="DF55" s="148"/>
      <c r="DG55" s="148"/>
      <c r="DH55" s="148"/>
      <c r="DI55" s="148"/>
      <c r="DJ55" s="148"/>
      <c r="DK55" s="148"/>
      <c r="DL55" s="148"/>
      <c r="DM55" s="148"/>
      <c r="DN55" s="148"/>
      <c r="DO55" s="148"/>
      <c r="DP55" s="148"/>
      <c r="DQ55" s="148"/>
      <c r="DR55" s="148"/>
      <c r="DS55" s="148"/>
      <c r="DT55" s="148"/>
      <c r="DU55" s="148"/>
      <c r="DV55" s="148"/>
      <c r="DW55" s="148"/>
      <c r="DX55" s="148"/>
      <c r="DY55" s="148"/>
      <c r="DZ55" s="148"/>
      <c r="EA55" s="148"/>
      <c r="EB55" s="148"/>
      <c r="EC55" s="148"/>
      <c r="ED55" s="148"/>
      <c r="EE55" s="148"/>
      <c r="EF55" s="148"/>
      <c r="EG55" s="148"/>
      <c r="EH55" s="148"/>
      <c r="EI55" s="148"/>
      <c r="EJ55" s="148"/>
      <c r="EK55" s="148"/>
      <c r="EL55" s="148"/>
      <c r="EM55" s="148"/>
      <c r="EN55" s="148"/>
      <c r="EO55" s="148"/>
      <c r="EP55" s="148"/>
      <c r="EQ55" s="148"/>
      <c r="ER55" s="148"/>
      <c r="ES55" s="148"/>
      <c r="ET55" s="148"/>
      <c r="EU55" s="148"/>
      <c r="EV55" s="148"/>
      <c r="EW55" s="148"/>
      <c r="EX55" s="148"/>
      <c r="EY55" s="148"/>
      <c r="EZ55" s="148"/>
      <c r="FA55" s="148"/>
      <c r="FB55" s="148"/>
      <c r="FC55" s="148"/>
      <c r="FD55" s="148"/>
      <c r="FE55" s="148"/>
      <c r="FF55" s="148"/>
      <c r="FG55" s="148"/>
      <c r="FH55" s="148"/>
      <c r="FI55" s="148"/>
      <c r="FJ55" s="148"/>
      <c r="FK55" s="148"/>
      <c r="FL55" s="148"/>
      <c r="FM55" s="148"/>
      <c r="FN55" s="148"/>
      <c r="FO55" s="148"/>
      <c r="FP55" s="148"/>
      <c r="FQ55" s="148"/>
      <c r="FR55" s="148"/>
      <c r="FS55" s="148"/>
      <c r="FT55" s="148"/>
      <c r="FU55" s="148"/>
      <c r="FV55" s="148"/>
      <c r="FW55" s="148"/>
      <c r="FX55" s="148"/>
      <c r="FY55" s="148"/>
      <c r="FZ55" s="148"/>
      <c r="GA55" s="148"/>
      <c r="GB55" s="148"/>
      <c r="GC55" s="148"/>
      <c r="GD55" s="148"/>
      <c r="GE55" s="148"/>
      <c r="GF55" s="148"/>
      <c r="GG55" s="148"/>
      <c r="GH55" s="148"/>
      <c r="GI55" s="148"/>
      <c r="GJ55" s="148"/>
      <c r="GK55" s="148"/>
      <c r="GL55" s="148"/>
      <c r="GM55" s="148"/>
      <c r="GN55" s="148"/>
      <c r="GO55" s="148"/>
      <c r="GP55" s="148"/>
      <c r="GQ55" s="148"/>
      <c r="GR55" s="148"/>
      <c r="GS55" s="148"/>
      <c r="GT55" s="148"/>
      <c r="GU55" s="148"/>
      <c r="GV55" s="148"/>
      <c r="GW55" s="148"/>
      <c r="GX55" s="148"/>
      <c r="GY55" s="148"/>
      <c r="GZ55" s="148"/>
      <c r="HA55" s="148"/>
      <c r="HB55" s="148"/>
      <c r="HC55" s="148"/>
      <c r="HD55" s="148"/>
      <c r="HE55" s="148"/>
      <c r="HF55" s="148"/>
      <c r="HG55" s="148"/>
      <c r="HH55" s="148"/>
      <c r="HI55" s="148"/>
      <c r="HJ55" s="148"/>
      <c r="HK55" s="148"/>
      <c r="HL55" s="148"/>
      <c r="HM55" s="148"/>
      <c r="HN55" s="148"/>
      <c r="HO55" s="148"/>
      <c r="HP55" s="148"/>
      <c r="HQ55" s="148"/>
      <c r="HR55" s="148"/>
      <c r="HS55" s="148"/>
      <c r="HT55" s="148"/>
      <c r="HU55" s="148"/>
      <c r="HV55" s="148"/>
      <c r="HW55" s="148"/>
      <c r="HX55" s="148"/>
      <c r="HY55" s="148"/>
      <c r="HZ55" s="148"/>
      <c r="IA55" s="148"/>
    </row>
    <row r="56" s="4" customFormat="1" ht="20.65" customHeight="1" spans="1:235">
      <c r="A56" s="44"/>
      <c r="B56" s="44"/>
      <c r="C56" s="44"/>
      <c r="D56" s="45"/>
      <c r="E56" s="45"/>
      <c r="F56" s="45"/>
      <c r="G56" s="46"/>
      <c r="H56" s="46"/>
      <c r="I56" s="45"/>
      <c r="J56" s="60"/>
      <c r="K56" s="45"/>
      <c r="L56" s="45"/>
      <c r="M56" s="45"/>
      <c r="N56" s="61"/>
      <c r="O56" s="62"/>
      <c r="P56" s="61"/>
      <c r="Q56" s="61"/>
      <c r="R56" s="61"/>
      <c r="S56" s="61"/>
      <c r="T56" s="61"/>
      <c r="U56" s="75"/>
      <c r="V56" s="76"/>
      <c r="W56" s="77"/>
      <c r="X56" s="78"/>
      <c r="Y56" s="61"/>
      <c r="Z56" s="61"/>
      <c r="AA56" s="91"/>
      <c r="AB56" s="91"/>
      <c r="AC56" s="88"/>
      <c r="AD56" s="89"/>
      <c r="AE56" s="78"/>
      <c r="AF56" s="61"/>
      <c r="AG56" s="111"/>
      <c r="AH56" s="61"/>
      <c r="AI56" s="112"/>
      <c r="AJ56" s="113"/>
      <c r="AK56" s="112"/>
      <c r="AL56" s="113"/>
      <c r="AM56" s="113"/>
      <c r="AN56" s="114"/>
      <c r="AO56" s="114"/>
      <c r="AP56" s="113"/>
      <c r="AQ56" s="113"/>
      <c r="AR56" s="134"/>
      <c r="AS56" s="131"/>
      <c r="AT56" s="131"/>
      <c r="AU56" s="132"/>
      <c r="AV56" s="133"/>
      <c r="AW56" s="89"/>
      <c r="AX56" s="146"/>
      <c r="AY56" s="147"/>
      <c r="AZ56" s="75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  <c r="BX56" s="148"/>
      <c r="BY56" s="148"/>
      <c r="BZ56" s="148"/>
      <c r="CA56" s="148"/>
      <c r="CB56" s="148"/>
      <c r="CC56" s="148"/>
      <c r="CD56" s="148"/>
      <c r="CE56" s="148"/>
      <c r="CF56" s="148"/>
      <c r="CG56" s="148"/>
      <c r="CH56" s="148"/>
      <c r="CI56" s="148"/>
      <c r="CJ56" s="148"/>
      <c r="CK56" s="148"/>
      <c r="CL56" s="148"/>
      <c r="CM56" s="148"/>
      <c r="CN56" s="148"/>
      <c r="CO56" s="148"/>
      <c r="CP56" s="148"/>
      <c r="CQ56" s="148"/>
      <c r="CR56" s="148"/>
      <c r="CS56" s="148"/>
      <c r="CT56" s="148"/>
      <c r="CU56" s="148"/>
      <c r="CV56" s="148"/>
      <c r="CW56" s="148"/>
      <c r="CX56" s="148"/>
      <c r="CY56" s="148"/>
      <c r="CZ56" s="148"/>
      <c r="DA56" s="148"/>
      <c r="DB56" s="148"/>
      <c r="DC56" s="148"/>
      <c r="DD56" s="148"/>
      <c r="DE56" s="148"/>
      <c r="DF56" s="148"/>
      <c r="DG56" s="148"/>
      <c r="DH56" s="148"/>
      <c r="DI56" s="148"/>
      <c r="DJ56" s="148"/>
      <c r="DK56" s="148"/>
      <c r="DL56" s="148"/>
      <c r="DM56" s="148"/>
      <c r="DN56" s="148"/>
      <c r="DO56" s="148"/>
      <c r="DP56" s="148"/>
      <c r="DQ56" s="148"/>
      <c r="DR56" s="148"/>
      <c r="DS56" s="148"/>
      <c r="DT56" s="148"/>
      <c r="DU56" s="148"/>
      <c r="DV56" s="148"/>
      <c r="DW56" s="148"/>
      <c r="DX56" s="148"/>
      <c r="DY56" s="148"/>
      <c r="DZ56" s="148"/>
      <c r="EA56" s="148"/>
      <c r="EB56" s="148"/>
      <c r="EC56" s="148"/>
      <c r="ED56" s="148"/>
      <c r="EE56" s="148"/>
      <c r="EF56" s="148"/>
      <c r="EG56" s="148"/>
      <c r="EH56" s="148"/>
      <c r="EI56" s="148"/>
      <c r="EJ56" s="148"/>
      <c r="EK56" s="148"/>
      <c r="EL56" s="148"/>
      <c r="EM56" s="148"/>
      <c r="EN56" s="148"/>
      <c r="EO56" s="148"/>
      <c r="EP56" s="148"/>
      <c r="EQ56" s="148"/>
      <c r="ER56" s="148"/>
      <c r="ES56" s="148"/>
      <c r="ET56" s="148"/>
      <c r="EU56" s="148"/>
      <c r="EV56" s="148"/>
      <c r="EW56" s="148"/>
      <c r="EX56" s="148"/>
      <c r="EY56" s="148"/>
      <c r="EZ56" s="148"/>
      <c r="FA56" s="148"/>
      <c r="FB56" s="148"/>
      <c r="FC56" s="148"/>
      <c r="FD56" s="148"/>
      <c r="FE56" s="148"/>
      <c r="FF56" s="148"/>
      <c r="FG56" s="148"/>
      <c r="FH56" s="148"/>
      <c r="FI56" s="148"/>
      <c r="FJ56" s="148"/>
      <c r="FK56" s="148"/>
      <c r="FL56" s="148"/>
      <c r="FM56" s="148"/>
      <c r="FN56" s="148"/>
      <c r="FO56" s="148"/>
      <c r="FP56" s="148"/>
      <c r="FQ56" s="148"/>
      <c r="FR56" s="148"/>
      <c r="FS56" s="148"/>
      <c r="FT56" s="148"/>
      <c r="FU56" s="148"/>
      <c r="FV56" s="148"/>
      <c r="FW56" s="148"/>
      <c r="FX56" s="148"/>
      <c r="FY56" s="148"/>
      <c r="FZ56" s="148"/>
      <c r="GA56" s="148"/>
      <c r="GB56" s="148"/>
      <c r="GC56" s="148"/>
      <c r="GD56" s="148"/>
      <c r="GE56" s="148"/>
      <c r="GF56" s="148"/>
      <c r="GG56" s="148"/>
      <c r="GH56" s="148"/>
      <c r="GI56" s="148"/>
      <c r="GJ56" s="148"/>
      <c r="GK56" s="148"/>
      <c r="GL56" s="148"/>
      <c r="GM56" s="148"/>
      <c r="GN56" s="148"/>
      <c r="GO56" s="148"/>
      <c r="GP56" s="148"/>
      <c r="GQ56" s="148"/>
      <c r="GR56" s="148"/>
      <c r="GS56" s="148"/>
      <c r="GT56" s="148"/>
      <c r="GU56" s="148"/>
      <c r="GV56" s="148"/>
      <c r="GW56" s="148"/>
      <c r="GX56" s="148"/>
      <c r="GY56" s="148"/>
      <c r="GZ56" s="148"/>
      <c r="HA56" s="148"/>
      <c r="HB56" s="148"/>
      <c r="HC56" s="148"/>
      <c r="HD56" s="148"/>
      <c r="HE56" s="148"/>
      <c r="HF56" s="148"/>
      <c r="HG56" s="148"/>
      <c r="HH56" s="148"/>
      <c r="HI56" s="148"/>
      <c r="HJ56" s="148"/>
      <c r="HK56" s="148"/>
      <c r="HL56" s="148"/>
      <c r="HM56" s="148"/>
      <c r="HN56" s="148"/>
      <c r="HO56" s="148"/>
      <c r="HP56" s="148"/>
      <c r="HQ56" s="148"/>
      <c r="HR56" s="148"/>
      <c r="HS56" s="148"/>
      <c r="HT56" s="148"/>
      <c r="HU56" s="148"/>
      <c r="HV56" s="148"/>
      <c r="HW56" s="148"/>
      <c r="HX56" s="148"/>
      <c r="HY56" s="148"/>
      <c r="HZ56" s="148"/>
      <c r="IA56" s="148"/>
    </row>
    <row r="57" s="4" customFormat="1" ht="20.65" customHeight="1" spans="1:235">
      <c r="A57" s="44"/>
      <c r="B57" s="44"/>
      <c r="C57" s="44"/>
      <c r="D57" s="45"/>
      <c r="E57" s="45"/>
      <c r="F57" s="45"/>
      <c r="G57" s="46"/>
      <c r="H57" s="46"/>
      <c r="I57" s="45"/>
      <c r="J57" s="60"/>
      <c r="K57" s="45"/>
      <c r="L57" s="45"/>
      <c r="M57" s="45"/>
      <c r="N57" s="61"/>
      <c r="O57" s="62"/>
      <c r="P57" s="61"/>
      <c r="Q57" s="61"/>
      <c r="R57" s="61"/>
      <c r="S57" s="61"/>
      <c r="T57" s="61"/>
      <c r="U57" s="75"/>
      <c r="V57" s="76"/>
      <c r="W57" s="77"/>
      <c r="X57" s="78"/>
      <c r="Y57" s="61"/>
      <c r="Z57" s="61"/>
      <c r="AA57" s="75"/>
      <c r="AB57" s="99"/>
      <c r="AC57" s="88"/>
      <c r="AD57" s="89"/>
      <c r="AE57" s="78"/>
      <c r="AF57" s="61"/>
      <c r="AG57" s="111"/>
      <c r="AH57" s="61"/>
      <c r="AI57" s="112"/>
      <c r="AJ57" s="113"/>
      <c r="AK57" s="112"/>
      <c r="AL57" s="113"/>
      <c r="AM57" s="113"/>
      <c r="AN57" s="114"/>
      <c r="AO57" s="114"/>
      <c r="AP57" s="113"/>
      <c r="AQ57" s="113"/>
      <c r="AR57" s="134"/>
      <c r="AS57" s="131"/>
      <c r="AT57" s="131"/>
      <c r="AU57" s="132"/>
      <c r="AV57" s="133"/>
      <c r="AW57" s="89"/>
      <c r="AX57" s="146"/>
      <c r="AY57" s="147"/>
      <c r="AZ57" s="75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8"/>
      <c r="BR57" s="148"/>
      <c r="BS57" s="148"/>
      <c r="BT57" s="148"/>
      <c r="BU57" s="148"/>
      <c r="BV57" s="148"/>
      <c r="BW57" s="148"/>
      <c r="BX57" s="148"/>
      <c r="BY57" s="148"/>
      <c r="BZ57" s="148"/>
      <c r="CA57" s="148"/>
      <c r="CB57" s="148"/>
      <c r="CC57" s="148"/>
      <c r="CD57" s="148"/>
      <c r="CE57" s="148"/>
      <c r="CF57" s="148"/>
      <c r="CG57" s="148"/>
      <c r="CH57" s="148"/>
      <c r="CI57" s="148"/>
      <c r="CJ57" s="148"/>
      <c r="CK57" s="148"/>
      <c r="CL57" s="148"/>
      <c r="CM57" s="148"/>
      <c r="CN57" s="148"/>
      <c r="CO57" s="148"/>
      <c r="CP57" s="148"/>
      <c r="CQ57" s="148"/>
      <c r="CR57" s="148"/>
      <c r="CS57" s="148"/>
      <c r="CT57" s="148"/>
      <c r="CU57" s="148"/>
      <c r="CV57" s="148"/>
      <c r="CW57" s="148"/>
      <c r="CX57" s="148"/>
      <c r="CY57" s="148"/>
      <c r="CZ57" s="148"/>
      <c r="DA57" s="148"/>
      <c r="DB57" s="148"/>
      <c r="DC57" s="148"/>
      <c r="DD57" s="148"/>
      <c r="DE57" s="148"/>
      <c r="DF57" s="148"/>
      <c r="DG57" s="148"/>
      <c r="DH57" s="148"/>
      <c r="DI57" s="148"/>
      <c r="DJ57" s="148"/>
      <c r="DK57" s="148"/>
      <c r="DL57" s="148"/>
      <c r="DM57" s="148"/>
      <c r="DN57" s="148"/>
      <c r="DO57" s="148"/>
      <c r="DP57" s="148"/>
      <c r="DQ57" s="148"/>
      <c r="DR57" s="148"/>
      <c r="DS57" s="148"/>
      <c r="DT57" s="148"/>
      <c r="DU57" s="148"/>
      <c r="DV57" s="148"/>
      <c r="DW57" s="148"/>
      <c r="DX57" s="148"/>
      <c r="DY57" s="148"/>
      <c r="DZ57" s="148"/>
      <c r="EA57" s="148"/>
      <c r="EB57" s="148"/>
      <c r="EC57" s="148"/>
      <c r="ED57" s="148"/>
      <c r="EE57" s="148"/>
      <c r="EF57" s="148"/>
      <c r="EG57" s="148"/>
      <c r="EH57" s="148"/>
      <c r="EI57" s="148"/>
      <c r="EJ57" s="148"/>
      <c r="EK57" s="148"/>
      <c r="EL57" s="148"/>
      <c r="EM57" s="148"/>
      <c r="EN57" s="148"/>
      <c r="EO57" s="148"/>
      <c r="EP57" s="148"/>
      <c r="EQ57" s="148"/>
      <c r="ER57" s="148"/>
      <c r="ES57" s="148"/>
      <c r="ET57" s="148"/>
      <c r="EU57" s="148"/>
      <c r="EV57" s="148"/>
      <c r="EW57" s="148"/>
      <c r="EX57" s="148"/>
      <c r="EY57" s="148"/>
      <c r="EZ57" s="148"/>
      <c r="FA57" s="148"/>
      <c r="FB57" s="148"/>
      <c r="FC57" s="148"/>
      <c r="FD57" s="148"/>
      <c r="FE57" s="148"/>
      <c r="FF57" s="148"/>
      <c r="FG57" s="148"/>
      <c r="FH57" s="148"/>
      <c r="FI57" s="148"/>
      <c r="FJ57" s="148"/>
      <c r="FK57" s="148"/>
      <c r="FL57" s="148"/>
      <c r="FM57" s="148"/>
      <c r="FN57" s="148"/>
      <c r="FO57" s="148"/>
      <c r="FP57" s="148"/>
      <c r="FQ57" s="148"/>
      <c r="FR57" s="148"/>
      <c r="FS57" s="148"/>
      <c r="FT57" s="148"/>
      <c r="FU57" s="148"/>
      <c r="FV57" s="148"/>
      <c r="FW57" s="148"/>
      <c r="FX57" s="148"/>
      <c r="FY57" s="148"/>
      <c r="FZ57" s="148"/>
      <c r="GA57" s="148"/>
      <c r="GB57" s="148"/>
      <c r="GC57" s="148"/>
      <c r="GD57" s="148"/>
      <c r="GE57" s="148"/>
      <c r="GF57" s="148"/>
      <c r="GG57" s="148"/>
      <c r="GH57" s="148"/>
      <c r="GI57" s="148"/>
      <c r="GJ57" s="148"/>
      <c r="GK57" s="148"/>
      <c r="GL57" s="148"/>
      <c r="GM57" s="148"/>
      <c r="GN57" s="148"/>
      <c r="GO57" s="148"/>
      <c r="GP57" s="148"/>
      <c r="GQ57" s="148"/>
      <c r="GR57" s="148"/>
      <c r="GS57" s="148"/>
      <c r="GT57" s="148"/>
      <c r="GU57" s="148"/>
      <c r="GV57" s="148"/>
      <c r="GW57" s="148"/>
      <c r="GX57" s="148"/>
      <c r="GY57" s="148"/>
      <c r="GZ57" s="148"/>
      <c r="HA57" s="148"/>
      <c r="HB57" s="148"/>
      <c r="HC57" s="148"/>
      <c r="HD57" s="148"/>
      <c r="HE57" s="148"/>
      <c r="HF57" s="148"/>
      <c r="HG57" s="148"/>
      <c r="HH57" s="148"/>
      <c r="HI57" s="148"/>
      <c r="HJ57" s="148"/>
      <c r="HK57" s="148"/>
      <c r="HL57" s="148"/>
      <c r="HM57" s="148"/>
      <c r="HN57" s="148"/>
      <c r="HO57" s="148"/>
      <c r="HP57" s="148"/>
      <c r="HQ57" s="148"/>
      <c r="HR57" s="148"/>
      <c r="HS57" s="148"/>
      <c r="HT57" s="148"/>
      <c r="HU57" s="148"/>
      <c r="HV57" s="148"/>
      <c r="HW57" s="148"/>
      <c r="HX57" s="148"/>
      <c r="HY57" s="148"/>
      <c r="HZ57" s="148"/>
      <c r="IA57" s="148"/>
    </row>
    <row r="58" s="4" customFormat="1" ht="20.65" customHeight="1" spans="1:235">
      <c r="A58" s="44"/>
      <c r="B58" s="44"/>
      <c r="C58" s="44"/>
      <c r="D58" s="45"/>
      <c r="E58" s="45"/>
      <c r="F58" s="45"/>
      <c r="G58" s="46"/>
      <c r="H58" s="46"/>
      <c r="I58" s="45"/>
      <c r="J58" s="60"/>
      <c r="K58" s="45"/>
      <c r="L58" s="45"/>
      <c r="M58" s="45"/>
      <c r="N58" s="61"/>
      <c r="O58" s="62"/>
      <c r="P58" s="61"/>
      <c r="Q58" s="61"/>
      <c r="R58" s="61"/>
      <c r="S58" s="61"/>
      <c r="T58" s="61"/>
      <c r="U58" s="75"/>
      <c r="V58" s="76"/>
      <c r="W58" s="77"/>
      <c r="X58" s="78"/>
      <c r="Y58" s="61"/>
      <c r="Z58" s="61"/>
      <c r="AA58" s="75"/>
      <c r="AB58" s="93"/>
      <c r="AC58" s="88"/>
      <c r="AD58" s="89"/>
      <c r="AE58" s="78"/>
      <c r="AF58" s="61"/>
      <c r="AG58" s="111"/>
      <c r="AH58" s="61"/>
      <c r="AI58" s="112"/>
      <c r="AJ58" s="113"/>
      <c r="AK58" s="112"/>
      <c r="AL58" s="113"/>
      <c r="AM58" s="113"/>
      <c r="AN58" s="114"/>
      <c r="AO58" s="114"/>
      <c r="AP58" s="113"/>
      <c r="AQ58" s="113"/>
      <c r="AR58" s="134"/>
      <c r="AS58" s="131"/>
      <c r="AT58" s="131"/>
      <c r="AU58" s="132"/>
      <c r="AV58" s="133"/>
      <c r="AW58" s="89"/>
      <c r="AX58" s="146"/>
      <c r="AY58" s="147"/>
      <c r="AZ58" s="75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  <c r="BX58" s="148"/>
      <c r="BY58" s="148"/>
      <c r="BZ58" s="148"/>
      <c r="CA58" s="148"/>
      <c r="CB58" s="148"/>
      <c r="CC58" s="148"/>
      <c r="CD58" s="148"/>
      <c r="CE58" s="148"/>
      <c r="CF58" s="148"/>
      <c r="CG58" s="148"/>
      <c r="CH58" s="148"/>
      <c r="CI58" s="148"/>
      <c r="CJ58" s="148"/>
      <c r="CK58" s="148"/>
      <c r="CL58" s="148"/>
      <c r="CM58" s="148"/>
      <c r="CN58" s="148"/>
      <c r="CO58" s="148"/>
      <c r="CP58" s="148"/>
      <c r="CQ58" s="148"/>
      <c r="CR58" s="148"/>
      <c r="CS58" s="148"/>
      <c r="CT58" s="148"/>
      <c r="CU58" s="148"/>
      <c r="CV58" s="148"/>
      <c r="CW58" s="148"/>
      <c r="CX58" s="148"/>
      <c r="CY58" s="148"/>
      <c r="CZ58" s="148"/>
      <c r="DA58" s="148"/>
      <c r="DB58" s="148"/>
      <c r="DC58" s="148"/>
      <c r="DD58" s="148"/>
      <c r="DE58" s="148"/>
      <c r="DF58" s="148"/>
      <c r="DG58" s="148"/>
      <c r="DH58" s="148"/>
      <c r="DI58" s="148"/>
      <c r="DJ58" s="148"/>
      <c r="DK58" s="148"/>
      <c r="DL58" s="148"/>
      <c r="DM58" s="148"/>
      <c r="DN58" s="148"/>
      <c r="DO58" s="148"/>
      <c r="DP58" s="148"/>
      <c r="DQ58" s="148"/>
      <c r="DR58" s="148"/>
      <c r="DS58" s="148"/>
      <c r="DT58" s="148"/>
      <c r="DU58" s="148"/>
      <c r="DV58" s="148"/>
      <c r="DW58" s="148"/>
      <c r="DX58" s="148"/>
      <c r="DY58" s="148"/>
      <c r="DZ58" s="148"/>
      <c r="EA58" s="148"/>
      <c r="EB58" s="148"/>
      <c r="EC58" s="148"/>
      <c r="ED58" s="148"/>
      <c r="EE58" s="148"/>
      <c r="EF58" s="148"/>
      <c r="EG58" s="148"/>
      <c r="EH58" s="148"/>
      <c r="EI58" s="148"/>
      <c r="EJ58" s="148"/>
      <c r="EK58" s="148"/>
      <c r="EL58" s="148"/>
      <c r="EM58" s="148"/>
      <c r="EN58" s="148"/>
      <c r="EO58" s="148"/>
      <c r="EP58" s="148"/>
      <c r="EQ58" s="148"/>
      <c r="ER58" s="148"/>
      <c r="ES58" s="148"/>
      <c r="ET58" s="148"/>
      <c r="EU58" s="148"/>
      <c r="EV58" s="148"/>
      <c r="EW58" s="148"/>
      <c r="EX58" s="148"/>
      <c r="EY58" s="148"/>
      <c r="EZ58" s="148"/>
      <c r="FA58" s="148"/>
      <c r="FB58" s="148"/>
      <c r="FC58" s="148"/>
      <c r="FD58" s="148"/>
      <c r="FE58" s="148"/>
      <c r="FF58" s="148"/>
      <c r="FG58" s="148"/>
      <c r="FH58" s="148"/>
      <c r="FI58" s="148"/>
      <c r="FJ58" s="148"/>
      <c r="FK58" s="148"/>
      <c r="FL58" s="148"/>
      <c r="FM58" s="148"/>
      <c r="FN58" s="148"/>
      <c r="FO58" s="148"/>
      <c r="FP58" s="148"/>
      <c r="FQ58" s="148"/>
      <c r="FR58" s="148"/>
      <c r="FS58" s="148"/>
      <c r="FT58" s="148"/>
      <c r="FU58" s="148"/>
      <c r="FV58" s="148"/>
      <c r="FW58" s="148"/>
      <c r="FX58" s="148"/>
      <c r="FY58" s="148"/>
      <c r="FZ58" s="148"/>
      <c r="GA58" s="148"/>
      <c r="GB58" s="148"/>
      <c r="GC58" s="148"/>
      <c r="GD58" s="148"/>
      <c r="GE58" s="148"/>
      <c r="GF58" s="148"/>
      <c r="GG58" s="148"/>
      <c r="GH58" s="148"/>
      <c r="GI58" s="148"/>
      <c r="GJ58" s="148"/>
      <c r="GK58" s="148"/>
      <c r="GL58" s="148"/>
      <c r="GM58" s="148"/>
      <c r="GN58" s="148"/>
      <c r="GO58" s="148"/>
      <c r="GP58" s="148"/>
      <c r="GQ58" s="148"/>
      <c r="GR58" s="148"/>
      <c r="GS58" s="148"/>
      <c r="GT58" s="148"/>
      <c r="GU58" s="148"/>
      <c r="GV58" s="148"/>
      <c r="GW58" s="148"/>
      <c r="GX58" s="148"/>
      <c r="GY58" s="148"/>
      <c r="GZ58" s="148"/>
      <c r="HA58" s="148"/>
      <c r="HB58" s="148"/>
      <c r="HC58" s="148"/>
      <c r="HD58" s="148"/>
      <c r="HE58" s="148"/>
      <c r="HF58" s="148"/>
      <c r="HG58" s="148"/>
      <c r="HH58" s="148"/>
      <c r="HI58" s="148"/>
      <c r="HJ58" s="148"/>
      <c r="HK58" s="148"/>
      <c r="HL58" s="148"/>
      <c r="HM58" s="148"/>
      <c r="HN58" s="148"/>
      <c r="HO58" s="148"/>
      <c r="HP58" s="148"/>
      <c r="HQ58" s="148"/>
      <c r="HR58" s="148"/>
      <c r="HS58" s="148"/>
      <c r="HT58" s="148"/>
      <c r="HU58" s="148"/>
      <c r="HV58" s="148"/>
      <c r="HW58" s="148"/>
      <c r="HX58" s="148"/>
      <c r="HY58" s="148"/>
      <c r="HZ58" s="148"/>
      <c r="IA58" s="148"/>
    </row>
    <row r="59" s="4" customFormat="1" ht="20.65" customHeight="1" spans="1:235">
      <c r="A59" s="44"/>
      <c r="B59" s="44"/>
      <c r="C59" s="44"/>
      <c r="D59" s="45"/>
      <c r="E59" s="45"/>
      <c r="F59" s="45"/>
      <c r="G59" s="46"/>
      <c r="H59" s="46"/>
      <c r="I59" s="45"/>
      <c r="J59" s="60"/>
      <c r="K59" s="45"/>
      <c r="L59" s="45"/>
      <c r="M59" s="45"/>
      <c r="N59" s="61"/>
      <c r="O59" s="62"/>
      <c r="P59" s="61"/>
      <c r="Q59" s="61"/>
      <c r="R59" s="61"/>
      <c r="S59" s="61"/>
      <c r="T59" s="61"/>
      <c r="U59" s="75"/>
      <c r="V59" s="76"/>
      <c r="W59" s="77"/>
      <c r="X59" s="78"/>
      <c r="Y59" s="61"/>
      <c r="Z59" s="64"/>
      <c r="AA59" s="75"/>
      <c r="AB59" s="93"/>
      <c r="AC59" s="88"/>
      <c r="AD59" s="89"/>
      <c r="AE59" s="78"/>
      <c r="AF59" s="61"/>
      <c r="AG59" s="111"/>
      <c r="AH59" s="61"/>
      <c r="AI59" s="112"/>
      <c r="AJ59" s="113"/>
      <c r="AK59" s="112"/>
      <c r="AL59" s="113"/>
      <c r="AM59" s="113"/>
      <c r="AN59" s="114"/>
      <c r="AO59" s="114"/>
      <c r="AP59" s="113"/>
      <c r="AQ59" s="113"/>
      <c r="AR59" s="134"/>
      <c r="AS59" s="131"/>
      <c r="AT59" s="131"/>
      <c r="AU59" s="132"/>
      <c r="AV59" s="133"/>
      <c r="AW59" s="89"/>
      <c r="AX59" s="146"/>
      <c r="AY59" s="147"/>
      <c r="AZ59" s="75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  <c r="BX59" s="148"/>
      <c r="BY59" s="148"/>
      <c r="BZ59" s="148"/>
      <c r="CA59" s="148"/>
      <c r="CB59" s="148"/>
      <c r="CC59" s="148"/>
      <c r="CD59" s="148"/>
      <c r="CE59" s="148"/>
      <c r="CF59" s="148"/>
      <c r="CG59" s="148"/>
      <c r="CH59" s="148"/>
      <c r="CI59" s="148"/>
      <c r="CJ59" s="148"/>
      <c r="CK59" s="148"/>
      <c r="CL59" s="148"/>
      <c r="CM59" s="148"/>
      <c r="CN59" s="148"/>
      <c r="CO59" s="148"/>
      <c r="CP59" s="148"/>
      <c r="CQ59" s="148"/>
      <c r="CR59" s="148"/>
      <c r="CS59" s="148"/>
      <c r="CT59" s="148"/>
      <c r="CU59" s="148"/>
      <c r="CV59" s="148"/>
      <c r="CW59" s="148"/>
      <c r="CX59" s="148"/>
      <c r="CY59" s="148"/>
      <c r="CZ59" s="148"/>
      <c r="DA59" s="148"/>
      <c r="DB59" s="148"/>
      <c r="DC59" s="148"/>
      <c r="DD59" s="148"/>
      <c r="DE59" s="148"/>
      <c r="DF59" s="148"/>
      <c r="DG59" s="148"/>
      <c r="DH59" s="148"/>
      <c r="DI59" s="148"/>
      <c r="DJ59" s="148"/>
      <c r="DK59" s="148"/>
      <c r="DL59" s="148"/>
      <c r="DM59" s="148"/>
      <c r="DN59" s="148"/>
      <c r="DO59" s="148"/>
      <c r="DP59" s="148"/>
      <c r="DQ59" s="148"/>
      <c r="DR59" s="148"/>
      <c r="DS59" s="148"/>
      <c r="DT59" s="148"/>
      <c r="DU59" s="148"/>
      <c r="DV59" s="148"/>
      <c r="DW59" s="148"/>
      <c r="DX59" s="148"/>
      <c r="DY59" s="148"/>
      <c r="DZ59" s="148"/>
      <c r="EA59" s="148"/>
      <c r="EB59" s="148"/>
      <c r="EC59" s="148"/>
      <c r="ED59" s="148"/>
      <c r="EE59" s="148"/>
      <c r="EF59" s="148"/>
      <c r="EG59" s="148"/>
      <c r="EH59" s="148"/>
      <c r="EI59" s="148"/>
      <c r="EJ59" s="148"/>
      <c r="EK59" s="148"/>
      <c r="EL59" s="148"/>
      <c r="EM59" s="148"/>
      <c r="EN59" s="148"/>
      <c r="EO59" s="148"/>
      <c r="EP59" s="148"/>
      <c r="EQ59" s="148"/>
      <c r="ER59" s="148"/>
      <c r="ES59" s="148"/>
      <c r="ET59" s="148"/>
      <c r="EU59" s="148"/>
      <c r="EV59" s="148"/>
      <c r="EW59" s="148"/>
      <c r="EX59" s="148"/>
      <c r="EY59" s="148"/>
      <c r="EZ59" s="148"/>
      <c r="FA59" s="148"/>
      <c r="FB59" s="148"/>
      <c r="FC59" s="148"/>
      <c r="FD59" s="148"/>
      <c r="FE59" s="148"/>
      <c r="FF59" s="148"/>
      <c r="FG59" s="148"/>
      <c r="FH59" s="148"/>
      <c r="FI59" s="148"/>
      <c r="FJ59" s="148"/>
      <c r="FK59" s="148"/>
      <c r="FL59" s="148"/>
      <c r="FM59" s="148"/>
      <c r="FN59" s="148"/>
      <c r="FO59" s="148"/>
      <c r="FP59" s="148"/>
      <c r="FQ59" s="148"/>
      <c r="FR59" s="148"/>
      <c r="FS59" s="148"/>
      <c r="FT59" s="148"/>
      <c r="FU59" s="148"/>
      <c r="FV59" s="148"/>
      <c r="FW59" s="148"/>
      <c r="FX59" s="148"/>
      <c r="FY59" s="148"/>
      <c r="FZ59" s="148"/>
      <c r="GA59" s="148"/>
      <c r="GB59" s="148"/>
      <c r="GC59" s="148"/>
      <c r="GD59" s="148"/>
      <c r="GE59" s="148"/>
      <c r="GF59" s="148"/>
      <c r="GG59" s="148"/>
      <c r="GH59" s="148"/>
      <c r="GI59" s="148"/>
      <c r="GJ59" s="148"/>
      <c r="GK59" s="148"/>
      <c r="GL59" s="148"/>
      <c r="GM59" s="148"/>
      <c r="GN59" s="148"/>
      <c r="GO59" s="148"/>
      <c r="GP59" s="148"/>
      <c r="GQ59" s="148"/>
      <c r="GR59" s="148"/>
      <c r="GS59" s="148"/>
      <c r="GT59" s="148"/>
      <c r="GU59" s="148"/>
      <c r="GV59" s="148"/>
      <c r="GW59" s="148"/>
      <c r="GX59" s="148"/>
      <c r="GY59" s="148"/>
      <c r="GZ59" s="148"/>
      <c r="HA59" s="148"/>
      <c r="HB59" s="148"/>
      <c r="HC59" s="148"/>
      <c r="HD59" s="148"/>
      <c r="HE59" s="148"/>
      <c r="HF59" s="148"/>
      <c r="HG59" s="148"/>
      <c r="HH59" s="148"/>
      <c r="HI59" s="148"/>
      <c r="HJ59" s="148"/>
      <c r="HK59" s="148"/>
      <c r="HL59" s="148"/>
      <c r="HM59" s="148"/>
      <c r="HN59" s="148"/>
      <c r="HO59" s="148"/>
      <c r="HP59" s="148"/>
      <c r="HQ59" s="148"/>
      <c r="HR59" s="148"/>
      <c r="HS59" s="148"/>
      <c r="HT59" s="148"/>
      <c r="HU59" s="148"/>
      <c r="HV59" s="148"/>
      <c r="HW59" s="148"/>
      <c r="HX59" s="148"/>
      <c r="HY59" s="148"/>
      <c r="HZ59" s="148"/>
      <c r="IA59" s="148"/>
    </row>
    <row r="60" s="4" customFormat="1" ht="20.65" customHeight="1" spans="1:235">
      <c r="A60" s="44"/>
      <c r="B60" s="44"/>
      <c r="C60" s="44"/>
      <c r="D60" s="45"/>
      <c r="E60" s="45"/>
      <c r="F60" s="45"/>
      <c r="G60" s="46"/>
      <c r="H60" s="46"/>
      <c r="I60" s="45"/>
      <c r="J60" s="60"/>
      <c r="K60" s="45"/>
      <c r="L60" s="45"/>
      <c r="M60" s="45"/>
      <c r="N60" s="61"/>
      <c r="O60" s="62"/>
      <c r="P60" s="61"/>
      <c r="Q60" s="61"/>
      <c r="R60" s="61"/>
      <c r="S60" s="61"/>
      <c r="T60" s="61"/>
      <c r="U60" s="75"/>
      <c r="V60" s="76"/>
      <c r="W60" s="77"/>
      <c r="X60" s="78"/>
      <c r="Y60" s="61"/>
      <c r="Z60" s="94" t="s">
        <v>118</v>
      </c>
      <c r="AA60" s="64" t="s">
        <v>119</v>
      </c>
      <c r="AB60" s="93">
        <v>46</v>
      </c>
      <c r="AC60" s="88">
        <v>0.15</v>
      </c>
      <c r="AD60" s="89">
        <f t="shared" ref="AD60:AD62" si="15">AB60*AC60</f>
        <v>6.9</v>
      </c>
      <c r="AE60" s="94">
        <f>AD60+AD61+AD62</f>
        <v>6.9</v>
      </c>
      <c r="AF60" s="61"/>
      <c r="AG60" s="111"/>
      <c r="AH60" s="61"/>
      <c r="AI60" s="112"/>
      <c r="AJ60" s="113"/>
      <c r="AK60" s="112"/>
      <c r="AL60" s="113"/>
      <c r="AM60" s="113"/>
      <c r="AN60" s="114"/>
      <c r="AO60" s="114"/>
      <c r="AP60" s="113"/>
      <c r="AQ60" s="113"/>
      <c r="AR60" s="134"/>
      <c r="AS60" s="131"/>
      <c r="AT60" s="131"/>
      <c r="AU60" s="132"/>
      <c r="AV60" s="133"/>
      <c r="AW60" s="89"/>
      <c r="AX60" s="146"/>
      <c r="AY60" s="147"/>
      <c r="AZ60" s="75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  <c r="BX60" s="148"/>
      <c r="BY60" s="148"/>
      <c r="BZ60" s="148"/>
      <c r="CA60" s="148"/>
      <c r="CB60" s="148"/>
      <c r="CC60" s="148"/>
      <c r="CD60" s="148"/>
      <c r="CE60" s="148"/>
      <c r="CF60" s="148"/>
      <c r="CG60" s="148"/>
      <c r="CH60" s="148"/>
      <c r="CI60" s="148"/>
      <c r="CJ60" s="148"/>
      <c r="CK60" s="148"/>
      <c r="CL60" s="148"/>
      <c r="CM60" s="148"/>
      <c r="CN60" s="148"/>
      <c r="CO60" s="148"/>
      <c r="CP60" s="148"/>
      <c r="CQ60" s="148"/>
      <c r="CR60" s="148"/>
      <c r="CS60" s="148"/>
      <c r="CT60" s="148"/>
      <c r="CU60" s="148"/>
      <c r="CV60" s="148"/>
      <c r="CW60" s="148"/>
      <c r="CX60" s="148"/>
      <c r="CY60" s="148"/>
      <c r="CZ60" s="148"/>
      <c r="DA60" s="148"/>
      <c r="DB60" s="148"/>
      <c r="DC60" s="148"/>
      <c r="DD60" s="148"/>
      <c r="DE60" s="148"/>
      <c r="DF60" s="148"/>
      <c r="DG60" s="148"/>
      <c r="DH60" s="148"/>
      <c r="DI60" s="148"/>
      <c r="DJ60" s="148"/>
      <c r="DK60" s="148"/>
      <c r="DL60" s="148"/>
      <c r="DM60" s="148"/>
      <c r="DN60" s="148"/>
      <c r="DO60" s="148"/>
      <c r="DP60" s="148"/>
      <c r="DQ60" s="148"/>
      <c r="DR60" s="148"/>
      <c r="DS60" s="148"/>
      <c r="DT60" s="148"/>
      <c r="DU60" s="148"/>
      <c r="DV60" s="148"/>
      <c r="DW60" s="148"/>
      <c r="DX60" s="148"/>
      <c r="DY60" s="148"/>
      <c r="DZ60" s="148"/>
      <c r="EA60" s="148"/>
      <c r="EB60" s="148"/>
      <c r="EC60" s="148"/>
      <c r="ED60" s="148"/>
      <c r="EE60" s="148"/>
      <c r="EF60" s="148"/>
      <c r="EG60" s="148"/>
      <c r="EH60" s="148"/>
      <c r="EI60" s="148"/>
      <c r="EJ60" s="148"/>
      <c r="EK60" s="148"/>
      <c r="EL60" s="148"/>
      <c r="EM60" s="148"/>
      <c r="EN60" s="148"/>
      <c r="EO60" s="148"/>
      <c r="EP60" s="148"/>
      <c r="EQ60" s="148"/>
      <c r="ER60" s="148"/>
      <c r="ES60" s="148"/>
      <c r="ET60" s="148"/>
      <c r="EU60" s="148"/>
      <c r="EV60" s="148"/>
      <c r="EW60" s="148"/>
      <c r="EX60" s="148"/>
      <c r="EY60" s="148"/>
      <c r="EZ60" s="148"/>
      <c r="FA60" s="148"/>
      <c r="FB60" s="148"/>
      <c r="FC60" s="148"/>
      <c r="FD60" s="148"/>
      <c r="FE60" s="148"/>
      <c r="FF60" s="148"/>
      <c r="FG60" s="148"/>
      <c r="FH60" s="148"/>
      <c r="FI60" s="148"/>
      <c r="FJ60" s="148"/>
      <c r="FK60" s="148"/>
      <c r="FL60" s="148"/>
      <c r="FM60" s="148"/>
      <c r="FN60" s="148"/>
      <c r="FO60" s="148"/>
      <c r="FP60" s="148"/>
      <c r="FQ60" s="148"/>
      <c r="FR60" s="148"/>
      <c r="FS60" s="148"/>
      <c r="FT60" s="148"/>
      <c r="FU60" s="148"/>
      <c r="FV60" s="148"/>
      <c r="FW60" s="148"/>
      <c r="FX60" s="148"/>
      <c r="FY60" s="148"/>
      <c r="FZ60" s="148"/>
      <c r="GA60" s="148"/>
      <c r="GB60" s="148"/>
      <c r="GC60" s="148"/>
      <c r="GD60" s="148"/>
      <c r="GE60" s="148"/>
      <c r="GF60" s="148"/>
      <c r="GG60" s="148"/>
      <c r="GH60" s="148"/>
      <c r="GI60" s="148"/>
      <c r="GJ60" s="148"/>
      <c r="GK60" s="148"/>
      <c r="GL60" s="148"/>
      <c r="GM60" s="148"/>
      <c r="GN60" s="148"/>
      <c r="GO60" s="148"/>
      <c r="GP60" s="148"/>
      <c r="GQ60" s="148"/>
      <c r="GR60" s="148"/>
      <c r="GS60" s="148"/>
      <c r="GT60" s="148"/>
      <c r="GU60" s="148"/>
      <c r="GV60" s="148"/>
      <c r="GW60" s="148"/>
      <c r="GX60" s="148"/>
      <c r="GY60" s="148"/>
      <c r="GZ60" s="148"/>
      <c r="HA60" s="148"/>
      <c r="HB60" s="148"/>
      <c r="HC60" s="148"/>
      <c r="HD60" s="148"/>
      <c r="HE60" s="148"/>
      <c r="HF60" s="148"/>
      <c r="HG60" s="148"/>
      <c r="HH60" s="148"/>
      <c r="HI60" s="148"/>
      <c r="HJ60" s="148"/>
      <c r="HK60" s="148"/>
      <c r="HL60" s="148"/>
      <c r="HM60" s="148"/>
      <c r="HN60" s="148"/>
      <c r="HO60" s="148"/>
      <c r="HP60" s="148"/>
      <c r="HQ60" s="148"/>
      <c r="HR60" s="148"/>
      <c r="HS60" s="148"/>
      <c r="HT60" s="148"/>
      <c r="HU60" s="148"/>
      <c r="HV60" s="148"/>
      <c r="HW60" s="148"/>
      <c r="HX60" s="148"/>
      <c r="HY60" s="148"/>
      <c r="HZ60" s="148"/>
      <c r="IA60" s="148"/>
    </row>
    <row r="61" s="4" customFormat="1" ht="20.65" customHeight="1" spans="1:235">
      <c r="A61" s="44"/>
      <c r="B61" s="44"/>
      <c r="C61" s="44"/>
      <c r="D61" s="45"/>
      <c r="E61" s="45"/>
      <c r="F61" s="45"/>
      <c r="G61" s="46"/>
      <c r="H61" s="46"/>
      <c r="I61" s="45"/>
      <c r="J61" s="60"/>
      <c r="K61" s="45"/>
      <c r="L61" s="45"/>
      <c r="M61" s="45"/>
      <c r="N61" s="61"/>
      <c r="O61" s="62"/>
      <c r="P61" s="61"/>
      <c r="Q61" s="61"/>
      <c r="R61" s="61"/>
      <c r="S61" s="61"/>
      <c r="T61" s="61"/>
      <c r="U61" s="75"/>
      <c r="V61" s="76"/>
      <c r="W61" s="77"/>
      <c r="X61" s="78"/>
      <c r="Y61" s="61"/>
      <c r="Z61" s="61"/>
      <c r="AA61" s="78"/>
      <c r="AB61" s="93"/>
      <c r="AC61" s="88"/>
      <c r="AD61" s="89"/>
      <c r="AE61" s="61"/>
      <c r="AF61" s="61"/>
      <c r="AG61" s="111"/>
      <c r="AH61" s="61"/>
      <c r="AI61" s="112"/>
      <c r="AJ61" s="113"/>
      <c r="AK61" s="112"/>
      <c r="AL61" s="113"/>
      <c r="AM61" s="113"/>
      <c r="AN61" s="114"/>
      <c r="AO61" s="114"/>
      <c r="AP61" s="113"/>
      <c r="AQ61" s="113"/>
      <c r="AR61" s="134"/>
      <c r="AS61" s="131"/>
      <c r="AT61" s="131"/>
      <c r="AU61" s="132"/>
      <c r="AV61" s="133"/>
      <c r="AW61" s="89"/>
      <c r="AX61" s="146"/>
      <c r="AY61" s="147"/>
      <c r="AZ61" s="75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  <c r="BY61" s="148"/>
      <c r="BZ61" s="148"/>
      <c r="CA61" s="148"/>
      <c r="CB61" s="148"/>
      <c r="CC61" s="148"/>
      <c r="CD61" s="148"/>
      <c r="CE61" s="148"/>
      <c r="CF61" s="148"/>
      <c r="CG61" s="148"/>
      <c r="CH61" s="148"/>
      <c r="CI61" s="148"/>
      <c r="CJ61" s="148"/>
      <c r="CK61" s="148"/>
      <c r="CL61" s="148"/>
      <c r="CM61" s="148"/>
      <c r="CN61" s="148"/>
      <c r="CO61" s="148"/>
      <c r="CP61" s="148"/>
      <c r="CQ61" s="148"/>
      <c r="CR61" s="148"/>
      <c r="CS61" s="148"/>
      <c r="CT61" s="148"/>
      <c r="CU61" s="148"/>
      <c r="CV61" s="148"/>
      <c r="CW61" s="148"/>
      <c r="CX61" s="148"/>
      <c r="CY61" s="148"/>
      <c r="CZ61" s="148"/>
      <c r="DA61" s="148"/>
      <c r="DB61" s="148"/>
      <c r="DC61" s="148"/>
      <c r="DD61" s="148"/>
      <c r="DE61" s="148"/>
      <c r="DF61" s="148"/>
      <c r="DG61" s="148"/>
      <c r="DH61" s="148"/>
      <c r="DI61" s="148"/>
      <c r="DJ61" s="148"/>
      <c r="DK61" s="148"/>
      <c r="DL61" s="148"/>
      <c r="DM61" s="148"/>
      <c r="DN61" s="148"/>
      <c r="DO61" s="148"/>
      <c r="DP61" s="148"/>
      <c r="DQ61" s="148"/>
      <c r="DR61" s="148"/>
      <c r="DS61" s="148"/>
      <c r="DT61" s="148"/>
      <c r="DU61" s="148"/>
      <c r="DV61" s="148"/>
      <c r="DW61" s="148"/>
      <c r="DX61" s="148"/>
      <c r="DY61" s="148"/>
      <c r="DZ61" s="148"/>
      <c r="EA61" s="148"/>
      <c r="EB61" s="148"/>
      <c r="EC61" s="148"/>
      <c r="ED61" s="148"/>
      <c r="EE61" s="148"/>
      <c r="EF61" s="148"/>
      <c r="EG61" s="148"/>
      <c r="EH61" s="148"/>
      <c r="EI61" s="148"/>
      <c r="EJ61" s="148"/>
      <c r="EK61" s="148"/>
      <c r="EL61" s="148"/>
      <c r="EM61" s="148"/>
      <c r="EN61" s="148"/>
      <c r="EO61" s="148"/>
      <c r="EP61" s="148"/>
      <c r="EQ61" s="148"/>
      <c r="ER61" s="148"/>
      <c r="ES61" s="148"/>
      <c r="ET61" s="148"/>
      <c r="EU61" s="148"/>
      <c r="EV61" s="148"/>
      <c r="EW61" s="148"/>
      <c r="EX61" s="148"/>
      <c r="EY61" s="148"/>
      <c r="EZ61" s="148"/>
      <c r="FA61" s="148"/>
      <c r="FB61" s="148"/>
      <c r="FC61" s="148"/>
      <c r="FD61" s="148"/>
      <c r="FE61" s="148"/>
      <c r="FF61" s="148"/>
      <c r="FG61" s="148"/>
      <c r="FH61" s="148"/>
      <c r="FI61" s="148"/>
      <c r="FJ61" s="148"/>
      <c r="FK61" s="148"/>
      <c r="FL61" s="148"/>
      <c r="FM61" s="148"/>
      <c r="FN61" s="148"/>
      <c r="FO61" s="148"/>
      <c r="FP61" s="148"/>
      <c r="FQ61" s="148"/>
      <c r="FR61" s="148"/>
      <c r="FS61" s="148"/>
      <c r="FT61" s="148"/>
      <c r="FU61" s="148"/>
      <c r="FV61" s="148"/>
      <c r="FW61" s="148"/>
      <c r="FX61" s="148"/>
      <c r="FY61" s="148"/>
      <c r="FZ61" s="148"/>
      <c r="GA61" s="148"/>
      <c r="GB61" s="148"/>
      <c r="GC61" s="148"/>
      <c r="GD61" s="148"/>
      <c r="GE61" s="148"/>
      <c r="GF61" s="148"/>
      <c r="GG61" s="148"/>
      <c r="GH61" s="148"/>
      <c r="GI61" s="148"/>
      <c r="GJ61" s="148"/>
      <c r="GK61" s="148"/>
      <c r="GL61" s="148"/>
      <c r="GM61" s="148"/>
      <c r="GN61" s="148"/>
      <c r="GO61" s="148"/>
      <c r="GP61" s="148"/>
      <c r="GQ61" s="148"/>
      <c r="GR61" s="148"/>
      <c r="GS61" s="148"/>
      <c r="GT61" s="148"/>
      <c r="GU61" s="148"/>
      <c r="GV61" s="148"/>
      <c r="GW61" s="148"/>
      <c r="GX61" s="148"/>
      <c r="GY61" s="148"/>
      <c r="GZ61" s="148"/>
      <c r="HA61" s="148"/>
      <c r="HB61" s="148"/>
      <c r="HC61" s="148"/>
      <c r="HD61" s="148"/>
      <c r="HE61" s="148"/>
      <c r="HF61" s="148"/>
      <c r="HG61" s="148"/>
      <c r="HH61" s="148"/>
      <c r="HI61" s="148"/>
      <c r="HJ61" s="148"/>
      <c r="HK61" s="148"/>
      <c r="HL61" s="148"/>
      <c r="HM61" s="148"/>
      <c r="HN61" s="148"/>
      <c r="HO61" s="148"/>
      <c r="HP61" s="148"/>
      <c r="HQ61" s="148"/>
      <c r="HR61" s="148"/>
      <c r="HS61" s="148"/>
      <c r="HT61" s="148"/>
      <c r="HU61" s="148"/>
      <c r="HV61" s="148"/>
      <c r="HW61" s="148"/>
      <c r="HX61" s="148"/>
      <c r="HY61" s="148"/>
      <c r="HZ61" s="148"/>
      <c r="IA61" s="148"/>
    </row>
    <row r="62" s="4" customFormat="1" ht="20.65" customHeight="1" spans="1:235">
      <c r="A62" s="44"/>
      <c r="B62" s="44"/>
      <c r="C62" s="44"/>
      <c r="D62" s="48"/>
      <c r="E62" s="48"/>
      <c r="F62" s="48"/>
      <c r="G62" s="49"/>
      <c r="H62" s="49"/>
      <c r="I62" s="48"/>
      <c r="J62" s="63"/>
      <c r="K62" s="48"/>
      <c r="L62" s="48"/>
      <c r="M62" s="48"/>
      <c r="N62" s="64"/>
      <c r="O62" s="65"/>
      <c r="P62" s="64"/>
      <c r="Q62" s="64"/>
      <c r="R62" s="64"/>
      <c r="S62" s="64"/>
      <c r="T62" s="64"/>
      <c r="U62" s="75"/>
      <c r="V62" s="76"/>
      <c r="W62" s="77"/>
      <c r="X62" s="78"/>
      <c r="Y62" s="64"/>
      <c r="Z62" s="64"/>
      <c r="AA62" s="78"/>
      <c r="AB62" s="93"/>
      <c r="AC62" s="88"/>
      <c r="AD62" s="89"/>
      <c r="AE62" s="64"/>
      <c r="AF62" s="64"/>
      <c r="AG62" s="115"/>
      <c r="AH62" s="64"/>
      <c r="AI62" s="116"/>
      <c r="AJ62" s="117"/>
      <c r="AK62" s="116"/>
      <c r="AL62" s="117"/>
      <c r="AM62" s="117"/>
      <c r="AN62" s="118"/>
      <c r="AO62" s="118"/>
      <c r="AP62" s="117"/>
      <c r="AQ62" s="117"/>
      <c r="AR62" s="135"/>
      <c r="AS62" s="136"/>
      <c r="AT62" s="136"/>
      <c r="AU62" s="137"/>
      <c r="AV62" s="138"/>
      <c r="AW62" s="89"/>
      <c r="AX62" s="149"/>
      <c r="AY62" s="147"/>
      <c r="AZ62" s="75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  <c r="BX62" s="148"/>
      <c r="BY62" s="148"/>
      <c r="BZ62" s="148"/>
      <c r="CA62" s="148"/>
      <c r="CB62" s="148"/>
      <c r="CC62" s="148"/>
      <c r="CD62" s="148"/>
      <c r="CE62" s="148"/>
      <c r="CF62" s="148"/>
      <c r="CG62" s="148"/>
      <c r="CH62" s="148"/>
      <c r="CI62" s="148"/>
      <c r="CJ62" s="148"/>
      <c r="CK62" s="148"/>
      <c r="CL62" s="148"/>
      <c r="CM62" s="148"/>
      <c r="CN62" s="148"/>
      <c r="CO62" s="148"/>
      <c r="CP62" s="148"/>
      <c r="CQ62" s="148"/>
      <c r="CR62" s="148"/>
      <c r="CS62" s="148"/>
      <c r="CT62" s="148"/>
      <c r="CU62" s="148"/>
      <c r="CV62" s="148"/>
      <c r="CW62" s="148"/>
      <c r="CX62" s="148"/>
      <c r="CY62" s="148"/>
      <c r="CZ62" s="148"/>
      <c r="DA62" s="148"/>
      <c r="DB62" s="148"/>
      <c r="DC62" s="148"/>
      <c r="DD62" s="148"/>
      <c r="DE62" s="148"/>
      <c r="DF62" s="148"/>
      <c r="DG62" s="148"/>
      <c r="DH62" s="148"/>
      <c r="DI62" s="148"/>
      <c r="DJ62" s="148"/>
      <c r="DK62" s="148"/>
      <c r="DL62" s="148"/>
      <c r="DM62" s="148"/>
      <c r="DN62" s="148"/>
      <c r="DO62" s="148"/>
      <c r="DP62" s="148"/>
      <c r="DQ62" s="148"/>
      <c r="DR62" s="148"/>
      <c r="DS62" s="148"/>
      <c r="DT62" s="148"/>
      <c r="DU62" s="148"/>
      <c r="DV62" s="148"/>
      <c r="DW62" s="148"/>
      <c r="DX62" s="148"/>
      <c r="DY62" s="148"/>
      <c r="DZ62" s="148"/>
      <c r="EA62" s="148"/>
      <c r="EB62" s="148"/>
      <c r="EC62" s="148"/>
      <c r="ED62" s="148"/>
      <c r="EE62" s="148"/>
      <c r="EF62" s="148"/>
      <c r="EG62" s="148"/>
      <c r="EH62" s="148"/>
      <c r="EI62" s="148"/>
      <c r="EJ62" s="148"/>
      <c r="EK62" s="148"/>
      <c r="EL62" s="148"/>
      <c r="EM62" s="148"/>
      <c r="EN62" s="148"/>
      <c r="EO62" s="148"/>
      <c r="EP62" s="148"/>
      <c r="EQ62" s="148"/>
      <c r="ER62" s="148"/>
      <c r="ES62" s="148"/>
      <c r="ET62" s="148"/>
      <c r="EU62" s="148"/>
      <c r="EV62" s="148"/>
      <c r="EW62" s="148"/>
      <c r="EX62" s="148"/>
      <c r="EY62" s="148"/>
      <c r="EZ62" s="148"/>
      <c r="FA62" s="148"/>
      <c r="FB62" s="148"/>
      <c r="FC62" s="148"/>
      <c r="FD62" s="148"/>
      <c r="FE62" s="148"/>
      <c r="FF62" s="148"/>
      <c r="FG62" s="148"/>
      <c r="FH62" s="148"/>
      <c r="FI62" s="148"/>
      <c r="FJ62" s="148"/>
      <c r="FK62" s="148"/>
      <c r="FL62" s="148"/>
      <c r="FM62" s="148"/>
      <c r="FN62" s="148"/>
      <c r="FO62" s="148"/>
      <c r="FP62" s="148"/>
      <c r="FQ62" s="148"/>
      <c r="FR62" s="148"/>
      <c r="FS62" s="148"/>
      <c r="FT62" s="148"/>
      <c r="FU62" s="148"/>
      <c r="FV62" s="148"/>
      <c r="FW62" s="148"/>
      <c r="FX62" s="148"/>
      <c r="FY62" s="148"/>
      <c r="FZ62" s="148"/>
      <c r="GA62" s="148"/>
      <c r="GB62" s="148"/>
      <c r="GC62" s="148"/>
      <c r="GD62" s="148"/>
      <c r="GE62" s="148"/>
      <c r="GF62" s="148"/>
      <c r="GG62" s="148"/>
      <c r="GH62" s="148"/>
      <c r="GI62" s="148"/>
      <c r="GJ62" s="148"/>
      <c r="GK62" s="148"/>
      <c r="GL62" s="148"/>
      <c r="GM62" s="148"/>
      <c r="GN62" s="148"/>
      <c r="GO62" s="148"/>
      <c r="GP62" s="148"/>
      <c r="GQ62" s="148"/>
      <c r="GR62" s="148"/>
      <c r="GS62" s="148"/>
      <c r="GT62" s="148"/>
      <c r="GU62" s="148"/>
      <c r="GV62" s="148"/>
      <c r="GW62" s="148"/>
      <c r="GX62" s="148"/>
      <c r="GY62" s="148"/>
      <c r="GZ62" s="148"/>
      <c r="HA62" s="148"/>
      <c r="HB62" s="148"/>
      <c r="HC62" s="148"/>
      <c r="HD62" s="148"/>
      <c r="HE62" s="148"/>
      <c r="HF62" s="148"/>
      <c r="HG62" s="148"/>
      <c r="HH62" s="148"/>
      <c r="HI62" s="148"/>
      <c r="HJ62" s="148"/>
      <c r="HK62" s="148"/>
      <c r="HL62" s="148"/>
      <c r="HM62" s="148"/>
      <c r="HN62" s="148"/>
      <c r="HO62" s="148"/>
      <c r="HP62" s="148"/>
      <c r="HQ62" s="148"/>
      <c r="HR62" s="148"/>
      <c r="HS62" s="148"/>
      <c r="HT62" s="148"/>
      <c r="HU62" s="148"/>
      <c r="HV62" s="148"/>
      <c r="HW62" s="148"/>
      <c r="HX62" s="148"/>
      <c r="HY62" s="148"/>
      <c r="HZ62" s="148"/>
      <c r="IA62" s="148"/>
    </row>
    <row r="63" s="4" customFormat="1" ht="20.65" customHeight="1" spans="1:235">
      <c r="A63" s="44"/>
      <c r="B63" s="44"/>
      <c r="C63" s="44"/>
      <c r="D63" s="45" t="s">
        <v>128</v>
      </c>
      <c r="E63" s="45"/>
      <c r="F63" s="45" t="e">
        <f>模具报价表!#REF!</f>
        <v>#REF!</v>
      </c>
      <c r="G63" s="46" t="e">
        <f>模具报价表!#REF!</f>
        <v>#REF!</v>
      </c>
      <c r="H63" s="47" t="e">
        <f>G63*F63</f>
        <v>#REF!</v>
      </c>
      <c r="I63" s="45" t="e">
        <f>模具报价表!#REF!</f>
        <v>#REF!</v>
      </c>
      <c r="J63" s="60" t="e">
        <f>模具报价表!#REF!</f>
        <v>#REF!</v>
      </c>
      <c r="K63" s="45" t="e">
        <f>模具报价表!#REF!</f>
        <v>#REF!</v>
      </c>
      <c r="L63" s="45" t="e">
        <f>模具报价表!#REF!</f>
        <v>#REF!</v>
      </c>
      <c r="M63" s="45">
        <v>1</v>
      </c>
      <c r="N63" s="61" t="e">
        <f>J63*K63*L63*7.85*0.000001</f>
        <v>#REF!</v>
      </c>
      <c r="O63" s="62" t="e">
        <f>G63/N63</f>
        <v>#REF!</v>
      </c>
      <c r="P63" s="61">
        <v>3.8</v>
      </c>
      <c r="Q63" s="61" t="e">
        <f>N63*P63</f>
        <v>#REF!</v>
      </c>
      <c r="R63" s="61">
        <v>2.4</v>
      </c>
      <c r="S63" s="61" t="e">
        <f>(N63-G63)*R63</f>
        <v>#REF!</v>
      </c>
      <c r="T63" s="61" t="e">
        <f>Q63-S63</f>
        <v>#REF!</v>
      </c>
      <c r="U63" s="48"/>
      <c r="V63" s="73"/>
      <c r="W63" s="74"/>
      <c r="X63" s="64"/>
      <c r="Y63" s="61">
        <f>X71+X72+X73</f>
        <v>0</v>
      </c>
      <c r="Z63" s="61" t="s">
        <v>109</v>
      </c>
      <c r="AA63" s="98" t="s">
        <v>110</v>
      </c>
      <c r="AB63" s="87" t="s">
        <v>36</v>
      </c>
      <c r="AC63" s="88" t="s">
        <v>129</v>
      </c>
      <c r="AD63" s="89">
        <v>0.2</v>
      </c>
      <c r="AE63" s="64">
        <f>AD63+AD64+AD65+AD66+AD67+AD68+AD69+AD70</f>
        <v>0.4</v>
      </c>
      <c r="AF63" s="61">
        <f>AE63+AE71</f>
        <v>1.6</v>
      </c>
      <c r="AG63" s="111">
        <v>0.09</v>
      </c>
      <c r="AH63" s="61" t="e">
        <f>(T63+Y63+AF63)*AG63</f>
        <v>#REF!</v>
      </c>
      <c r="AI63" s="112"/>
      <c r="AJ63" s="113" t="e">
        <f>(T63+Y63+AF63)*AI63</f>
        <v>#REF!</v>
      </c>
      <c r="AK63" s="112">
        <v>0.1</v>
      </c>
      <c r="AL63" s="113" t="e">
        <f>(T63+Y63+AF63)*AK63</f>
        <v>#REF!</v>
      </c>
      <c r="AM63" s="113" t="e">
        <f>T63+Y63+AF63+AH63+AJ63+AL63</f>
        <v>#REF!</v>
      </c>
      <c r="AN63" s="114" t="e">
        <f>AM63*0.05</f>
        <v>#REF!</v>
      </c>
      <c r="AO63" s="114" t="e">
        <f>AM63*0.03</f>
        <v>#REF!</v>
      </c>
      <c r="AP63" s="113" t="e">
        <f>AM63+AN63+AO63</f>
        <v>#REF!</v>
      </c>
      <c r="AQ63" s="113" t="e">
        <f>AP63*1.13</f>
        <v>#REF!</v>
      </c>
      <c r="AR63" s="130" t="e">
        <f>模具报价表!#REF!+模具报价表!#REF!+模具报价表!AA6/6</f>
        <v>#REF!</v>
      </c>
      <c r="AS63" s="131">
        <v>30000</v>
      </c>
      <c r="AT63" s="131" t="s">
        <v>113</v>
      </c>
      <c r="AU63" s="132">
        <v>0.5</v>
      </c>
      <c r="AV63" s="133" t="e">
        <f>AR63*AU63</f>
        <v>#REF!</v>
      </c>
      <c r="AW63" s="117" t="e">
        <f>AV63/AS63</f>
        <v>#REF!</v>
      </c>
      <c r="AX63" s="146" t="e">
        <f>AQ63+AW63</f>
        <v>#REF!</v>
      </c>
      <c r="AY63" s="147" t="e">
        <f>AX63*F63</f>
        <v>#REF!</v>
      </c>
      <c r="AZ63" s="75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  <c r="BX63" s="148"/>
      <c r="BY63" s="148"/>
      <c r="BZ63" s="148"/>
      <c r="CA63" s="148"/>
      <c r="CB63" s="148"/>
      <c r="CC63" s="148"/>
      <c r="CD63" s="148"/>
      <c r="CE63" s="148"/>
      <c r="CF63" s="148"/>
      <c r="CG63" s="148"/>
      <c r="CH63" s="148"/>
      <c r="CI63" s="148"/>
      <c r="CJ63" s="148"/>
      <c r="CK63" s="148"/>
      <c r="CL63" s="148"/>
      <c r="CM63" s="148"/>
      <c r="CN63" s="148"/>
      <c r="CO63" s="148"/>
      <c r="CP63" s="148"/>
      <c r="CQ63" s="148"/>
      <c r="CR63" s="148"/>
      <c r="CS63" s="148"/>
      <c r="CT63" s="148"/>
      <c r="CU63" s="148"/>
      <c r="CV63" s="148"/>
      <c r="CW63" s="148"/>
      <c r="CX63" s="148"/>
      <c r="CY63" s="148"/>
      <c r="CZ63" s="148"/>
      <c r="DA63" s="148"/>
      <c r="DB63" s="148"/>
      <c r="DC63" s="148"/>
      <c r="DD63" s="148"/>
      <c r="DE63" s="148"/>
      <c r="DF63" s="148"/>
      <c r="DG63" s="148"/>
      <c r="DH63" s="148"/>
      <c r="DI63" s="148"/>
      <c r="DJ63" s="148"/>
      <c r="DK63" s="148"/>
      <c r="DL63" s="148"/>
      <c r="DM63" s="148"/>
      <c r="DN63" s="148"/>
      <c r="DO63" s="148"/>
      <c r="DP63" s="148"/>
      <c r="DQ63" s="148"/>
      <c r="DR63" s="148"/>
      <c r="DS63" s="148"/>
      <c r="DT63" s="148"/>
      <c r="DU63" s="148"/>
      <c r="DV63" s="148"/>
      <c r="DW63" s="148"/>
      <c r="DX63" s="148"/>
      <c r="DY63" s="148"/>
      <c r="DZ63" s="148"/>
      <c r="EA63" s="148"/>
      <c r="EB63" s="148"/>
      <c r="EC63" s="148"/>
      <c r="ED63" s="148"/>
      <c r="EE63" s="148"/>
      <c r="EF63" s="148"/>
      <c r="EG63" s="148"/>
      <c r="EH63" s="148"/>
      <c r="EI63" s="148"/>
      <c r="EJ63" s="148"/>
      <c r="EK63" s="148"/>
      <c r="EL63" s="148"/>
      <c r="EM63" s="148"/>
      <c r="EN63" s="148"/>
      <c r="EO63" s="148"/>
      <c r="EP63" s="148"/>
      <c r="EQ63" s="148"/>
      <c r="ER63" s="148"/>
      <c r="ES63" s="148"/>
      <c r="ET63" s="148"/>
      <c r="EU63" s="148"/>
      <c r="EV63" s="148"/>
      <c r="EW63" s="148"/>
      <c r="EX63" s="148"/>
      <c r="EY63" s="148"/>
      <c r="EZ63" s="148"/>
      <c r="FA63" s="148"/>
      <c r="FB63" s="148"/>
      <c r="FC63" s="148"/>
      <c r="FD63" s="148"/>
      <c r="FE63" s="148"/>
      <c r="FF63" s="148"/>
      <c r="FG63" s="148"/>
      <c r="FH63" s="148"/>
      <c r="FI63" s="148"/>
      <c r="FJ63" s="148"/>
      <c r="FK63" s="148"/>
      <c r="FL63" s="148"/>
      <c r="FM63" s="148"/>
      <c r="FN63" s="148"/>
      <c r="FO63" s="148"/>
      <c r="FP63" s="148"/>
      <c r="FQ63" s="148"/>
      <c r="FR63" s="148"/>
      <c r="FS63" s="148"/>
      <c r="FT63" s="148"/>
      <c r="FU63" s="148"/>
      <c r="FV63" s="148"/>
      <c r="FW63" s="148"/>
      <c r="FX63" s="148"/>
      <c r="FY63" s="148"/>
      <c r="FZ63" s="148"/>
      <c r="GA63" s="148"/>
      <c r="GB63" s="148"/>
      <c r="GC63" s="148"/>
      <c r="GD63" s="148"/>
      <c r="GE63" s="148"/>
      <c r="GF63" s="148"/>
      <c r="GG63" s="148"/>
      <c r="GH63" s="148"/>
      <c r="GI63" s="148"/>
      <c r="GJ63" s="148"/>
      <c r="GK63" s="148"/>
      <c r="GL63" s="148"/>
      <c r="GM63" s="148"/>
      <c r="GN63" s="148"/>
      <c r="GO63" s="148"/>
      <c r="GP63" s="148"/>
      <c r="GQ63" s="148"/>
      <c r="GR63" s="148"/>
      <c r="GS63" s="148"/>
      <c r="GT63" s="148"/>
      <c r="GU63" s="148"/>
      <c r="GV63" s="148"/>
      <c r="GW63" s="148"/>
      <c r="GX63" s="148"/>
      <c r="GY63" s="148"/>
      <c r="GZ63" s="148"/>
      <c r="HA63" s="148"/>
      <c r="HB63" s="148"/>
      <c r="HC63" s="148"/>
      <c r="HD63" s="148"/>
      <c r="HE63" s="148"/>
      <c r="HF63" s="148"/>
      <c r="HG63" s="148"/>
      <c r="HH63" s="148"/>
      <c r="HI63" s="148"/>
      <c r="HJ63" s="148"/>
      <c r="HK63" s="148"/>
      <c r="HL63" s="148"/>
      <c r="HM63" s="148"/>
      <c r="HN63" s="148"/>
      <c r="HO63" s="148"/>
      <c r="HP63" s="148"/>
      <c r="HQ63" s="148"/>
      <c r="HR63" s="148"/>
      <c r="HS63" s="148"/>
      <c r="HT63" s="148"/>
      <c r="HU63" s="148"/>
      <c r="HV63" s="148"/>
      <c r="HW63" s="148"/>
      <c r="HX63" s="148"/>
      <c r="HY63" s="148"/>
      <c r="HZ63" s="148"/>
      <c r="IA63" s="148"/>
    </row>
    <row r="64" s="4" customFormat="1" ht="20.65" customHeight="1" spans="1:235">
      <c r="A64" s="44"/>
      <c r="B64" s="44"/>
      <c r="C64" s="44"/>
      <c r="D64" s="45"/>
      <c r="E64" s="45"/>
      <c r="F64" s="45"/>
      <c r="G64" s="46"/>
      <c r="H64" s="46"/>
      <c r="I64" s="45"/>
      <c r="J64" s="60"/>
      <c r="K64" s="45"/>
      <c r="L64" s="45"/>
      <c r="M64" s="45"/>
      <c r="N64" s="61"/>
      <c r="O64" s="62"/>
      <c r="P64" s="61"/>
      <c r="Q64" s="61"/>
      <c r="R64" s="61"/>
      <c r="S64" s="61"/>
      <c r="T64" s="61"/>
      <c r="U64" s="75"/>
      <c r="V64" s="76"/>
      <c r="W64" s="77"/>
      <c r="X64" s="78"/>
      <c r="Y64" s="61"/>
      <c r="Z64" s="61"/>
      <c r="AA64" s="96" t="s">
        <v>35</v>
      </c>
      <c r="AB64" s="87" t="s">
        <v>42</v>
      </c>
      <c r="AC64" s="88" t="s">
        <v>129</v>
      </c>
      <c r="AD64" s="89">
        <v>0.2</v>
      </c>
      <c r="AE64" s="78"/>
      <c r="AF64" s="61"/>
      <c r="AG64" s="111"/>
      <c r="AH64" s="61"/>
      <c r="AI64" s="112"/>
      <c r="AJ64" s="113"/>
      <c r="AK64" s="112"/>
      <c r="AL64" s="113"/>
      <c r="AM64" s="113"/>
      <c r="AN64" s="114"/>
      <c r="AO64" s="114"/>
      <c r="AP64" s="113"/>
      <c r="AQ64" s="113"/>
      <c r="AR64" s="134"/>
      <c r="AS64" s="131"/>
      <c r="AT64" s="131"/>
      <c r="AU64" s="132"/>
      <c r="AV64" s="133"/>
      <c r="AW64" s="89"/>
      <c r="AX64" s="146"/>
      <c r="AY64" s="147"/>
      <c r="AZ64" s="75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  <c r="BY64" s="148"/>
      <c r="BZ64" s="148"/>
      <c r="CA64" s="148"/>
      <c r="CB64" s="148"/>
      <c r="CC64" s="148"/>
      <c r="CD64" s="148"/>
      <c r="CE64" s="148"/>
      <c r="CF64" s="148"/>
      <c r="CG64" s="148"/>
      <c r="CH64" s="148"/>
      <c r="CI64" s="148"/>
      <c r="CJ64" s="148"/>
      <c r="CK64" s="148"/>
      <c r="CL64" s="148"/>
      <c r="CM64" s="148"/>
      <c r="CN64" s="148"/>
      <c r="CO64" s="148"/>
      <c r="CP64" s="148"/>
      <c r="CQ64" s="148"/>
      <c r="CR64" s="148"/>
      <c r="CS64" s="148"/>
      <c r="CT64" s="148"/>
      <c r="CU64" s="148"/>
      <c r="CV64" s="148"/>
      <c r="CW64" s="148"/>
      <c r="CX64" s="148"/>
      <c r="CY64" s="148"/>
      <c r="CZ64" s="148"/>
      <c r="DA64" s="148"/>
      <c r="DB64" s="148"/>
      <c r="DC64" s="148"/>
      <c r="DD64" s="148"/>
      <c r="DE64" s="148"/>
      <c r="DF64" s="148"/>
      <c r="DG64" s="148"/>
      <c r="DH64" s="148"/>
      <c r="DI64" s="148"/>
      <c r="DJ64" s="148"/>
      <c r="DK64" s="148"/>
      <c r="DL64" s="148"/>
      <c r="DM64" s="148"/>
      <c r="DN64" s="148"/>
      <c r="DO64" s="148"/>
      <c r="DP64" s="148"/>
      <c r="DQ64" s="148"/>
      <c r="DR64" s="148"/>
      <c r="DS64" s="148"/>
      <c r="DT64" s="148"/>
      <c r="DU64" s="148"/>
      <c r="DV64" s="148"/>
      <c r="DW64" s="148"/>
      <c r="DX64" s="148"/>
      <c r="DY64" s="148"/>
      <c r="DZ64" s="148"/>
      <c r="EA64" s="148"/>
      <c r="EB64" s="148"/>
      <c r="EC64" s="148"/>
      <c r="ED64" s="148"/>
      <c r="EE64" s="148"/>
      <c r="EF64" s="148"/>
      <c r="EG64" s="148"/>
      <c r="EH64" s="148"/>
      <c r="EI64" s="148"/>
      <c r="EJ64" s="148"/>
      <c r="EK64" s="148"/>
      <c r="EL64" s="148"/>
      <c r="EM64" s="148"/>
      <c r="EN64" s="148"/>
      <c r="EO64" s="148"/>
      <c r="EP64" s="148"/>
      <c r="EQ64" s="148"/>
      <c r="ER64" s="148"/>
      <c r="ES64" s="148"/>
      <c r="ET64" s="148"/>
      <c r="EU64" s="148"/>
      <c r="EV64" s="148"/>
      <c r="EW64" s="148"/>
      <c r="EX64" s="148"/>
      <c r="EY64" s="148"/>
      <c r="EZ64" s="148"/>
      <c r="FA64" s="148"/>
      <c r="FB64" s="148"/>
      <c r="FC64" s="148"/>
      <c r="FD64" s="148"/>
      <c r="FE64" s="148"/>
      <c r="FF64" s="148"/>
      <c r="FG64" s="148"/>
      <c r="FH64" s="148"/>
      <c r="FI64" s="148"/>
      <c r="FJ64" s="148"/>
      <c r="FK64" s="148"/>
      <c r="FL64" s="148"/>
      <c r="FM64" s="148"/>
      <c r="FN64" s="148"/>
      <c r="FO64" s="148"/>
      <c r="FP64" s="148"/>
      <c r="FQ64" s="148"/>
      <c r="FR64" s="148"/>
      <c r="FS64" s="148"/>
      <c r="FT64" s="148"/>
      <c r="FU64" s="148"/>
      <c r="FV64" s="148"/>
      <c r="FW64" s="148"/>
      <c r="FX64" s="148"/>
      <c r="FY64" s="148"/>
      <c r="FZ64" s="148"/>
      <c r="GA64" s="148"/>
      <c r="GB64" s="148"/>
      <c r="GC64" s="148"/>
      <c r="GD64" s="148"/>
      <c r="GE64" s="148"/>
      <c r="GF64" s="148"/>
      <c r="GG64" s="148"/>
      <c r="GH64" s="148"/>
      <c r="GI64" s="148"/>
      <c r="GJ64" s="148"/>
      <c r="GK64" s="148"/>
      <c r="GL64" s="148"/>
      <c r="GM64" s="148"/>
      <c r="GN64" s="148"/>
      <c r="GO64" s="148"/>
      <c r="GP64" s="148"/>
      <c r="GQ64" s="148"/>
      <c r="GR64" s="148"/>
      <c r="GS64" s="148"/>
      <c r="GT64" s="148"/>
      <c r="GU64" s="148"/>
      <c r="GV64" s="148"/>
      <c r="GW64" s="148"/>
      <c r="GX64" s="148"/>
      <c r="GY64" s="148"/>
      <c r="GZ64" s="148"/>
      <c r="HA64" s="148"/>
      <c r="HB64" s="148"/>
      <c r="HC64" s="148"/>
      <c r="HD64" s="148"/>
      <c r="HE64" s="148"/>
      <c r="HF64" s="148"/>
      <c r="HG64" s="148"/>
      <c r="HH64" s="148"/>
      <c r="HI64" s="148"/>
      <c r="HJ64" s="148"/>
      <c r="HK64" s="148"/>
      <c r="HL64" s="148"/>
      <c r="HM64" s="148"/>
      <c r="HN64" s="148"/>
      <c r="HO64" s="148"/>
      <c r="HP64" s="148"/>
      <c r="HQ64" s="148"/>
      <c r="HR64" s="148"/>
      <c r="HS64" s="148"/>
      <c r="HT64" s="148"/>
      <c r="HU64" s="148"/>
      <c r="HV64" s="148"/>
      <c r="HW64" s="148"/>
      <c r="HX64" s="148"/>
      <c r="HY64" s="148"/>
      <c r="HZ64" s="148"/>
      <c r="IA64" s="148"/>
    </row>
    <row r="65" s="4" customFormat="1" ht="20.65" customHeight="1" spans="1:235">
      <c r="A65" s="44"/>
      <c r="B65" s="44"/>
      <c r="C65" s="44"/>
      <c r="D65" s="45"/>
      <c r="E65" s="45"/>
      <c r="F65" s="45"/>
      <c r="G65" s="46"/>
      <c r="H65" s="46"/>
      <c r="I65" s="45"/>
      <c r="J65" s="60"/>
      <c r="K65" s="45"/>
      <c r="L65" s="45"/>
      <c r="M65" s="45"/>
      <c r="N65" s="61"/>
      <c r="O65" s="62"/>
      <c r="P65" s="61"/>
      <c r="Q65" s="61"/>
      <c r="R65" s="61"/>
      <c r="S65" s="61"/>
      <c r="T65" s="61"/>
      <c r="U65" s="75"/>
      <c r="V65" s="76"/>
      <c r="W65" s="77"/>
      <c r="X65" s="78"/>
      <c r="Y65" s="61"/>
      <c r="Z65" s="61"/>
      <c r="AA65" s="97"/>
      <c r="AB65" s="87"/>
      <c r="AC65" s="88"/>
      <c r="AD65" s="89"/>
      <c r="AE65" s="78"/>
      <c r="AF65" s="61"/>
      <c r="AG65" s="111"/>
      <c r="AH65" s="61"/>
      <c r="AI65" s="112"/>
      <c r="AJ65" s="113"/>
      <c r="AK65" s="112"/>
      <c r="AL65" s="113"/>
      <c r="AM65" s="113"/>
      <c r="AN65" s="114"/>
      <c r="AO65" s="114"/>
      <c r="AP65" s="113"/>
      <c r="AQ65" s="113"/>
      <c r="AR65" s="134"/>
      <c r="AS65" s="131"/>
      <c r="AT65" s="131"/>
      <c r="AU65" s="132"/>
      <c r="AV65" s="133"/>
      <c r="AW65" s="89"/>
      <c r="AX65" s="146"/>
      <c r="AY65" s="147"/>
      <c r="AZ65" s="75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  <c r="BY65" s="148"/>
      <c r="BZ65" s="148"/>
      <c r="CA65" s="148"/>
      <c r="CB65" s="148"/>
      <c r="CC65" s="148"/>
      <c r="CD65" s="148"/>
      <c r="CE65" s="148"/>
      <c r="CF65" s="148"/>
      <c r="CG65" s="148"/>
      <c r="CH65" s="148"/>
      <c r="CI65" s="148"/>
      <c r="CJ65" s="148"/>
      <c r="CK65" s="148"/>
      <c r="CL65" s="148"/>
      <c r="CM65" s="148"/>
      <c r="CN65" s="148"/>
      <c r="CO65" s="148"/>
      <c r="CP65" s="148"/>
      <c r="CQ65" s="148"/>
      <c r="CR65" s="148"/>
      <c r="CS65" s="148"/>
      <c r="CT65" s="148"/>
      <c r="CU65" s="148"/>
      <c r="CV65" s="148"/>
      <c r="CW65" s="148"/>
      <c r="CX65" s="148"/>
      <c r="CY65" s="148"/>
      <c r="CZ65" s="148"/>
      <c r="DA65" s="148"/>
      <c r="DB65" s="148"/>
      <c r="DC65" s="148"/>
      <c r="DD65" s="148"/>
      <c r="DE65" s="148"/>
      <c r="DF65" s="148"/>
      <c r="DG65" s="148"/>
      <c r="DH65" s="148"/>
      <c r="DI65" s="148"/>
      <c r="DJ65" s="148"/>
      <c r="DK65" s="148"/>
      <c r="DL65" s="148"/>
      <c r="DM65" s="148"/>
      <c r="DN65" s="148"/>
      <c r="DO65" s="148"/>
      <c r="DP65" s="148"/>
      <c r="DQ65" s="148"/>
      <c r="DR65" s="148"/>
      <c r="DS65" s="148"/>
      <c r="DT65" s="148"/>
      <c r="DU65" s="148"/>
      <c r="DV65" s="148"/>
      <c r="DW65" s="148"/>
      <c r="DX65" s="148"/>
      <c r="DY65" s="148"/>
      <c r="DZ65" s="148"/>
      <c r="EA65" s="148"/>
      <c r="EB65" s="148"/>
      <c r="EC65" s="148"/>
      <c r="ED65" s="148"/>
      <c r="EE65" s="148"/>
      <c r="EF65" s="148"/>
      <c r="EG65" s="148"/>
      <c r="EH65" s="148"/>
      <c r="EI65" s="148"/>
      <c r="EJ65" s="148"/>
      <c r="EK65" s="148"/>
      <c r="EL65" s="148"/>
      <c r="EM65" s="148"/>
      <c r="EN65" s="148"/>
      <c r="EO65" s="148"/>
      <c r="EP65" s="148"/>
      <c r="EQ65" s="148"/>
      <c r="ER65" s="148"/>
      <c r="ES65" s="148"/>
      <c r="ET65" s="148"/>
      <c r="EU65" s="148"/>
      <c r="EV65" s="148"/>
      <c r="EW65" s="148"/>
      <c r="EX65" s="148"/>
      <c r="EY65" s="148"/>
      <c r="EZ65" s="148"/>
      <c r="FA65" s="148"/>
      <c r="FB65" s="148"/>
      <c r="FC65" s="148"/>
      <c r="FD65" s="148"/>
      <c r="FE65" s="148"/>
      <c r="FF65" s="148"/>
      <c r="FG65" s="148"/>
      <c r="FH65" s="148"/>
      <c r="FI65" s="148"/>
      <c r="FJ65" s="148"/>
      <c r="FK65" s="148"/>
      <c r="FL65" s="148"/>
      <c r="FM65" s="148"/>
      <c r="FN65" s="148"/>
      <c r="FO65" s="148"/>
      <c r="FP65" s="148"/>
      <c r="FQ65" s="148"/>
      <c r="FR65" s="148"/>
      <c r="FS65" s="148"/>
      <c r="FT65" s="148"/>
      <c r="FU65" s="148"/>
      <c r="FV65" s="148"/>
      <c r="FW65" s="148"/>
      <c r="FX65" s="148"/>
      <c r="FY65" s="148"/>
      <c r="FZ65" s="148"/>
      <c r="GA65" s="148"/>
      <c r="GB65" s="148"/>
      <c r="GC65" s="148"/>
      <c r="GD65" s="148"/>
      <c r="GE65" s="148"/>
      <c r="GF65" s="148"/>
      <c r="GG65" s="148"/>
      <c r="GH65" s="148"/>
      <c r="GI65" s="148"/>
      <c r="GJ65" s="148"/>
      <c r="GK65" s="148"/>
      <c r="GL65" s="148"/>
      <c r="GM65" s="148"/>
      <c r="GN65" s="148"/>
      <c r="GO65" s="148"/>
      <c r="GP65" s="148"/>
      <c r="GQ65" s="148"/>
      <c r="GR65" s="148"/>
      <c r="GS65" s="148"/>
      <c r="GT65" s="148"/>
      <c r="GU65" s="148"/>
      <c r="GV65" s="148"/>
      <c r="GW65" s="148"/>
      <c r="GX65" s="148"/>
      <c r="GY65" s="148"/>
      <c r="GZ65" s="148"/>
      <c r="HA65" s="148"/>
      <c r="HB65" s="148"/>
      <c r="HC65" s="148"/>
      <c r="HD65" s="148"/>
      <c r="HE65" s="148"/>
      <c r="HF65" s="148"/>
      <c r="HG65" s="148"/>
      <c r="HH65" s="148"/>
      <c r="HI65" s="148"/>
      <c r="HJ65" s="148"/>
      <c r="HK65" s="148"/>
      <c r="HL65" s="148"/>
      <c r="HM65" s="148"/>
      <c r="HN65" s="148"/>
      <c r="HO65" s="148"/>
      <c r="HP65" s="148"/>
      <c r="HQ65" s="148"/>
      <c r="HR65" s="148"/>
      <c r="HS65" s="148"/>
      <c r="HT65" s="148"/>
      <c r="HU65" s="148"/>
      <c r="HV65" s="148"/>
      <c r="HW65" s="148"/>
      <c r="HX65" s="148"/>
      <c r="HY65" s="148"/>
      <c r="HZ65" s="148"/>
      <c r="IA65" s="148"/>
    </row>
    <row r="66" s="4" customFormat="1" ht="20.65" customHeight="1" spans="1:235">
      <c r="A66" s="44"/>
      <c r="B66" s="44"/>
      <c r="C66" s="44"/>
      <c r="D66" s="45"/>
      <c r="E66" s="45"/>
      <c r="F66" s="45"/>
      <c r="G66" s="46"/>
      <c r="H66" s="46"/>
      <c r="I66" s="45"/>
      <c r="J66" s="60"/>
      <c r="K66" s="45"/>
      <c r="L66" s="45"/>
      <c r="M66" s="45"/>
      <c r="N66" s="61"/>
      <c r="O66" s="62"/>
      <c r="P66" s="61"/>
      <c r="Q66" s="61"/>
      <c r="R66" s="61"/>
      <c r="S66" s="61"/>
      <c r="T66" s="61"/>
      <c r="U66" s="75"/>
      <c r="V66" s="76"/>
      <c r="W66" s="77"/>
      <c r="X66" s="78"/>
      <c r="Y66" s="61"/>
      <c r="Z66" s="61"/>
      <c r="AA66" s="150"/>
      <c r="AB66" s="151"/>
      <c r="AC66" s="88"/>
      <c r="AD66" s="89"/>
      <c r="AE66" s="78"/>
      <c r="AF66" s="61"/>
      <c r="AG66" s="111"/>
      <c r="AH66" s="61"/>
      <c r="AI66" s="112"/>
      <c r="AJ66" s="113"/>
      <c r="AK66" s="112"/>
      <c r="AL66" s="113"/>
      <c r="AM66" s="113"/>
      <c r="AN66" s="114"/>
      <c r="AO66" s="114"/>
      <c r="AP66" s="113"/>
      <c r="AQ66" s="113"/>
      <c r="AR66" s="134"/>
      <c r="AS66" s="131"/>
      <c r="AT66" s="131"/>
      <c r="AU66" s="132"/>
      <c r="AV66" s="133"/>
      <c r="AW66" s="89"/>
      <c r="AX66" s="146"/>
      <c r="AY66" s="147"/>
      <c r="AZ66" s="75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148"/>
      <c r="CA66" s="148"/>
      <c r="CB66" s="148"/>
      <c r="CC66" s="148"/>
      <c r="CD66" s="148"/>
      <c r="CE66" s="148"/>
      <c r="CF66" s="148"/>
      <c r="CG66" s="148"/>
      <c r="CH66" s="148"/>
      <c r="CI66" s="148"/>
      <c r="CJ66" s="148"/>
      <c r="CK66" s="148"/>
      <c r="CL66" s="148"/>
      <c r="CM66" s="148"/>
      <c r="CN66" s="148"/>
      <c r="CO66" s="148"/>
      <c r="CP66" s="148"/>
      <c r="CQ66" s="148"/>
      <c r="CR66" s="148"/>
      <c r="CS66" s="148"/>
      <c r="CT66" s="148"/>
      <c r="CU66" s="148"/>
      <c r="CV66" s="148"/>
      <c r="CW66" s="148"/>
      <c r="CX66" s="148"/>
      <c r="CY66" s="148"/>
      <c r="CZ66" s="148"/>
      <c r="DA66" s="148"/>
      <c r="DB66" s="148"/>
      <c r="DC66" s="148"/>
      <c r="DD66" s="148"/>
      <c r="DE66" s="148"/>
      <c r="DF66" s="148"/>
      <c r="DG66" s="148"/>
      <c r="DH66" s="148"/>
      <c r="DI66" s="148"/>
      <c r="DJ66" s="148"/>
      <c r="DK66" s="148"/>
      <c r="DL66" s="148"/>
      <c r="DM66" s="148"/>
      <c r="DN66" s="148"/>
      <c r="DO66" s="148"/>
      <c r="DP66" s="148"/>
      <c r="DQ66" s="148"/>
      <c r="DR66" s="148"/>
      <c r="DS66" s="148"/>
      <c r="DT66" s="148"/>
      <c r="DU66" s="148"/>
      <c r="DV66" s="148"/>
      <c r="DW66" s="148"/>
      <c r="DX66" s="148"/>
      <c r="DY66" s="148"/>
      <c r="DZ66" s="148"/>
      <c r="EA66" s="148"/>
      <c r="EB66" s="148"/>
      <c r="EC66" s="148"/>
      <c r="ED66" s="148"/>
      <c r="EE66" s="148"/>
      <c r="EF66" s="148"/>
      <c r="EG66" s="148"/>
      <c r="EH66" s="148"/>
      <c r="EI66" s="148"/>
      <c r="EJ66" s="148"/>
      <c r="EK66" s="148"/>
      <c r="EL66" s="148"/>
      <c r="EM66" s="148"/>
      <c r="EN66" s="148"/>
      <c r="EO66" s="148"/>
      <c r="EP66" s="148"/>
      <c r="EQ66" s="148"/>
      <c r="ER66" s="148"/>
      <c r="ES66" s="148"/>
      <c r="ET66" s="148"/>
      <c r="EU66" s="148"/>
      <c r="EV66" s="148"/>
      <c r="EW66" s="148"/>
      <c r="EX66" s="148"/>
      <c r="EY66" s="148"/>
      <c r="EZ66" s="148"/>
      <c r="FA66" s="148"/>
      <c r="FB66" s="148"/>
      <c r="FC66" s="148"/>
      <c r="FD66" s="148"/>
      <c r="FE66" s="148"/>
      <c r="FF66" s="148"/>
      <c r="FG66" s="148"/>
      <c r="FH66" s="148"/>
      <c r="FI66" s="148"/>
      <c r="FJ66" s="148"/>
      <c r="FK66" s="148"/>
      <c r="FL66" s="148"/>
      <c r="FM66" s="148"/>
      <c r="FN66" s="148"/>
      <c r="FO66" s="148"/>
      <c r="FP66" s="148"/>
      <c r="FQ66" s="148"/>
      <c r="FR66" s="148"/>
      <c r="FS66" s="148"/>
      <c r="FT66" s="148"/>
      <c r="FU66" s="148"/>
      <c r="FV66" s="148"/>
      <c r="FW66" s="148"/>
      <c r="FX66" s="148"/>
      <c r="FY66" s="148"/>
      <c r="FZ66" s="148"/>
      <c r="GA66" s="148"/>
      <c r="GB66" s="148"/>
      <c r="GC66" s="148"/>
      <c r="GD66" s="148"/>
      <c r="GE66" s="148"/>
      <c r="GF66" s="148"/>
      <c r="GG66" s="148"/>
      <c r="GH66" s="148"/>
      <c r="GI66" s="148"/>
      <c r="GJ66" s="148"/>
      <c r="GK66" s="148"/>
      <c r="GL66" s="148"/>
      <c r="GM66" s="148"/>
      <c r="GN66" s="148"/>
      <c r="GO66" s="148"/>
      <c r="GP66" s="148"/>
      <c r="GQ66" s="148"/>
      <c r="GR66" s="148"/>
      <c r="GS66" s="148"/>
      <c r="GT66" s="148"/>
      <c r="GU66" s="148"/>
      <c r="GV66" s="148"/>
      <c r="GW66" s="148"/>
      <c r="GX66" s="148"/>
      <c r="GY66" s="148"/>
      <c r="GZ66" s="148"/>
      <c r="HA66" s="148"/>
      <c r="HB66" s="148"/>
      <c r="HC66" s="148"/>
      <c r="HD66" s="148"/>
      <c r="HE66" s="148"/>
      <c r="HF66" s="148"/>
      <c r="HG66" s="148"/>
      <c r="HH66" s="148"/>
      <c r="HI66" s="148"/>
      <c r="HJ66" s="148"/>
      <c r="HK66" s="148"/>
      <c r="HL66" s="148"/>
      <c r="HM66" s="148"/>
      <c r="HN66" s="148"/>
      <c r="HO66" s="148"/>
      <c r="HP66" s="148"/>
      <c r="HQ66" s="148"/>
      <c r="HR66" s="148"/>
      <c r="HS66" s="148"/>
      <c r="HT66" s="148"/>
      <c r="HU66" s="148"/>
      <c r="HV66" s="148"/>
      <c r="HW66" s="148"/>
      <c r="HX66" s="148"/>
      <c r="HY66" s="148"/>
      <c r="HZ66" s="148"/>
      <c r="IA66" s="148"/>
    </row>
    <row r="67" s="4" customFormat="1" ht="20.65" customHeight="1" spans="1:235">
      <c r="A67" s="44"/>
      <c r="B67" s="44"/>
      <c r="C67" s="44"/>
      <c r="D67" s="45"/>
      <c r="E67" s="45"/>
      <c r="F67" s="45"/>
      <c r="G67" s="46"/>
      <c r="H67" s="46"/>
      <c r="I67" s="45"/>
      <c r="J67" s="60"/>
      <c r="K67" s="45"/>
      <c r="L67" s="45"/>
      <c r="M67" s="45"/>
      <c r="N67" s="61"/>
      <c r="O67" s="62"/>
      <c r="P67" s="61"/>
      <c r="Q67" s="61"/>
      <c r="R67" s="61"/>
      <c r="S67" s="61"/>
      <c r="T67" s="61"/>
      <c r="U67" s="75"/>
      <c r="V67" s="76"/>
      <c r="W67" s="77"/>
      <c r="X67" s="78"/>
      <c r="Y67" s="61"/>
      <c r="Z67" s="61"/>
      <c r="AA67" s="91"/>
      <c r="AB67" s="91"/>
      <c r="AC67" s="88"/>
      <c r="AD67" s="89"/>
      <c r="AE67" s="78"/>
      <c r="AF67" s="61"/>
      <c r="AG67" s="111"/>
      <c r="AH67" s="61"/>
      <c r="AI67" s="112"/>
      <c r="AJ67" s="113"/>
      <c r="AK67" s="112"/>
      <c r="AL67" s="113"/>
      <c r="AM67" s="113"/>
      <c r="AN67" s="114"/>
      <c r="AO67" s="114"/>
      <c r="AP67" s="113"/>
      <c r="AQ67" s="113"/>
      <c r="AR67" s="134"/>
      <c r="AS67" s="131"/>
      <c r="AT67" s="131"/>
      <c r="AU67" s="132"/>
      <c r="AV67" s="133"/>
      <c r="AW67" s="89"/>
      <c r="AX67" s="146"/>
      <c r="AY67" s="147"/>
      <c r="AZ67" s="75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8"/>
      <c r="BZ67" s="148"/>
      <c r="CA67" s="148"/>
      <c r="CB67" s="148"/>
      <c r="CC67" s="148"/>
      <c r="CD67" s="148"/>
      <c r="CE67" s="148"/>
      <c r="CF67" s="148"/>
      <c r="CG67" s="148"/>
      <c r="CH67" s="148"/>
      <c r="CI67" s="148"/>
      <c r="CJ67" s="148"/>
      <c r="CK67" s="148"/>
      <c r="CL67" s="148"/>
      <c r="CM67" s="148"/>
      <c r="CN67" s="148"/>
      <c r="CO67" s="148"/>
      <c r="CP67" s="148"/>
      <c r="CQ67" s="148"/>
      <c r="CR67" s="148"/>
      <c r="CS67" s="148"/>
      <c r="CT67" s="148"/>
      <c r="CU67" s="148"/>
      <c r="CV67" s="148"/>
      <c r="CW67" s="148"/>
      <c r="CX67" s="148"/>
      <c r="CY67" s="148"/>
      <c r="CZ67" s="148"/>
      <c r="DA67" s="148"/>
      <c r="DB67" s="148"/>
      <c r="DC67" s="148"/>
      <c r="DD67" s="148"/>
      <c r="DE67" s="148"/>
      <c r="DF67" s="148"/>
      <c r="DG67" s="148"/>
      <c r="DH67" s="148"/>
      <c r="DI67" s="148"/>
      <c r="DJ67" s="148"/>
      <c r="DK67" s="148"/>
      <c r="DL67" s="148"/>
      <c r="DM67" s="148"/>
      <c r="DN67" s="148"/>
      <c r="DO67" s="148"/>
      <c r="DP67" s="148"/>
      <c r="DQ67" s="148"/>
      <c r="DR67" s="148"/>
      <c r="DS67" s="148"/>
      <c r="DT67" s="148"/>
      <c r="DU67" s="148"/>
      <c r="DV67" s="148"/>
      <c r="DW67" s="148"/>
      <c r="DX67" s="148"/>
      <c r="DY67" s="148"/>
      <c r="DZ67" s="148"/>
      <c r="EA67" s="148"/>
      <c r="EB67" s="148"/>
      <c r="EC67" s="148"/>
      <c r="ED67" s="148"/>
      <c r="EE67" s="148"/>
      <c r="EF67" s="148"/>
      <c r="EG67" s="148"/>
      <c r="EH67" s="148"/>
      <c r="EI67" s="148"/>
      <c r="EJ67" s="148"/>
      <c r="EK67" s="148"/>
      <c r="EL67" s="148"/>
      <c r="EM67" s="148"/>
      <c r="EN67" s="148"/>
      <c r="EO67" s="148"/>
      <c r="EP67" s="148"/>
      <c r="EQ67" s="148"/>
      <c r="ER67" s="148"/>
      <c r="ES67" s="148"/>
      <c r="ET67" s="148"/>
      <c r="EU67" s="148"/>
      <c r="EV67" s="148"/>
      <c r="EW67" s="148"/>
      <c r="EX67" s="148"/>
      <c r="EY67" s="148"/>
      <c r="EZ67" s="148"/>
      <c r="FA67" s="148"/>
      <c r="FB67" s="148"/>
      <c r="FC67" s="148"/>
      <c r="FD67" s="148"/>
      <c r="FE67" s="148"/>
      <c r="FF67" s="148"/>
      <c r="FG67" s="148"/>
      <c r="FH67" s="148"/>
      <c r="FI67" s="148"/>
      <c r="FJ67" s="148"/>
      <c r="FK67" s="148"/>
      <c r="FL67" s="148"/>
      <c r="FM67" s="148"/>
      <c r="FN67" s="148"/>
      <c r="FO67" s="148"/>
      <c r="FP67" s="148"/>
      <c r="FQ67" s="148"/>
      <c r="FR67" s="148"/>
      <c r="FS67" s="148"/>
      <c r="FT67" s="148"/>
      <c r="FU67" s="148"/>
      <c r="FV67" s="148"/>
      <c r="FW67" s="148"/>
      <c r="FX67" s="148"/>
      <c r="FY67" s="148"/>
      <c r="FZ67" s="148"/>
      <c r="GA67" s="148"/>
      <c r="GB67" s="148"/>
      <c r="GC67" s="148"/>
      <c r="GD67" s="148"/>
      <c r="GE67" s="148"/>
      <c r="GF67" s="148"/>
      <c r="GG67" s="148"/>
      <c r="GH67" s="148"/>
      <c r="GI67" s="148"/>
      <c r="GJ67" s="148"/>
      <c r="GK67" s="148"/>
      <c r="GL67" s="148"/>
      <c r="GM67" s="148"/>
      <c r="GN67" s="148"/>
      <c r="GO67" s="148"/>
      <c r="GP67" s="148"/>
      <c r="GQ67" s="148"/>
      <c r="GR67" s="148"/>
      <c r="GS67" s="148"/>
      <c r="GT67" s="148"/>
      <c r="GU67" s="148"/>
      <c r="GV67" s="148"/>
      <c r="GW67" s="148"/>
      <c r="GX67" s="148"/>
      <c r="GY67" s="148"/>
      <c r="GZ67" s="148"/>
      <c r="HA67" s="148"/>
      <c r="HB67" s="148"/>
      <c r="HC67" s="148"/>
      <c r="HD67" s="148"/>
      <c r="HE67" s="148"/>
      <c r="HF67" s="148"/>
      <c r="HG67" s="148"/>
      <c r="HH67" s="148"/>
      <c r="HI67" s="148"/>
      <c r="HJ67" s="148"/>
      <c r="HK67" s="148"/>
      <c r="HL67" s="148"/>
      <c r="HM67" s="148"/>
      <c r="HN67" s="148"/>
      <c r="HO67" s="148"/>
      <c r="HP67" s="148"/>
      <c r="HQ67" s="148"/>
      <c r="HR67" s="148"/>
      <c r="HS67" s="148"/>
      <c r="HT67" s="148"/>
      <c r="HU67" s="148"/>
      <c r="HV67" s="148"/>
      <c r="HW67" s="148"/>
      <c r="HX67" s="148"/>
      <c r="HY67" s="148"/>
      <c r="HZ67" s="148"/>
      <c r="IA67" s="148"/>
    </row>
    <row r="68" s="4" customFormat="1" ht="20.65" customHeight="1" spans="1:235">
      <c r="A68" s="44"/>
      <c r="B68" s="44"/>
      <c r="C68" s="44"/>
      <c r="D68" s="45"/>
      <c r="E68" s="45"/>
      <c r="F68" s="45"/>
      <c r="G68" s="46"/>
      <c r="H68" s="46"/>
      <c r="I68" s="45"/>
      <c r="J68" s="60"/>
      <c r="K68" s="45"/>
      <c r="L68" s="45"/>
      <c r="M68" s="45"/>
      <c r="N68" s="61"/>
      <c r="O68" s="62"/>
      <c r="P68" s="61"/>
      <c r="Q68" s="61"/>
      <c r="R68" s="61"/>
      <c r="S68" s="61"/>
      <c r="T68" s="61"/>
      <c r="U68" s="75"/>
      <c r="V68" s="76"/>
      <c r="W68" s="77"/>
      <c r="X68" s="78"/>
      <c r="Y68" s="61"/>
      <c r="Z68" s="61"/>
      <c r="AA68" s="75"/>
      <c r="AB68" s="99"/>
      <c r="AC68" s="88"/>
      <c r="AD68" s="89"/>
      <c r="AE68" s="78"/>
      <c r="AF68" s="61"/>
      <c r="AG68" s="111"/>
      <c r="AH68" s="61"/>
      <c r="AI68" s="112"/>
      <c r="AJ68" s="113"/>
      <c r="AK68" s="112"/>
      <c r="AL68" s="113"/>
      <c r="AM68" s="113"/>
      <c r="AN68" s="114"/>
      <c r="AO68" s="114"/>
      <c r="AP68" s="113"/>
      <c r="AQ68" s="113"/>
      <c r="AR68" s="134"/>
      <c r="AS68" s="131"/>
      <c r="AT68" s="131"/>
      <c r="AU68" s="132"/>
      <c r="AV68" s="133"/>
      <c r="AW68" s="89"/>
      <c r="AX68" s="146"/>
      <c r="AY68" s="147"/>
      <c r="AZ68" s="75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  <c r="BX68" s="148"/>
      <c r="BY68" s="148"/>
      <c r="BZ68" s="148"/>
      <c r="CA68" s="148"/>
      <c r="CB68" s="148"/>
      <c r="CC68" s="148"/>
      <c r="CD68" s="148"/>
      <c r="CE68" s="148"/>
      <c r="CF68" s="148"/>
      <c r="CG68" s="148"/>
      <c r="CH68" s="148"/>
      <c r="CI68" s="148"/>
      <c r="CJ68" s="148"/>
      <c r="CK68" s="148"/>
      <c r="CL68" s="148"/>
      <c r="CM68" s="148"/>
      <c r="CN68" s="148"/>
      <c r="CO68" s="148"/>
      <c r="CP68" s="148"/>
      <c r="CQ68" s="148"/>
      <c r="CR68" s="148"/>
      <c r="CS68" s="148"/>
      <c r="CT68" s="148"/>
      <c r="CU68" s="148"/>
      <c r="CV68" s="148"/>
      <c r="CW68" s="148"/>
      <c r="CX68" s="148"/>
      <c r="CY68" s="148"/>
      <c r="CZ68" s="148"/>
      <c r="DA68" s="148"/>
      <c r="DB68" s="148"/>
      <c r="DC68" s="148"/>
      <c r="DD68" s="148"/>
      <c r="DE68" s="148"/>
      <c r="DF68" s="148"/>
      <c r="DG68" s="148"/>
      <c r="DH68" s="148"/>
      <c r="DI68" s="148"/>
      <c r="DJ68" s="148"/>
      <c r="DK68" s="148"/>
      <c r="DL68" s="148"/>
      <c r="DM68" s="148"/>
      <c r="DN68" s="148"/>
      <c r="DO68" s="148"/>
      <c r="DP68" s="148"/>
      <c r="DQ68" s="148"/>
      <c r="DR68" s="148"/>
      <c r="DS68" s="148"/>
      <c r="DT68" s="148"/>
      <c r="DU68" s="148"/>
      <c r="DV68" s="148"/>
      <c r="DW68" s="148"/>
      <c r="DX68" s="148"/>
      <c r="DY68" s="148"/>
      <c r="DZ68" s="148"/>
      <c r="EA68" s="148"/>
      <c r="EB68" s="148"/>
      <c r="EC68" s="148"/>
      <c r="ED68" s="148"/>
      <c r="EE68" s="148"/>
      <c r="EF68" s="148"/>
      <c r="EG68" s="148"/>
      <c r="EH68" s="148"/>
      <c r="EI68" s="148"/>
      <c r="EJ68" s="148"/>
      <c r="EK68" s="148"/>
      <c r="EL68" s="148"/>
      <c r="EM68" s="148"/>
      <c r="EN68" s="148"/>
      <c r="EO68" s="148"/>
      <c r="EP68" s="148"/>
      <c r="EQ68" s="148"/>
      <c r="ER68" s="148"/>
      <c r="ES68" s="148"/>
      <c r="ET68" s="148"/>
      <c r="EU68" s="148"/>
      <c r="EV68" s="148"/>
      <c r="EW68" s="148"/>
      <c r="EX68" s="148"/>
      <c r="EY68" s="148"/>
      <c r="EZ68" s="148"/>
      <c r="FA68" s="148"/>
      <c r="FB68" s="148"/>
      <c r="FC68" s="148"/>
      <c r="FD68" s="148"/>
      <c r="FE68" s="148"/>
      <c r="FF68" s="148"/>
      <c r="FG68" s="148"/>
      <c r="FH68" s="148"/>
      <c r="FI68" s="148"/>
      <c r="FJ68" s="148"/>
      <c r="FK68" s="148"/>
      <c r="FL68" s="148"/>
      <c r="FM68" s="148"/>
      <c r="FN68" s="148"/>
      <c r="FO68" s="148"/>
      <c r="FP68" s="148"/>
      <c r="FQ68" s="148"/>
      <c r="FR68" s="148"/>
      <c r="FS68" s="148"/>
      <c r="FT68" s="148"/>
      <c r="FU68" s="148"/>
      <c r="FV68" s="148"/>
      <c r="FW68" s="148"/>
      <c r="FX68" s="148"/>
      <c r="FY68" s="148"/>
      <c r="FZ68" s="148"/>
      <c r="GA68" s="148"/>
      <c r="GB68" s="148"/>
      <c r="GC68" s="148"/>
      <c r="GD68" s="148"/>
      <c r="GE68" s="148"/>
      <c r="GF68" s="148"/>
      <c r="GG68" s="148"/>
      <c r="GH68" s="148"/>
      <c r="GI68" s="148"/>
      <c r="GJ68" s="148"/>
      <c r="GK68" s="148"/>
      <c r="GL68" s="148"/>
      <c r="GM68" s="148"/>
      <c r="GN68" s="148"/>
      <c r="GO68" s="148"/>
      <c r="GP68" s="148"/>
      <c r="GQ68" s="148"/>
      <c r="GR68" s="148"/>
      <c r="GS68" s="148"/>
      <c r="GT68" s="148"/>
      <c r="GU68" s="148"/>
      <c r="GV68" s="148"/>
      <c r="GW68" s="148"/>
      <c r="GX68" s="148"/>
      <c r="GY68" s="148"/>
      <c r="GZ68" s="148"/>
      <c r="HA68" s="148"/>
      <c r="HB68" s="148"/>
      <c r="HC68" s="148"/>
      <c r="HD68" s="148"/>
      <c r="HE68" s="148"/>
      <c r="HF68" s="148"/>
      <c r="HG68" s="148"/>
      <c r="HH68" s="148"/>
      <c r="HI68" s="148"/>
      <c r="HJ68" s="148"/>
      <c r="HK68" s="148"/>
      <c r="HL68" s="148"/>
      <c r="HM68" s="148"/>
      <c r="HN68" s="148"/>
      <c r="HO68" s="148"/>
      <c r="HP68" s="148"/>
      <c r="HQ68" s="148"/>
      <c r="HR68" s="148"/>
      <c r="HS68" s="148"/>
      <c r="HT68" s="148"/>
      <c r="HU68" s="148"/>
      <c r="HV68" s="148"/>
      <c r="HW68" s="148"/>
      <c r="HX68" s="148"/>
      <c r="HY68" s="148"/>
      <c r="HZ68" s="148"/>
      <c r="IA68" s="148"/>
    </row>
    <row r="69" s="4" customFormat="1" ht="20.65" customHeight="1" spans="1:235">
      <c r="A69" s="44"/>
      <c r="B69" s="44"/>
      <c r="C69" s="44"/>
      <c r="D69" s="45"/>
      <c r="E69" s="45"/>
      <c r="F69" s="45"/>
      <c r="G69" s="46"/>
      <c r="H69" s="46"/>
      <c r="I69" s="45"/>
      <c r="J69" s="60"/>
      <c r="K69" s="45"/>
      <c r="L69" s="45"/>
      <c r="M69" s="45"/>
      <c r="N69" s="61"/>
      <c r="O69" s="62"/>
      <c r="P69" s="61"/>
      <c r="Q69" s="61"/>
      <c r="R69" s="61"/>
      <c r="S69" s="61"/>
      <c r="T69" s="61"/>
      <c r="U69" s="75"/>
      <c r="V69" s="76"/>
      <c r="W69" s="77"/>
      <c r="X69" s="78"/>
      <c r="Y69" s="61"/>
      <c r="Z69" s="61"/>
      <c r="AA69" s="75"/>
      <c r="AB69" s="93"/>
      <c r="AC69" s="88"/>
      <c r="AD69" s="89"/>
      <c r="AE69" s="78"/>
      <c r="AF69" s="61"/>
      <c r="AG69" s="111"/>
      <c r="AH69" s="61"/>
      <c r="AI69" s="112"/>
      <c r="AJ69" s="113"/>
      <c r="AK69" s="112"/>
      <c r="AL69" s="113"/>
      <c r="AM69" s="113"/>
      <c r="AN69" s="114"/>
      <c r="AO69" s="114"/>
      <c r="AP69" s="113"/>
      <c r="AQ69" s="113"/>
      <c r="AR69" s="134"/>
      <c r="AS69" s="131"/>
      <c r="AT69" s="131"/>
      <c r="AU69" s="132"/>
      <c r="AV69" s="133"/>
      <c r="AW69" s="89"/>
      <c r="AX69" s="146"/>
      <c r="AY69" s="147"/>
      <c r="AZ69" s="75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  <c r="BX69" s="148"/>
      <c r="BY69" s="148"/>
      <c r="BZ69" s="148"/>
      <c r="CA69" s="148"/>
      <c r="CB69" s="148"/>
      <c r="CC69" s="148"/>
      <c r="CD69" s="148"/>
      <c r="CE69" s="148"/>
      <c r="CF69" s="148"/>
      <c r="CG69" s="148"/>
      <c r="CH69" s="148"/>
      <c r="CI69" s="148"/>
      <c r="CJ69" s="148"/>
      <c r="CK69" s="148"/>
      <c r="CL69" s="148"/>
      <c r="CM69" s="148"/>
      <c r="CN69" s="148"/>
      <c r="CO69" s="148"/>
      <c r="CP69" s="148"/>
      <c r="CQ69" s="148"/>
      <c r="CR69" s="148"/>
      <c r="CS69" s="148"/>
      <c r="CT69" s="148"/>
      <c r="CU69" s="148"/>
      <c r="CV69" s="148"/>
      <c r="CW69" s="148"/>
      <c r="CX69" s="148"/>
      <c r="CY69" s="148"/>
      <c r="CZ69" s="148"/>
      <c r="DA69" s="148"/>
      <c r="DB69" s="148"/>
      <c r="DC69" s="148"/>
      <c r="DD69" s="148"/>
      <c r="DE69" s="148"/>
      <c r="DF69" s="148"/>
      <c r="DG69" s="148"/>
      <c r="DH69" s="148"/>
      <c r="DI69" s="148"/>
      <c r="DJ69" s="148"/>
      <c r="DK69" s="148"/>
      <c r="DL69" s="148"/>
      <c r="DM69" s="148"/>
      <c r="DN69" s="148"/>
      <c r="DO69" s="148"/>
      <c r="DP69" s="148"/>
      <c r="DQ69" s="148"/>
      <c r="DR69" s="148"/>
      <c r="DS69" s="148"/>
      <c r="DT69" s="148"/>
      <c r="DU69" s="148"/>
      <c r="DV69" s="148"/>
      <c r="DW69" s="148"/>
      <c r="DX69" s="148"/>
      <c r="DY69" s="148"/>
      <c r="DZ69" s="148"/>
      <c r="EA69" s="148"/>
      <c r="EB69" s="148"/>
      <c r="EC69" s="148"/>
      <c r="ED69" s="148"/>
      <c r="EE69" s="148"/>
      <c r="EF69" s="148"/>
      <c r="EG69" s="148"/>
      <c r="EH69" s="148"/>
      <c r="EI69" s="148"/>
      <c r="EJ69" s="148"/>
      <c r="EK69" s="148"/>
      <c r="EL69" s="148"/>
      <c r="EM69" s="148"/>
      <c r="EN69" s="148"/>
      <c r="EO69" s="148"/>
      <c r="EP69" s="148"/>
      <c r="EQ69" s="148"/>
      <c r="ER69" s="148"/>
      <c r="ES69" s="148"/>
      <c r="ET69" s="148"/>
      <c r="EU69" s="148"/>
      <c r="EV69" s="148"/>
      <c r="EW69" s="148"/>
      <c r="EX69" s="148"/>
      <c r="EY69" s="148"/>
      <c r="EZ69" s="148"/>
      <c r="FA69" s="148"/>
      <c r="FB69" s="148"/>
      <c r="FC69" s="148"/>
      <c r="FD69" s="148"/>
      <c r="FE69" s="148"/>
      <c r="FF69" s="148"/>
      <c r="FG69" s="148"/>
      <c r="FH69" s="148"/>
      <c r="FI69" s="148"/>
      <c r="FJ69" s="148"/>
      <c r="FK69" s="148"/>
      <c r="FL69" s="148"/>
      <c r="FM69" s="148"/>
      <c r="FN69" s="148"/>
      <c r="FO69" s="148"/>
      <c r="FP69" s="148"/>
      <c r="FQ69" s="148"/>
      <c r="FR69" s="148"/>
      <c r="FS69" s="148"/>
      <c r="FT69" s="148"/>
      <c r="FU69" s="148"/>
      <c r="FV69" s="148"/>
      <c r="FW69" s="148"/>
      <c r="FX69" s="148"/>
      <c r="FY69" s="148"/>
      <c r="FZ69" s="148"/>
      <c r="GA69" s="148"/>
      <c r="GB69" s="148"/>
      <c r="GC69" s="148"/>
      <c r="GD69" s="148"/>
      <c r="GE69" s="148"/>
      <c r="GF69" s="148"/>
      <c r="GG69" s="148"/>
      <c r="GH69" s="148"/>
      <c r="GI69" s="148"/>
      <c r="GJ69" s="148"/>
      <c r="GK69" s="148"/>
      <c r="GL69" s="148"/>
      <c r="GM69" s="148"/>
      <c r="GN69" s="148"/>
      <c r="GO69" s="148"/>
      <c r="GP69" s="148"/>
      <c r="GQ69" s="148"/>
      <c r="GR69" s="148"/>
      <c r="GS69" s="148"/>
      <c r="GT69" s="148"/>
      <c r="GU69" s="148"/>
      <c r="GV69" s="148"/>
      <c r="GW69" s="148"/>
      <c r="GX69" s="148"/>
      <c r="GY69" s="148"/>
      <c r="GZ69" s="148"/>
      <c r="HA69" s="148"/>
      <c r="HB69" s="148"/>
      <c r="HC69" s="148"/>
      <c r="HD69" s="148"/>
      <c r="HE69" s="148"/>
      <c r="HF69" s="148"/>
      <c r="HG69" s="148"/>
      <c r="HH69" s="148"/>
      <c r="HI69" s="148"/>
      <c r="HJ69" s="148"/>
      <c r="HK69" s="148"/>
      <c r="HL69" s="148"/>
      <c r="HM69" s="148"/>
      <c r="HN69" s="148"/>
      <c r="HO69" s="148"/>
      <c r="HP69" s="148"/>
      <c r="HQ69" s="148"/>
      <c r="HR69" s="148"/>
      <c r="HS69" s="148"/>
      <c r="HT69" s="148"/>
      <c r="HU69" s="148"/>
      <c r="HV69" s="148"/>
      <c r="HW69" s="148"/>
      <c r="HX69" s="148"/>
      <c r="HY69" s="148"/>
      <c r="HZ69" s="148"/>
      <c r="IA69" s="148"/>
    </row>
    <row r="70" s="4" customFormat="1" ht="20.65" customHeight="1" spans="1:235">
      <c r="A70" s="44"/>
      <c r="B70" s="44"/>
      <c r="C70" s="44"/>
      <c r="D70" s="45"/>
      <c r="E70" s="45"/>
      <c r="F70" s="45"/>
      <c r="G70" s="46"/>
      <c r="H70" s="46"/>
      <c r="I70" s="45"/>
      <c r="J70" s="60"/>
      <c r="K70" s="45"/>
      <c r="L70" s="45"/>
      <c r="M70" s="45"/>
      <c r="N70" s="61"/>
      <c r="O70" s="62"/>
      <c r="P70" s="61"/>
      <c r="Q70" s="61"/>
      <c r="R70" s="61"/>
      <c r="S70" s="61"/>
      <c r="T70" s="61"/>
      <c r="U70" s="75"/>
      <c r="V70" s="76"/>
      <c r="W70" s="77"/>
      <c r="X70" s="78"/>
      <c r="Y70" s="61"/>
      <c r="Z70" s="64"/>
      <c r="AA70" s="75"/>
      <c r="AB70" s="93"/>
      <c r="AC70" s="88"/>
      <c r="AD70" s="89"/>
      <c r="AE70" s="78"/>
      <c r="AF70" s="61"/>
      <c r="AG70" s="111"/>
      <c r="AH70" s="61"/>
      <c r="AI70" s="112"/>
      <c r="AJ70" s="113"/>
      <c r="AK70" s="112"/>
      <c r="AL70" s="113"/>
      <c r="AM70" s="113"/>
      <c r="AN70" s="114"/>
      <c r="AO70" s="114"/>
      <c r="AP70" s="113"/>
      <c r="AQ70" s="113"/>
      <c r="AR70" s="134"/>
      <c r="AS70" s="131"/>
      <c r="AT70" s="131"/>
      <c r="AU70" s="132"/>
      <c r="AV70" s="133"/>
      <c r="AW70" s="89"/>
      <c r="AX70" s="146"/>
      <c r="AY70" s="147"/>
      <c r="AZ70" s="75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  <c r="BX70" s="148"/>
      <c r="BY70" s="148"/>
      <c r="BZ70" s="148"/>
      <c r="CA70" s="148"/>
      <c r="CB70" s="148"/>
      <c r="CC70" s="148"/>
      <c r="CD70" s="148"/>
      <c r="CE70" s="148"/>
      <c r="CF70" s="148"/>
      <c r="CG70" s="148"/>
      <c r="CH70" s="148"/>
      <c r="CI70" s="148"/>
      <c r="CJ70" s="148"/>
      <c r="CK70" s="148"/>
      <c r="CL70" s="148"/>
      <c r="CM70" s="148"/>
      <c r="CN70" s="148"/>
      <c r="CO70" s="148"/>
      <c r="CP70" s="148"/>
      <c r="CQ70" s="148"/>
      <c r="CR70" s="148"/>
      <c r="CS70" s="148"/>
      <c r="CT70" s="148"/>
      <c r="CU70" s="148"/>
      <c r="CV70" s="148"/>
      <c r="CW70" s="148"/>
      <c r="CX70" s="148"/>
      <c r="CY70" s="148"/>
      <c r="CZ70" s="148"/>
      <c r="DA70" s="148"/>
      <c r="DB70" s="148"/>
      <c r="DC70" s="148"/>
      <c r="DD70" s="148"/>
      <c r="DE70" s="148"/>
      <c r="DF70" s="148"/>
      <c r="DG70" s="148"/>
      <c r="DH70" s="148"/>
      <c r="DI70" s="148"/>
      <c r="DJ70" s="148"/>
      <c r="DK70" s="148"/>
      <c r="DL70" s="148"/>
      <c r="DM70" s="148"/>
      <c r="DN70" s="148"/>
      <c r="DO70" s="148"/>
      <c r="DP70" s="148"/>
      <c r="DQ70" s="148"/>
      <c r="DR70" s="148"/>
      <c r="DS70" s="148"/>
      <c r="DT70" s="148"/>
      <c r="DU70" s="148"/>
      <c r="DV70" s="148"/>
      <c r="DW70" s="148"/>
      <c r="DX70" s="148"/>
      <c r="DY70" s="148"/>
      <c r="DZ70" s="148"/>
      <c r="EA70" s="148"/>
      <c r="EB70" s="148"/>
      <c r="EC70" s="148"/>
      <c r="ED70" s="148"/>
      <c r="EE70" s="148"/>
      <c r="EF70" s="148"/>
      <c r="EG70" s="148"/>
      <c r="EH70" s="148"/>
      <c r="EI70" s="148"/>
      <c r="EJ70" s="148"/>
      <c r="EK70" s="148"/>
      <c r="EL70" s="148"/>
      <c r="EM70" s="148"/>
      <c r="EN70" s="148"/>
      <c r="EO70" s="148"/>
      <c r="EP70" s="148"/>
      <c r="EQ70" s="148"/>
      <c r="ER70" s="148"/>
      <c r="ES70" s="148"/>
      <c r="ET70" s="148"/>
      <c r="EU70" s="148"/>
      <c r="EV70" s="148"/>
      <c r="EW70" s="148"/>
      <c r="EX70" s="148"/>
      <c r="EY70" s="148"/>
      <c r="EZ70" s="148"/>
      <c r="FA70" s="148"/>
      <c r="FB70" s="148"/>
      <c r="FC70" s="148"/>
      <c r="FD70" s="148"/>
      <c r="FE70" s="148"/>
      <c r="FF70" s="148"/>
      <c r="FG70" s="148"/>
      <c r="FH70" s="148"/>
      <c r="FI70" s="148"/>
      <c r="FJ70" s="148"/>
      <c r="FK70" s="148"/>
      <c r="FL70" s="148"/>
      <c r="FM70" s="148"/>
      <c r="FN70" s="148"/>
      <c r="FO70" s="148"/>
      <c r="FP70" s="148"/>
      <c r="FQ70" s="148"/>
      <c r="FR70" s="148"/>
      <c r="FS70" s="148"/>
      <c r="FT70" s="148"/>
      <c r="FU70" s="148"/>
      <c r="FV70" s="148"/>
      <c r="FW70" s="148"/>
      <c r="FX70" s="148"/>
      <c r="FY70" s="148"/>
      <c r="FZ70" s="148"/>
      <c r="GA70" s="148"/>
      <c r="GB70" s="148"/>
      <c r="GC70" s="148"/>
      <c r="GD70" s="148"/>
      <c r="GE70" s="148"/>
      <c r="GF70" s="148"/>
      <c r="GG70" s="148"/>
      <c r="GH70" s="148"/>
      <c r="GI70" s="148"/>
      <c r="GJ70" s="148"/>
      <c r="GK70" s="148"/>
      <c r="GL70" s="148"/>
      <c r="GM70" s="148"/>
      <c r="GN70" s="148"/>
      <c r="GO70" s="148"/>
      <c r="GP70" s="148"/>
      <c r="GQ70" s="148"/>
      <c r="GR70" s="148"/>
      <c r="GS70" s="148"/>
      <c r="GT70" s="148"/>
      <c r="GU70" s="148"/>
      <c r="GV70" s="148"/>
      <c r="GW70" s="148"/>
      <c r="GX70" s="148"/>
      <c r="GY70" s="148"/>
      <c r="GZ70" s="148"/>
      <c r="HA70" s="148"/>
      <c r="HB70" s="148"/>
      <c r="HC70" s="148"/>
      <c r="HD70" s="148"/>
      <c r="HE70" s="148"/>
      <c r="HF70" s="148"/>
      <c r="HG70" s="148"/>
      <c r="HH70" s="148"/>
      <c r="HI70" s="148"/>
      <c r="HJ70" s="148"/>
      <c r="HK70" s="148"/>
      <c r="HL70" s="148"/>
      <c r="HM70" s="148"/>
      <c r="HN70" s="148"/>
      <c r="HO70" s="148"/>
      <c r="HP70" s="148"/>
      <c r="HQ70" s="148"/>
      <c r="HR70" s="148"/>
      <c r="HS70" s="148"/>
      <c r="HT70" s="148"/>
      <c r="HU70" s="148"/>
      <c r="HV70" s="148"/>
      <c r="HW70" s="148"/>
      <c r="HX70" s="148"/>
      <c r="HY70" s="148"/>
      <c r="HZ70" s="148"/>
      <c r="IA70" s="148"/>
    </row>
    <row r="71" s="4" customFormat="1" ht="20.65" customHeight="1" spans="1:235">
      <c r="A71" s="44"/>
      <c r="B71" s="44"/>
      <c r="C71" s="44"/>
      <c r="D71" s="45"/>
      <c r="E71" s="45"/>
      <c r="F71" s="45"/>
      <c r="G71" s="46"/>
      <c r="H71" s="46"/>
      <c r="I71" s="45"/>
      <c r="J71" s="60"/>
      <c r="K71" s="45"/>
      <c r="L71" s="45"/>
      <c r="M71" s="45"/>
      <c r="N71" s="61"/>
      <c r="O71" s="62"/>
      <c r="P71" s="61"/>
      <c r="Q71" s="61"/>
      <c r="R71" s="61"/>
      <c r="S71" s="61"/>
      <c r="T71" s="61"/>
      <c r="U71" s="75"/>
      <c r="V71" s="76"/>
      <c r="W71" s="77"/>
      <c r="X71" s="78"/>
      <c r="Y71" s="61"/>
      <c r="Z71" s="94" t="s">
        <v>118</v>
      </c>
      <c r="AA71" s="64" t="s">
        <v>119</v>
      </c>
      <c r="AB71" s="93">
        <v>8</v>
      </c>
      <c r="AC71" s="88">
        <v>0.15</v>
      </c>
      <c r="AD71" s="89">
        <f>AB71*AC71</f>
        <v>1.2</v>
      </c>
      <c r="AE71" s="94">
        <f>AD71+AD72+AD73</f>
        <v>1.2</v>
      </c>
      <c r="AF71" s="61"/>
      <c r="AG71" s="111"/>
      <c r="AH71" s="61"/>
      <c r="AI71" s="112"/>
      <c r="AJ71" s="113"/>
      <c r="AK71" s="112"/>
      <c r="AL71" s="113"/>
      <c r="AM71" s="113"/>
      <c r="AN71" s="114"/>
      <c r="AO71" s="114"/>
      <c r="AP71" s="113"/>
      <c r="AQ71" s="113"/>
      <c r="AR71" s="134"/>
      <c r="AS71" s="131"/>
      <c r="AT71" s="131"/>
      <c r="AU71" s="132"/>
      <c r="AV71" s="133"/>
      <c r="AW71" s="89"/>
      <c r="AX71" s="146"/>
      <c r="AY71" s="147"/>
      <c r="AZ71" s="75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  <c r="BX71" s="148"/>
      <c r="BY71" s="148"/>
      <c r="BZ71" s="148"/>
      <c r="CA71" s="148"/>
      <c r="CB71" s="148"/>
      <c r="CC71" s="148"/>
      <c r="CD71" s="148"/>
      <c r="CE71" s="148"/>
      <c r="CF71" s="148"/>
      <c r="CG71" s="148"/>
      <c r="CH71" s="148"/>
      <c r="CI71" s="148"/>
      <c r="CJ71" s="148"/>
      <c r="CK71" s="148"/>
      <c r="CL71" s="148"/>
      <c r="CM71" s="148"/>
      <c r="CN71" s="148"/>
      <c r="CO71" s="148"/>
      <c r="CP71" s="148"/>
      <c r="CQ71" s="148"/>
      <c r="CR71" s="148"/>
      <c r="CS71" s="148"/>
      <c r="CT71" s="148"/>
      <c r="CU71" s="148"/>
      <c r="CV71" s="148"/>
      <c r="CW71" s="148"/>
      <c r="CX71" s="148"/>
      <c r="CY71" s="148"/>
      <c r="CZ71" s="148"/>
      <c r="DA71" s="148"/>
      <c r="DB71" s="148"/>
      <c r="DC71" s="148"/>
      <c r="DD71" s="148"/>
      <c r="DE71" s="148"/>
      <c r="DF71" s="148"/>
      <c r="DG71" s="148"/>
      <c r="DH71" s="148"/>
      <c r="DI71" s="148"/>
      <c r="DJ71" s="148"/>
      <c r="DK71" s="148"/>
      <c r="DL71" s="148"/>
      <c r="DM71" s="148"/>
      <c r="DN71" s="148"/>
      <c r="DO71" s="148"/>
      <c r="DP71" s="148"/>
      <c r="DQ71" s="148"/>
      <c r="DR71" s="148"/>
      <c r="DS71" s="148"/>
      <c r="DT71" s="148"/>
      <c r="DU71" s="148"/>
      <c r="DV71" s="148"/>
      <c r="DW71" s="148"/>
      <c r="DX71" s="148"/>
      <c r="DY71" s="148"/>
      <c r="DZ71" s="148"/>
      <c r="EA71" s="148"/>
      <c r="EB71" s="148"/>
      <c r="EC71" s="148"/>
      <c r="ED71" s="148"/>
      <c r="EE71" s="148"/>
      <c r="EF71" s="148"/>
      <c r="EG71" s="148"/>
      <c r="EH71" s="148"/>
      <c r="EI71" s="148"/>
      <c r="EJ71" s="148"/>
      <c r="EK71" s="148"/>
      <c r="EL71" s="148"/>
      <c r="EM71" s="148"/>
      <c r="EN71" s="148"/>
      <c r="EO71" s="148"/>
      <c r="EP71" s="148"/>
      <c r="EQ71" s="148"/>
      <c r="ER71" s="148"/>
      <c r="ES71" s="148"/>
      <c r="ET71" s="148"/>
      <c r="EU71" s="148"/>
      <c r="EV71" s="148"/>
      <c r="EW71" s="148"/>
      <c r="EX71" s="148"/>
      <c r="EY71" s="148"/>
      <c r="EZ71" s="148"/>
      <c r="FA71" s="148"/>
      <c r="FB71" s="148"/>
      <c r="FC71" s="148"/>
      <c r="FD71" s="148"/>
      <c r="FE71" s="148"/>
      <c r="FF71" s="148"/>
      <c r="FG71" s="148"/>
      <c r="FH71" s="148"/>
      <c r="FI71" s="148"/>
      <c r="FJ71" s="148"/>
      <c r="FK71" s="148"/>
      <c r="FL71" s="148"/>
      <c r="FM71" s="148"/>
      <c r="FN71" s="148"/>
      <c r="FO71" s="148"/>
      <c r="FP71" s="148"/>
      <c r="FQ71" s="148"/>
      <c r="FR71" s="148"/>
      <c r="FS71" s="148"/>
      <c r="FT71" s="148"/>
      <c r="FU71" s="148"/>
      <c r="FV71" s="148"/>
      <c r="FW71" s="148"/>
      <c r="FX71" s="148"/>
      <c r="FY71" s="148"/>
      <c r="FZ71" s="148"/>
      <c r="GA71" s="148"/>
      <c r="GB71" s="148"/>
      <c r="GC71" s="148"/>
      <c r="GD71" s="148"/>
      <c r="GE71" s="148"/>
      <c r="GF71" s="148"/>
      <c r="GG71" s="148"/>
      <c r="GH71" s="148"/>
      <c r="GI71" s="148"/>
      <c r="GJ71" s="148"/>
      <c r="GK71" s="148"/>
      <c r="GL71" s="148"/>
      <c r="GM71" s="148"/>
      <c r="GN71" s="148"/>
      <c r="GO71" s="148"/>
      <c r="GP71" s="148"/>
      <c r="GQ71" s="148"/>
      <c r="GR71" s="148"/>
      <c r="GS71" s="148"/>
      <c r="GT71" s="148"/>
      <c r="GU71" s="148"/>
      <c r="GV71" s="148"/>
      <c r="GW71" s="148"/>
      <c r="GX71" s="148"/>
      <c r="GY71" s="148"/>
      <c r="GZ71" s="148"/>
      <c r="HA71" s="148"/>
      <c r="HB71" s="148"/>
      <c r="HC71" s="148"/>
      <c r="HD71" s="148"/>
      <c r="HE71" s="148"/>
      <c r="HF71" s="148"/>
      <c r="HG71" s="148"/>
      <c r="HH71" s="148"/>
      <c r="HI71" s="148"/>
      <c r="HJ71" s="148"/>
      <c r="HK71" s="148"/>
      <c r="HL71" s="148"/>
      <c r="HM71" s="148"/>
      <c r="HN71" s="148"/>
      <c r="HO71" s="148"/>
      <c r="HP71" s="148"/>
      <c r="HQ71" s="148"/>
      <c r="HR71" s="148"/>
      <c r="HS71" s="148"/>
      <c r="HT71" s="148"/>
      <c r="HU71" s="148"/>
      <c r="HV71" s="148"/>
      <c r="HW71" s="148"/>
      <c r="HX71" s="148"/>
      <c r="HY71" s="148"/>
      <c r="HZ71" s="148"/>
      <c r="IA71" s="148"/>
    </row>
    <row r="72" s="4" customFormat="1" ht="20.65" customHeight="1" spans="1:235">
      <c r="A72" s="44"/>
      <c r="B72" s="44"/>
      <c r="C72" s="44"/>
      <c r="D72" s="45"/>
      <c r="E72" s="45"/>
      <c r="F72" s="45"/>
      <c r="G72" s="46"/>
      <c r="H72" s="46"/>
      <c r="I72" s="45"/>
      <c r="J72" s="60"/>
      <c r="K72" s="45"/>
      <c r="L72" s="45"/>
      <c r="M72" s="45"/>
      <c r="N72" s="61"/>
      <c r="O72" s="62"/>
      <c r="P72" s="61"/>
      <c r="Q72" s="61"/>
      <c r="R72" s="61"/>
      <c r="S72" s="61"/>
      <c r="T72" s="61"/>
      <c r="U72" s="75"/>
      <c r="V72" s="76"/>
      <c r="W72" s="77"/>
      <c r="X72" s="78"/>
      <c r="Y72" s="61"/>
      <c r="Z72" s="61"/>
      <c r="AA72" s="78"/>
      <c r="AB72" s="93"/>
      <c r="AC72" s="88"/>
      <c r="AD72" s="89"/>
      <c r="AE72" s="61"/>
      <c r="AF72" s="61"/>
      <c r="AG72" s="111"/>
      <c r="AH72" s="61"/>
      <c r="AI72" s="112"/>
      <c r="AJ72" s="113"/>
      <c r="AK72" s="112"/>
      <c r="AL72" s="113"/>
      <c r="AM72" s="113"/>
      <c r="AN72" s="114"/>
      <c r="AO72" s="114"/>
      <c r="AP72" s="113"/>
      <c r="AQ72" s="113"/>
      <c r="AR72" s="134"/>
      <c r="AS72" s="131"/>
      <c r="AT72" s="131"/>
      <c r="AU72" s="132"/>
      <c r="AV72" s="133"/>
      <c r="AW72" s="89"/>
      <c r="AX72" s="146"/>
      <c r="AY72" s="147"/>
      <c r="AZ72" s="75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148"/>
      <c r="BL72" s="148"/>
      <c r="BM72" s="148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  <c r="BX72" s="148"/>
      <c r="BY72" s="148"/>
      <c r="BZ72" s="148"/>
      <c r="CA72" s="148"/>
      <c r="CB72" s="148"/>
      <c r="CC72" s="148"/>
      <c r="CD72" s="148"/>
      <c r="CE72" s="148"/>
      <c r="CF72" s="148"/>
      <c r="CG72" s="148"/>
      <c r="CH72" s="148"/>
      <c r="CI72" s="148"/>
      <c r="CJ72" s="148"/>
      <c r="CK72" s="148"/>
      <c r="CL72" s="148"/>
      <c r="CM72" s="148"/>
      <c r="CN72" s="148"/>
      <c r="CO72" s="148"/>
      <c r="CP72" s="148"/>
      <c r="CQ72" s="148"/>
      <c r="CR72" s="148"/>
      <c r="CS72" s="148"/>
      <c r="CT72" s="148"/>
      <c r="CU72" s="148"/>
      <c r="CV72" s="148"/>
      <c r="CW72" s="148"/>
      <c r="CX72" s="148"/>
      <c r="CY72" s="148"/>
      <c r="CZ72" s="148"/>
      <c r="DA72" s="148"/>
      <c r="DB72" s="148"/>
      <c r="DC72" s="148"/>
      <c r="DD72" s="148"/>
      <c r="DE72" s="148"/>
      <c r="DF72" s="148"/>
      <c r="DG72" s="148"/>
      <c r="DH72" s="148"/>
      <c r="DI72" s="148"/>
      <c r="DJ72" s="148"/>
      <c r="DK72" s="148"/>
      <c r="DL72" s="148"/>
      <c r="DM72" s="148"/>
      <c r="DN72" s="148"/>
      <c r="DO72" s="148"/>
      <c r="DP72" s="148"/>
      <c r="DQ72" s="148"/>
      <c r="DR72" s="148"/>
      <c r="DS72" s="148"/>
      <c r="DT72" s="148"/>
      <c r="DU72" s="148"/>
      <c r="DV72" s="148"/>
      <c r="DW72" s="148"/>
      <c r="DX72" s="148"/>
      <c r="DY72" s="148"/>
      <c r="DZ72" s="148"/>
      <c r="EA72" s="148"/>
      <c r="EB72" s="148"/>
      <c r="EC72" s="148"/>
      <c r="ED72" s="148"/>
      <c r="EE72" s="148"/>
      <c r="EF72" s="148"/>
      <c r="EG72" s="148"/>
      <c r="EH72" s="148"/>
      <c r="EI72" s="148"/>
      <c r="EJ72" s="148"/>
      <c r="EK72" s="148"/>
      <c r="EL72" s="148"/>
      <c r="EM72" s="148"/>
      <c r="EN72" s="148"/>
      <c r="EO72" s="148"/>
      <c r="EP72" s="148"/>
      <c r="EQ72" s="148"/>
      <c r="ER72" s="148"/>
      <c r="ES72" s="148"/>
      <c r="ET72" s="148"/>
      <c r="EU72" s="148"/>
      <c r="EV72" s="148"/>
      <c r="EW72" s="148"/>
      <c r="EX72" s="148"/>
      <c r="EY72" s="148"/>
      <c r="EZ72" s="148"/>
      <c r="FA72" s="148"/>
      <c r="FB72" s="148"/>
      <c r="FC72" s="148"/>
      <c r="FD72" s="148"/>
      <c r="FE72" s="148"/>
      <c r="FF72" s="148"/>
      <c r="FG72" s="148"/>
      <c r="FH72" s="148"/>
      <c r="FI72" s="148"/>
      <c r="FJ72" s="148"/>
      <c r="FK72" s="148"/>
      <c r="FL72" s="148"/>
      <c r="FM72" s="148"/>
      <c r="FN72" s="148"/>
      <c r="FO72" s="148"/>
      <c r="FP72" s="148"/>
      <c r="FQ72" s="148"/>
      <c r="FR72" s="148"/>
      <c r="FS72" s="148"/>
      <c r="FT72" s="148"/>
      <c r="FU72" s="148"/>
      <c r="FV72" s="148"/>
      <c r="FW72" s="148"/>
      <c r="FX72" s="148"/>
      <c r="FY72" s="148"/>
      <c r="FZ72" s="148"/>
      <c r="GA72" s="148"/>
      <c r="GB72" s="148"/>
      <c r="GC72" s="148"/>
      <c r="GD72" s="148"/>
      <c r="GE72" s="148"/>
      <c r="GF72" s="148"/>
      <c r="GG72" s="148"/>
      <c r="GH72" s="148"/>
      <c r="GI72" s="148"/>
      <c r="GJ72" s="148"/>
      <c r="GK72" s="148"/>
      <c r="GL72" s="148"/>
      <c r="GM72" s="148"/>
      <c r="GN72" s="148"/>
      <c r="GO72" s="148"/>
      <c r="GP72" s="148"/>
      <c r="GQ72" s="148"/>
      <c r="GR72" s="148"/>
      <c r="GS72" s="148"/>
      <c r="GT72" s="148"/>
      <c r="GU72" s="148"/>
      <c r="GV72" s="148"/>
      <c r="GW72" s="148"/>
      <c r="GX72" s="148"/>
      <c r="GY72" s="148"/>
      <c r="GZ72" s="148"/>
      <c r="HA72" s="148"/>
      <c r="HB72" s="148"/>
      <c r="HC72" s="148"/>
      <c r="HD72" s="148"/>
      <c r="HE72" s="148"/>
      <c r="HF72" s="148"/>
      <c r="HG72" s="148"/>
      <c r="HH72" s="148"/>
      <c r="HI72" s="148"/>
      <c r="HJ72" s="148"/>
      <c r="HK72" s="148"/>
      <c r="HL72" s="148"/>
      <c r="HM72" s="148"/>
      <c r="HN72" s="148"/>
      <c r="HO72" s="148"/>
      <c r="HP72" s="148"/>
      <c r="HQ72" s="148"/>
      <c r="HR72" s="148"/>
      <c r="HS72" s="148"/>
      <c r="HT72" s="148"/>
      <c r="HU72" s="148"/>
      <c r="HV72" s="148"/>
      <c r="HW72" s="148"/>
      <c r="HX72" s="148"/>
      <c r="HY72" s="148"/>
      <c r="HZ72" s="148"/>
      <c r="IA72" s="148"/>
    </row>
    <row r="73" s="4" customFormat="1" ht="20.65" customHeight="1" spans="1:235">
      <c r="A73" s="44"/>
      <c r="B73" s="44"/>
      <c r="C73" s="44"/>
      <c r="D73" s="48"/>
      <c r="E73" s="48"/>
      <c r="F73" s="48"/>
      <c r="G73" s="49"/>
      <c r="H73" s="49"/>
      <c r="I73" s="48"/>
      <c r="J73" s="63"/>
      <c r="K73" s="48"/>
      <c r="L73" s="48"/>
      <c r="M73" s="48"/>
      <c r="N73" s="64"/>
      <c r="O73" s="65"/>
      <c r="P73" s="64"/>
      <c r="Q73" s="64"/>
      <c r="R73" s="64"/>
      <c r="S73" s="64"/>
      <c r="T73" s="64"/>
      <c r="U73" s="75"/>
      <c r="V73" s="76"/>
      <c r="W73" s="77"/>
      <c r="X73" s="78"/>
      <c r="Y73" s="64"/>
      <c r="Z73" s="64"/>
      <c r="AA73" s="78"/>
      <c r="AB73" s="93"/>
      <c r="AC73" s="88"/>
      <c r="AD73" s="89"/>
      <c r="AE73" s="64"/>
      <c r="AF73" s="64"/>
      <c r="AG73" s="115"/>
      <c r="AH73" s="64"/>
      <c r="AI73" s="116"/>
      <c r="AJ73" s="117"/>
      <c r="AK73" s="116"/>
      <c r="AL73" s="117"/>
      <c r="AM73" s="117"/>
      <c r="AN73" s="118"/>
      <c r="AO73" s="118"/>
      <c r="AP73" s="117"/>
      <c r="AQ73" s="117"/>
      <c r="AR73" s="135"/>
      <c r="AS73" s="136"/>
      <c r="AT73" s="136"/>
      <c r="AU73" s="137"/>
      <c r="AV73" s="138"/>
      <c r="AW73" s="89"/>
      <c r="AX73" s="149"/>
      <c r="AY73" s="147"/>
      <c r="AZ73" s="75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48"/>
      <c r="BR73" s="148"/>
      <c r="BS73" s="148"/>
      <c r="BT73" s="148"/>
      <c r="BU73" s="148"/>
      <c r="BV73" s="148"/>
      <c r="BW73" s="148"/>
      <c r="BX73" s="148"/>
      <c r="BY73" s="148"/>
      <c r="BZ73" s="148"/>
      <c r="CA73" s="148"/>
      <c r="CB73" s="148"/>
      <c r="CC73" s="148"/>
      <c r="CD73" s="148"/>
      <c r="CE73" s="148"/>
      <c r="CF73" s="148"/>
      <c r="CG73" s="148"/>
      <c r="CH73" s="148"/>
      <c r="CI73" s="148"/>
      <c r="CJ73" s="148"/>
      <c r="CK73" s="148"/>
      <c r="CL73" s="148"/>
      <c r="CM73" s="148"/>
      <c r="CN73" s="148"/>
      <c r="CO73" s="148"/>
      <c r="CP73" s="148"/>
      <c r="CQ73" s="148"/>
      <c r="CR73" s="148"/>
      <c r="CS73" s="148"/>
      <c r="CT73" s="148"/>
      <c r="CU73" s="148"/>
      <c r="CV73" s="148"/>
      <c r="CW73" s="148"/>
      <c r="CX73" s="148"/>
      <c r="CY73" s="148"/>
      <c r="CZ73" s="148"/>
      <c r="DA73" s="148"/>
      <c r="DB73" s="148"/>
      <c r="DC73" s="148"/>
      <c r="DD73" s="148"/>
      <c r="DE73" s="148"/>
      <c r="DF73" s="148"/>
      <c r="DG73" s="148"/>
      <c r="DH73" s="148"/>
      <c r="DI73" s="148"/>
      <c r="DJ73" s="148"/>
      <c r="DK73" s="148"/>
      <c r="DL73" s="148"/>
      <c r="DM73" s="148"/>
      <c r="DN73" s="148"/>
      <c r="DO73" s="148"/>
      <c r="DP73" s="148"/>
      <c r="DQ73" s="148"/>
      <c r="DR73" s="148"/>
      <c r="DS73" s="148"/>
      <c r="DT73" s="148"/>
      <c r="DU73" s="148"/>
      <c r="DV73" s="148"/>
      <c r="DW73" s="148"/>
      <c r="DX73" s="148"/>
      <c r="DY73" s="148"/>
      <c r="DZ73" s="148"/>
      <c r="EA73" s="148"/>
      <c r="EB73" s="148"/>
      <c r="EC73" s="148"/>
      <c r="ED73" s="148"/>
      <c r="EE73" s="148"/>
      <c r="EF73" s="148"/>
      <c r="EG73" s="148"/>
      <c r="EH73" s="148"/>
      <c r="EI73" s="148"/>
      <c r="EJ73" s="148"/>
      <c r="EK73" s="148"/>
      <c r="EL73" s="148"/>
      <c r="EM73" s="148"/>
      <c r="EN73" s="148"/>
      <c r="EO73" s="148"/>
      <c r="EP73" s="148"/>
      <c r="EQ73" s="148"/>
      <c r="ER73" s="148"/>
      <c r="ES73" s="148"/>
      <c r="ET73" s="148"/>
      <c r="EU73" s="148"/>
      <c r="EV73" s="148"/>
      <c r="EW73" s="148"/>
      <c r="EX73" s="148"/>
      <c r="EY73" s="148"/>
      <c r="EZ73" s="148"/>
      <c r="FA73" s="148"/>
      <c r="FB73" s="148"/>
      <c r="FC73" s="148"/>
      <c r="FD73" s="148"/>
      <c r="FE73" s="148"/>
      <c r="FF73" s="148"/>
      <c r="FG73" s="148"/>
      <c r="FH73" s="148"/>
      <c r="FI73" s="148"/>
      <c r="FJ73" s="148"/>
      <c r="FK73" s="148"/>
      <c r="FL73" s="148"/>
      <c r="FM73" s="148"/>
      <c r="FN73" s="148"/>
      <c r="FO73" s="148"/>
      <c r="FP73" s="148"/>
      <c r="FQ73" s="148"/>
      <c r="FR73" s="148"/>
      <c r="FS73" s="148"/>
      <c r="FT73" s="148"/>
      <c r="FU73" s="148"/>
      <c r="FV73" s="148"/>
      <c r="FW73" s="148"/>
      <c r="FX73" s="148"/>
      <c r="FY73" s="148"/>
      <c r="FZ73" s="148"/>
      <c r="GA73" s="148"/>
      <c r="GB73" s="148"/>
      <c r="GC73" s="148"/>
      <c r="GD73" s="148"/>
      <c r="GE73" s="148"/>
      <c r="GF73" s="148"/>
      <c r="GG73" s="148"/>
      <c r="GH73" s="148"/>
      <c r="GI73" s="148"/>
      <c r="GJ73" s="148"/>
      <c r="GK73" s="148"/>
      <c r="GL73" s="148"/>
      <c r="GM73" s="148"/>
      <c r="GN73" s="148"/>
      <c r="GO73" s="148"/>
      <c r="GP73" s="148"/>
      <c r="GQ73" s="148"/>
      <c r="GR73" s="148"/>
      <c r="GS73" s="148"/>
      <c r="GT73" s="148"/>
      <c r="GU73" s="148"/>
      <c r="GV73" s="148"/>
      <c r="GW73" s="148"/>
      <c r="GX73" s="148"/>
      <c r="GY73" s="148"/>
      <c r="GZ73" s="148"/>
      <c r="HA73" s="148"/>
      <c r="HB73" s="148"/>
      <c r="HC73" s="148"/>
      <c r="HD73" s="148"/>
      <c r="HE73" s="148"/>
      <c r="HF73" s="148"/>
      <c r="HG73" s="148"/>
      <c r="HH73" s="148"/>
      <c r="HI73" s="148"/>
      <c r="HJ73" s="148"/>
      <c r="HK73" s="148"/>
      <c r="HL73" s="148"/>
      <c r="HM73" s="148"/>
      <c r="HN73" s="148"/>
      <c r="HO73" s="148"/>
      <c r="HP73" s="148"/>
      <c r="HQ73" s="148"/>
      <c r="HR73" s="148"/>
      <c r="HS73" s="148"/>
      <c r="HT73" s="148"/>
      <c r="HU73" s="148"/>
      <c r="HV73" s="148"/>
      <c r="HW73" s="148"/>
      <c r="HX73" s="148"/>
      <c r="HY73" s="148"/>
      <c r="HZ73" s="148"/>
      <c r="IA73" s="148"/>
    </row>
    <row r="74" s="4" customFormat="1" ht="20.65" customHeight="1" spans="1:235">
      <c r="A74" s="44" t="s">
        <v>130</v>
      </c>
      <c r="B74" s="44" t="s">
        <v>131</v>
      </c>
      <c r="C74" s="44" t="s">
        <v>132</v>
      </c>
      <c r="D74" s="45" t="s">
        <v>133</v>
      </c>
      <c r="E74" s="45"/>
      <c r="F74" s="45">
        <v>1</v>
      </c>
      <c r="G74" s="46" t="e">
        <f>模具报价表!#REF!</f>
        <v>#REF!</v>
      </c>
      <c r="H74" s="47" t="e">
        <f>G74*F74</f>
        <v>#REF!</v>
      </c>
      <c r="I74" s="45" t="e">
        <f>模具报价表!#REF!</f>
        <v>#REF!</v>
      </c>
      <c r="J74" s="60"/>
      <c r="K74" s="45"/>
      <c r="L74" s="45"/>
      <c r="M74" s="45"/>
      <c r="N74" s="61">
        <v>0.805</v>
      </c>
      <c r="O74" s="62"/>
      <c r="P74" s="61">
        <v>3.8</v>
      </c>
      <c r="Q74" s="61">
        <f>N74*P74</f>
        <v>3.059</v>
      </c>
      <c r="R74" s="61"/>
      <c r="S74" s="61"/>
      <c r="T74" s="61">
        <f>Q74</f>
        <v>3.059</v>
      </c>
      <c r="U74" s="48"/>
      <c r="V74" s="73"/>
      <c r="W74" s="74"/>
      <c r="X74" s="64"/>
      <c r="Y74" s="61"/>
      <c r="Z74" s="61"/>
      <c r="AA74" s="96" t="s">
        <v>35</v>
      </c>
      <c r="AB74" s="87" t="s">
        <v>134</v>
      </c>
      <c r="AC74" s="88">
        <v>1</v>
      </c>
      <c r="AD74" s="89">
        <v>0.3</v>
      </c>
      <c r="AE74" s="64">
        <f>AD74+AD75+AD76+AD77+AD78+AD79+AD80+AD81</f>
        <v>8.3</v>
      </c>
      <c r="AF74" s="61">
        <f>AE74+AE82</f>
        <v>11.6</v>
      </c>
      <c r="AG74" s="111">
        <v>0.09</v>
      </c>
      <c r="AH74" s="61">
        <f>(T74+Y74+AF74)*AG74</f>
        <v>1.31931</v>
      </c>
      <c r="AI74" s="112"/>
      <c r="AJ74" s="113">
        <f>(T74+Y74+AF74)*AI74</f>
        <v>0</v>
      </c>
      <c r="AK74" s="112">
        <v>0.1</v>
      </c>
      <c r="AL74" s="113">
        <f>(T74+Y74+AF74)*AK74</f>
        <v>1.4659</v>
      </c>
      <c r="AM74" s="113">
        <f>T74+Y74+AF74+AH74+AJ74+AL74</f>
        <v>17.44421</v>
      </c>
      <c r="AN74" s="114">
        <f>AM74*0.05</f>
        <v>0.8722105</v>
      </c>
      <c r="AO74" s="114">
        <f>AM74*0.03</f>
        <v>0.5233263</v>
      </c>
      <c r="AP74" s="113">
        <f>AM74+AN74+AO74</f>
        <v>18.8397468</v>
      </c>
      <c r="AQ74" s="113">
        <f>AP74*1.13</f>
        <v>21.288913884</v>
      </c>
      <c r="AR74" s="130">
        <v>5000</v>
      </c>
      <c r="AS74" s="131">
        <v>30000</v>
      </c>
      <c r="AT74" s="131" t="s">
        <v>113</v>
      </c>
      <c r="AU74" s="132">
        <v>0.5</v>
      </c>
      <c r="AV74" s="133">
        <f>AR74*AU74</f>
        <v>2500</v>
      </c>
      <c r="AW74" s="117">
        <f>AV74/AS74</f>
        <v>0.0833333333333333</v>
      </c>
      <c r="AX74" s="146">
        <f>AQ74+AW74</f>
        <v>21.3722472173333</v>
      </c>
      <c r="AY74" s="147">
        <f>AX74*F74</f>
        <v>21.3722472173333</v>
      </c>
      <c r="AZ74" s="75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148"/>
      <c r="BL74" s="148"/>
      <c r="BM74" s="148"/>
      <c r="BN74" s="148"/>
      <c r="BO74" s="148"/>
      <c r="BP74" s="148"/>
      <c r="BQ74" s="148"/>
      <c r="BR74" s="148"/>
      <c r="BS74" s="148"/>
      <c r="BT74" s="148"/>
      <c r="BU74" s="148"/>
      <c r="BV74" s="148"/>
      <c r="BW74" s="148"/>
      <c r="BX74" s="148"/>
      <c r="BY74" s="148"/>
      <c r="BZ74" s="148"/>
      <c r="CA74" s="148"/>
      <c r="CB74" s="148"/>
      <c r="CC74" s="148"/>
      <c r="CD74" s="148"/>
      <c r="CE74" s="148"/>
      <c r="CF74" s="148"/>
      <c r="CG74" s="148"/>
      <c r="CH74" s="148"/>
      <c r="CI74" s="148"/>
      <c r="CJ74" s="148"/>
      <c r="CK74" s="148"/>
      <c r="CL74" s="148"/>
      <c r="CM74" s="148"/>
      <c r="CN74" s="148"/>
      <c r="CO74" s="148"/>
      <c r="CP74" s="148"/>
      <c r="CQ74" s="148"/>
      <c r="CR74" s="148"/>
      <c r="CS74" s="148"/>
      <c r="CT74" s="148"/>
      <c r="CU74" s="148"/>
      <c r="CV74" s="148"/>
      <c r="CW74" s="148"/>
      <c r="CX74" s="148"/>
      <c r="CY74" s="148"/>
      <c r="CZ74" s="148"/>
      <c r="DA74" s="148"/>
      <c r="DB74" s="148"/>
      <c r="DC74" s="148"/>
      <c r="DD74" s="148"/>
      <c r="DE74" s="148"/>
      <c r="DF74" s="148"/>
      <c r="DG74" s="148"/>
      <c r="DH74" s="148"/>
      <c r="DI74" s="148"/>
      <c r="DJ74" s="148"/>
      <c r="DK74" s="148"/>
      <c r="DL74" s="148"/>
      <c r="DM74" s="148"/>
      <c r="DN74" s="148"/>
      <c r="DO74" s="148"/>
      <c r="DP74" s="148"/>
      <c r="DQ74" s="148"/>
      <c r="DR74" s="148"/>
      <c r="DS74" s="148"/>
      <c r="DT74" s="148"/>
      <c r="DU74" s="148"/>
      <c r="DV74" s="148"/>
      <c r="DW74" s="148"/>
      <c r="DX74" s="148"/>
      <c r="DY74" s="148"/>
      <c r="DZ74" s="148"/>
      <c r="EA74" s="148"/>
      <c r="EB74" s="148"/>
      <c r="EC74" s="148"/>
      <c r="ED74" s="148"/>
      <c r="EE74" s="148"/>
      <c r="EF74" s="148"/>
      <c r="EG74" s="148"/>
      <c r="EH74" s="148"/>
      <c r="EI74" s="148"/>
      <c r="EJ74" s="148"/>
      <c r="EK74" s="148"/>
      <c r="EL74" s="148"/>
      <c r="EM74" s="148"/>
      <c r="EN74" s="148"/>
      <c r="EO74" s="148"/>
      <c r="EP74" s="148"/>
      <c r="EQ74" s="148"/>
      <c r="ER74" s="148"/>
      <c r="ES74" s="148"/>
      <c r="ET74" s="148"/>
      <c r="EU74" s="148"/>
      <c r="EV74" s="148"/>
      <c r="EW74" s="148"/>
      <c r="EX74" s="148"/>
      <c r="EY74" s="148"/>
      <c r="EZ74" s="148"/>
      <c r="FA74" s="148"/>
      <c r="FB74" s="148"/>
      <c r="FC74" s="148"/>
      <c r="FD74" s="148"/>
      <c r="FE74" s="148"/>
      <c r="FF74" s="148"/>
      <c r="FG74" s="148"/>
      <c r="FH74" s="148"/>
      <c r="FI74" s="148"/>
      <c r="FJ74" s="148"/>
      <c r="FK74" s="148"/>
      <c r="FL74" s="148"/>
      <c r="FM74" s="148"/>
      <c r="FN74" s="148"/>
      <c r="FO74" s="148"/>
      <c r="FP74" s="148"/>
      <c r="FQ74" s="148"/>
      <c r="FR74" s="148"/>
      <c r="FS74" s="148"/>
      <c r="FT74" s="148"/>
      <c r="FU74" s="148"/>
      <c r="FV74" s="148"/>
      <c r="FW74" s="148"/>
      <c r="FX74" s="148"/>
      <c r="FY74" s="148"/>
      <c r="FZ74" s="148"/>
      <c r="GA74" s="148"/>
      <c r="GB74" s="148"/>
      <c r="GC74" s="148"/>
      <c r="GD74" s="148"/>
      <c r="GE74" s="148"/>
      <c r="GF74" s="148"/>
      <c r="GG74" s="148"/>
      <c r="GH74" s="148"/>
      <c r="GI74" s="148"/>
      <c r="GJ74" s="148"/>
      <c r="GK74" s="148"/>
      <c r="GL74" s="148"/>
      <c r="GM74" s="148"/>
      <c r="GN74" s="148"/>
      <c r="GO74" s="148"/>
      <c r="GP74" s="148"/>
      <c r="GQ74" s="148"/>
      <c r="GR74" s="148"/>
      <c r="GS74" s="148"/>
      <c r="GT74" s="148"/>
      <c r="GU74" s="148"/>
      <c r="GV74" s="148"/>
      <c r="GW74" s="148"/>
      <c r="GX74" s="148"/>
      <c r="GY74" s="148"/>
      <c r="GZ74" s="148"/>
      <c r="HA74" s="148"/>
      <c r="HB74" s="148"/>
      <c r="HC74" s="148"/>
      <c r="HD74" s="148"/>
      <c r="HE74" s="148"/>
      <c r="HF74" s="148"/>
      <c r="HG74" s="148"/>
      <c r="HH74" s="148"/>
      <c r="HI74" s="148"/>
      <c r="HJ74" s="148"/>
      <c r="HK74" s="148"/>
      <c r="HL74" s="148"/>
      <c r="HM74" s="148"/>
      <c r="HN74" s="148"/>
      <c r="HO74" s="148"/>
      <c r="HP74" s="148"/>
      <c r="HQ74" s="148"/>
      <c r="HR74" s="148"/>
      <c r="HS74" s="148"/>
      <c r="HT74" s="148"/>
      <c r="HU74" s="148"/>
      <c r="HV74" s="148"/>
      <c r="HW74" s="148"/>
      <c r="HX74" s="148"/>
      <c r="HY74" s="148"/>
      <c r="HZ74" s="148"/>
      <c r="IA74" s="148"/>
    </row>
    <row r="75" s="4" customFormat="1" ht="20.65" customHeight="1" spans="1:235">
      <c r="A75" s="44"/>
      <c r="B75" s="44"/>
      <c r="C75" s="44"/>
      <c r="D75" s="45"/>
      <c r="E75" s="45"/>
      <c r="F75" s="45"/>
      <c r="G75" s="46"/>
      <c r="H75" s="46"/>
      <c r="I75" s="45"/>
      <c r="J75" s="60"/>
      <c r="K75" s="45"/>
      <c r="L75" s="45"/>
      <c r="M75" s="45"/>
      <c r="N75" s="61"/>
      <c r="O75" s="62"/>
      <c r="P75" s="61"/>
      <c r="Q75" s="61"/>
      <c r="R75" s="61"/>
      <c r="S75" s="61"/>
      <c r="T75" s="61"/>
      <c r="U75" s="75"/>
      <c r="V75" s="76"/>
      <c r="W75" s="77"/>
      <c r="X75" s="78"/>
      <c r="Y75" s="61"/>
      <c r="Z75" s="61"/>
      <c r="AA75" s="97" t="s">
        <v>37</v>
      </c>
      <c r="AB75" s="87" t="s">
        <v>135</v>
      </c>
      <c r="AC75" s="88">
        <v>1</v>
      </c>
      <c r="AD75" s="89">
        <v>8</v>
      </c>
      <c r="AE75" s="78"/>
      <c r="AF75" s="61"/>
      <c r="AG75" s="111"/>
      <c r="AH75" s="61"/>
      <c r="AI75" s="112"/>
      <c r="AJ75" s="113"/>
      <c r="AK75" s="112"/>
      <c r="AL75" s="113"/>
      <c r="AM75" s="113"/>
      <c r="AN75" s="114"/>
      <c r="AO75" s="114"/>
      <c r="AP75" s="113"/>
      <c r="AQ75" s="113"/>
      <c r="AR75" s="134"/>
      <c r="AS75" s="131"/>
      <c r="AT75" s="131"/>
      <c r="AU75" s="132"/>
      <c r="AV75" s="133"/>
      <c r="AW75" s="89"/>
      <c r="AX75" s="146"/>
      <c r="AY75" s="147"/>
      <c r="AZ75" s="75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  <c r="BX75" s="148"/>
      <c r="BY75" s="148"/>
      <c r="BZ75" s="148"/>
      <c r="CA75" s="148"/>
      <c r="CB75" s="148"/>
      <c r="CC75" s="148"/>
      <c r="CD75" s="148"/>
      <c r="CE75" s="148"/>
      <c r="CF75" s="148"/>
      <c r="CG75" s="148"/>
      <c r="CH75" s="148"/>
      <c r="CI75" s="148"/>
      <c r="CJ75" s="148"/>
      <c r="CK75" s="148"/>
      <c r="CL75" s="148"/>
      <c r="CM75" s="148"/>
      <c r="CN75" s="148"/>
      <c r="CO75" s="148"/>
      <c r="CP75" s="148"/>
      <c r="CQ75" s="148"/>
      <c r="CR75" s="148"/>
      <c r="CS75" s="148"/>
      <c r="CT75" s="148"/>
      <c r="CU75" s="148"/>
      <c r="CV75" s="148"/>
      <c r="CW75" s="148"/>
      <c r="CX75" s="148"/>
      <c r="CY75" s="148"/>
      <c r="CZ75" s="148"/>
      <c r="DA75" s="148"/>
      <c r="DB75" s="148"/>
      <c r="DC75" s="148"/>
      <c r="DD75" s="148"/>
      <c r="DE75" s="148"/>
      <c r="DF75" s="148"/>
      <c r="DG75" s="148"/>
      <c r="DH75" s="148"/>
      <c r="DI75" s="148"/>
      <c r="DJ75" s="148"/>
      <c r="DK75" s="148"/>
      <c r="DL75" s="148"/>
      <c r="DM75" s="148"/>
      <c r="DN75" s="148"/>
      <c r="DO75" s="148"/>
      <c r="DP75" s="148"/>
      <c r="DQ75" s="148"/>
      <c r="DR75" s="148"/>
      <c r="DS75" s="148"/>
      <c r="DT75" s="148"/>
      <c r="DU75" s="148"/>
      <c r="DV75" s="148"/>
      <c r="DW75" s="148"/>
      <c r="DX75" s="148"/>
      <c r="DY75" s="148"/>
      <c r="DZ75" s="148"/>
      <c r="EA75" s="148"/>
      <c r="EB75" s="148"/>
      <c r="EC75" s="148"/>
      <c r="ED75" s="148"/>
      <c r="EE75" s="148"/>
      <c r="EF75" s="148"/>
      <c r="EG75" s="148"/>
      <c r="EH75" s="148"/>
      <c r="EI75" s="148"/>
      <c r="EJ75" s="148"/>
      <c r="EK75" s="148"/>
      <c r="EL75" s="148"/>
      <c r="EM75" s="148"/>
      <c r="EN75" s="148"/>
      <c r="EO75" s="148"/>
      <c r="EP75" s="148"/>
      <c r="EQ75" s="148"/>
      <c r="ER75" s="148"/>
      <c r="ES75" s="148"/>
      <c r="ET75" s="148"/>
      <c r="EU75" s="148"/>
      <c r="EV75" s="148"/>
      <c r="EW75" s="148"/>
      <c r="EX75" s="148"/>
      <c r="EY75" s="148"/>
      <c r="EZ75" s="148"/>
      <c r="FA75" s="148"/>
      <c r="FB75" s="148"/>
      <c r="FC75" s="148"/>
      <c r="FD75" s="148"/>
      <c r="FE75" s="148"/>
      <c r="FF75" s="148"/>
      <c r="FG75" s="148"/>
      <c r="FH75" s="148"/>
      <c r="FI75" s="148"/>
      <c r="FJ75" s="148"/>
      <c r="FK75" s="148"/>
      <c r="FL75" s="148"/>
      <c r="FM75" s="148"/>
      <c r="FN75" s="148"/>
      <c r="FO75" s="148"/>
      <c r="FP75" s="148"/>
      <c r="FQ75" s="148"/>
      <c r="FR75" s="148"/>
      <c r="FS75" s="148"/>
      <c r="FT75" s="148"/>
      <c r="FU75" s="148"/>
      <c r="FV75" s="148"/>
      <c r="FW75" s="148"/>
      <c r="FX75" s="148"/>
      <c r="FY75" s="148"/>
      <c r="FZ75" s="148"/>
      <c r="GA75" s="148"/>
      <c r="GB75" s="148"/>
      <c r="GC75" s="148"/>
      <c r="GD75" s="148"/>
      <c r="GE75" s="148"/>
      <c r="GF75" s="148"/>
      <c r="GG75" s="148"/>
      <c r="GH75" s="148"/>
      <c r="GI75" s="148"/>
      <c r="GJ75" s="148"/>
      <c r="GK75" s="148"/>
      <c r="GL75" s="148"/>
      <c r="GM75" s="148"/>
      <c r="GN75" s="148"/>
      <c r="GO75" s="148"/>
      <c r="GP75" s="148"/>
      <c r="GQ75" s="148"/>
      <c r="GR75" s="148"/>
      <c r="GS75" s="148"/>
      <c r="GT75" s="148"/>
      <c r="GU75" s="148"/>
      <c r="GV75" s="148"/>
      <c r="GW75" s="148"/>
      <c r="GX75" s="148"/>
      <c r="GY75" s="148"/>
      <c r="GZ75" s="148"/>
      <c r="HA75" s="148"/>
      <c r="HB75" s="148"/>
      <c r="HC75" s="148"/>
      <c r="HD75" s="148"/>
      <c r="HE75" s="148"/>
      <c r="HF75" s="148"/>
      <c r="HG75" s="148"/>
      <c r="HH75" s="148"/>
      <c r="HI75" s="148"/>
      <c r="HJ75" s="148"/>
      <c r="HK75" s="148"/>
      <c r="HL75" s="148"/>
      <c r="HM75" s="148"/>
      <c r="HN75" s="148"/>
      <c r="HO75" s="148"/>
      <c r="HP75" s="148"/>
      <c r="HQ75" s="148"/>
      <c r="HR75" s="148"/>
      <c r="HS75" s="148"/>
      <c r="HT75" s="148"/>
      <c r="HU75" s="148"/>
      <c r="HV75" s="148"/>
      <c r="HW75" s="148"/>
      <c r="HX75" s="148"/>
      <c r="HY75" s="148"/>
      <c r="HZ75" s="148"/>
      <c r="IA75" s="148"/>
    </row>
    <row r="76" s="4" customFormat="1" ht="20.65" customHeight="1" spans="1:235">
      <c r="A76" s="44"/>
      <c r="B76" s="44"/>
      <c r="C76" s="44"/>
      <c r="D76" s="45"/>
      <c r="E76" s="45"/>
      <c r="F76" s="45"/>
      <c r="G76" s="46"/>
      <c r="H76" s="46"/>
      <c r="I76" s="45"/>
      <c r="J76" s="60"/>
      <c r="K76" s="45"/>
      <c r="L76" s="45"/>
      <c r="M76" s="45"/>
      <c r="N76" s="61"/>
      <c r="O76" s="62"/>
      <c r="P76" s="61"/>
      <c r="Q76" s="61"/>
      <c r="R76" s="61"/>
      <c r="S76" s="61"/>
      <c r="T76" s="61"/>
      <c r="U76" s="75"/>
      <c r="V76" s="76"/>
      <c r="W76" s="77"/>
      <c r="X76" s="78"/>
      <c r="Y76" s="61"/>
      <c r="Z76" s="61"/>
      <c r="AA76" s="91"/>
      <c r="AB76" s="91"/>
      <c r="AC76" s="88"/>
      <c r="AD76" s="89"/>
      <c r="AE76" s="78"/>
      <c r="AF76" s="61"/>
      <c r="AG76" s="111"/>
      <c r="AH76" s="61"/>
      <c r="AI76" s="112"/>
      <c r="AJ76" s="113"/>
      <c r="AK76" s="112"/>
      <c r="AL76" s="113"/>
      <c r="AM76" s="113"/>
      <c r="AN76" s="114"/>
      <c r="AO76" s="114"/>
      <c r="AP76" s="113"/>
      <c r="AQ76" s="113"/>
      <c r="AR76" s="134"/>
      <c r="AS76" s="131"/>
      <c r="AT76" s="131"/>
      <c r="AU76" s="132"/>
      <c r="AV76" s="133"/>
      <c r="AW76" s="89"/>
      <c r="AX76" s="146"/>
      <c r="AY76" s="147"/>
      <c r="AZ76" s="75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8"/>
      <c r="BR76" s="148"/>
      <c r="BS76" s="148"/>
      <c r="BT76" s="148"/>
      <c r="BU76" s="148"/>
      <c r="BV76" s="148"/>
      <c r="BW76" s="148"/>
      <c r="BX76" s="148"/>
      <c r="BY76" s="148"/>
      <c r="BZ76" s="148"/>
      <c r="CA76" s="148"/>
      <c r="CB76" s="148"/>
      <c r="CC76" s="148"/>
      <c r="CD76" s="148"/>
      <c r="CE76" s="148"/>
      <c r="CF76" s="148"/>
      <c r="CG76" s="148"/>
      <c r="CH76" s="148"/>
      <c r="CI76" s="148"/>
      <c r="CJ76" s="148"/>
      <c r="CK76" s="148"/>
      <c r="CL76" s="148"/>
      <c r="CM76" s="148"/>
      <c r="CN76" s="148"/>
      <c r="CO76" s="148"/>
      <c r="CP76" s="148"/>
      <c r="CQ76" s="148"/>
      <c r="CR76" s="148"/>
      <c r="CS76" s="148"/>
      <c r="CT76" s="148"/>
      <c r="CU76" s="148"/>
      <c r="CV76" s="148"/>
      <c r="CW76" s="148"/>
      <c r="CX76" s="148"/>
      <c r="CY76" s="148"/>
      <c r="CZ76" s="148"/>
      <c r="DA76" s="148"/>
      <c r="DB76" s="148"/>
      <c r="DC76" s="148"/>
      <c r="DD76" s="148"/>
      <c r="DE76" s="148"/>
      <c r="DF76" s="148"/>
      <c r="DG76" s="148"/>
      <c r="DH76" s="148"/>
      <c r="DI76" s="148"/>
      <c r="DJ76" s="148"/>
      <c r="DK76" s="148"/>
      <c r="DL76" s="148"/>
      <c r="DM76" s="148"/>
      <c r="DN76" s="148"/>
      <c r="DO76" s="148"/>
      <c r="DP76" s="148"/>
      <c r="DQ76" s="148"/>
      <c r="DR76" s="148"/>
      <c r="DS76" s="148"/>
      <c r="DT76" s="148"/>
      <c r="DU76" s="148"/>
      <c r="DV76" s="148"/>
      <c r="DW76" s="148"/>
      <c r="DX76" s="148"/>
      <c r="DY76" s="148"/>
      <c r="DZ76" s="148"/>
      <c r="EA76" s="148"/>
      <c r="EB76" s="148"/>
      <c r="EC76" s="148"/>
      <c r="ED76" s="148"/>
      <c r="EE76" s="148"/>
      <c r="EF76" s="148"/>
      <c r="EG76" s="148"/>
      <c r="EH76" s="148"/>
      <c r="EI76" s="148"/>
      <c r="EJ76" s="148"/>
      <c r="EK76" s="148"/>
      <c r="EL76" s="148"/>
      <c r="EM76" s="148"/>
      <c r="EN76" s="148"/>
      <c r="EO76" s="148"/>
      <c r="EP76" s="148"/>
      <c r="EQ76" s="148"/>
      <c r="ER76" s="148"/>
      <c r="ES76" s="148"/>
      <c r="ET76" s="148"/>
      <c r="EU76" s="148"/>
      <c r="EV76" s="148"/>
      <c r="EW76" s="148"/>
      <c r="EX76" s="148"/>
      <c r="EY76" s="148"/>
      <c r="EZ76" s="148"/>
      <c r="FA76" s="148"/>
      <c r="FB76" s="148"/>
      <c r="FC76" s="148"/>
      <c r="FD76" s="148"/>
      <c r="FE76" s="148"/>
      <c r="FF76" s="148"/>
      <c r="FG76" s="148"/>
      <c r="FH76" s="148"/>
      <c r="FI76" s="148"/>
      <c r="FJ76" s="148"/>
      <c r="FK76" s="148"/>
      <c r="FL76" s="148"/>
      <c r="FM76" s="148"/>
      <c r="FN76" s="148"/>
      <c r="FO76" s="148"/>
      <c r="FP76" s="148"/>
      <c r="FQ76" s="148"/>
      <c r="FR76" s="148"/>
      <c r="FS76" s="148"/>
      <c r="FT76" s="148"/>
      <c r="FU76" s="148"/>
      <c r="FV76" s="148"/>
      <c r="FW76" s="148"/>
      <c r="FX76" s="148"/>
      <c r="FY76" s="148"/>
      <c r="FZ76" s="148"/>
      <c r="GA76" s="148"/>
      <c r="GB76" s="148"/>
      <c r="GC76" s="148"/>
      <c r="GD76" s="148"/>
      <c r="GE76" s="148"/>
      <c r="GF76" s="148"/>
      <c r="GG76" s="148"/>
      <c r="GH76" s="148"/>
      <c r="GI76" s="148"/>
      <c r="GJ76" s="148"/>
      <c r="GK76" s="148"/>
      <c r="GL76" s="148"/>
      <c r="GM76" s="148"/>
      <c r="GN76" s="148"/>
      <c r="GO76" s="148"/>
      <c r="GP76" s="148"/>
      <c r="GQ76" s="148"/>
      <c r="GR76" s="148"/>
      <c r="GS76" s="148"/>
      <c r="GT76" s="148"/>
      <c r="GU76" s="148"/>
      <c r="GV76" s="148"/>
      <c r="GW76" s="148"/>
      <c r="GX76" s="148"/>
      <c r="GY76" s="148"/>
      <c r="GZ76" s="148"/>
      <c r="HA76" s="148"/>
      <c r="HB76" s="148"/>
      <c r="HC76" s="148"/>
      <c r="HD76" s="148"/>
      <c r="HE76" s="148"/>
      <c r="HF76" s="148"/>
      <c r="HG76" s="148"/>
      <c r="HH76" s="148"/>
      <c r="HI76" s="148"/>
      <c r="HJ76" s="148"/>
      <c r="HK76" s="148"/>
      <c r="HL76" s="148"/>
      <c r="HM76" s="148"/>
      <c r="HN76" s="148"/>
      <c r="HO76" s="148"/>
      <c r="HP76" s="148"/>
      <c r="HQ76" s="148"/>
      <c r="HR76" s="148"/>
      <c r="HS76" s="148"/>
      <c r="HT76" s="148"/>
      <c r="HU76" s="148"/>
      <c r="HV76" s="148"/>
      <c r="HW76" s="148"/>
      <c r="HX76" s="148"/>
      <c r="HY76" s="148"/>
      <c r="HZ76" s="148"/>
      <c r="IA76" s="148"/>
    </row>
    <row r="77" s="4" customFormat="1" ht="20.65" customHeight="1" spans="1:235">
      <c r="A77" s="44"/>
      <c r="B77" s="44"/>
      <c r="C77" s="44"/>
      <c r="D77" s="45"/>
      <c r="E77" s="45"/>
      <c r="F77" s="45"/>
      <c r="G77" s="46"/>
      <c r="H77" s="46"/>
      <c r="I77" s="45"/>
      <c r="J77" s="60"/>
      <c r="K77" s="45"/>
      <c r="L77" s="45"/>
      <c r="M77" s="45"/>
      <c r="N77" s="61"/>
      <c r="O77" s="62"/>
      <c r="P77" s="61"/>
      <c r="Q77" s="61"/>
      <c r="R77" s="61"/>
      <c r="S77" s="61"/>
      <c r="T77" s="61"/>
      <c r="U77" s="75"/>
      <c r="V77" s="76"/>
      <c r="W77" s="77"/>
      <c r="X77" s="78"/>
      <c r="Y77" s="61"/>
      <c r="Z77" s="61"/>
      <c r="AA77" s="91"/>
      <c r="AB77" s="91"/>
      <c r="AC77" s="88"/>
      <c r="AD77" s="89"/>
      <c r="AE77" s="78"/>
      <c r="AF77" s="61"/>
      <c r="AG77" s="111"/>
      <c r="AH77" s="61"/>
      <c r="AI77" s="112"/>
      <c r="AJ77" s="113"/>
      <c r="AK77" s="112"/>
      <c r="AL77" s="113"/>
      <c r="AM77" s="113"/>
      <c r="AN77" s="114"/>
      <c r="AO77" s="114"/>
      <c r="AP77" s="113"/>
      <c r="AQ77" s="113"/>
      <c r="AR77" s="134"/>
      <c r="AS77" s="131"/>
      <c r="AT77" s="131"/>
      <c r="AU77" s="132"/>
      <c r="AV77" s="133"/>
      <c r="AW77" s="89"/>
      <c r="AX77" s="146"/>
      <c r="AY77" s="147"/>
      <c r="AZ77" s="75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148"/>
      <c r="BT77" s="148"/>
      <c r="BU77" s="148"/>
      <c r="BV77" s="148"/>
      <c r="BW77" s="148"/>
      <c r="BX77" s="148"/>
      <c r="BY77" s="148"/>
      <c r="BZ77" s="148"/>
      <c r="CA77" s="148"/>
      <c r="CB77" s="148"/>
      <c r="CC77" s="148"/>
      <c r="CD77" s="148"/>
      <c r="CE77" s="148"/>
      <c r="CF77" s="148"/>
      <c r="CG77" s="148"/>
      <c r="CH77" s="148"/>
      <c r="CI77" s="148"/>
      <c r="CJ77" s="148"/>
      <c r="CK77" s="148"/>
      <c r="CL77" s="148"/>
      <c r="CM77" s="148"/>
      <c r="CN77" s="148"/>
      <c r="CO77" s="148"/>
      <c r="CP77" s="148"/>
      <c r="CQ77" s="148"/>
      <c r="CR77" s="148"/>
      <c r="CS77" s="148"/>
      <c r="CT77" s="148"/>
      <c r="CU77" s="148"/>
      <c r="CV77" s="148"/>
      <c r="CW77" s="148"/>
      <c r="CX77" s="148"/>
      <c r="CY77" s="148"/>
      <c r="CZ77" s="148"/>
      <c r="DA77" s="148"/>
      <c r="DB77" s="148"/>
      <c r="DC77" s="148"/>
      <c r="DD77" s="148"/>
      <c r="DE77" s="148"/>
      <c r="DF77" s="148"/>
      <c r="DG77" s="148"/>
      <c r="DH77" s="148"/>
      <c r="DI77" s="148"/>
      <c r="DJ77" s="148"/>
      <c r="DK77" s="148"/>
      <c r="DL77" s="148"/>
      <c r="DM77" s="148"/>
      <c r="DN77" s="148"/>
      <c r="DO77" s="148"/>
      <c r="DP77" s="148"/>
      <c r="DQ77" s="148"/>
      <c r="DR77" s="148"/>
      <c r="DS77" s="148"/>
      <c r="DT77" s="148"/>
      <c r="DU77" s="148"/>
      <c r="DV77" s="148"/>
      <c r="DW77" s="148"/>
      <c r="DX77" s="148"/>
      <c r="DY77" s="148"/>
      <c r="DZ77" s="148"/>
      <c r="EA77" s="148"/>
      <c r="EB77" s="148"/>
      <c r="EC77" s="148"/>
      <c r="ED77" s="148"/>
      <c r="EE77" s="148"/>
      <c r="EF77" s="148"/>
      <c r="EG77" s="148"/>
      <c r="EH77" s="148"/>
      <c r="EI77" s="148"/>
      <c r="EJ77" s="148"/>
      <c r="EK77" s="148"/>
      <c r="EL77" s="148"/>
      <c r="EM77" s="148"/>
      <c r="EN77" s="148"/>
      <c r="EO77" s="148"/>
      <c r="EP77" s="148"/>
      <c r="EQ77" s="148"/>
      <c r="ER77" s="148"/>
      <c r="ES77" s="148"/>
      <c r="ET77" s="148"/>
      <c r="EU77" s="148"/>
      <c r="EV77" s="148"/>
      <c r="EW77" s="148"/>
      <c r="EX77" s="148"/>
      <c r="EY77" s="148"/>
      <c r="EZ77" s="148"/>
      <c r="FA77" s="148"/>
      <c r="FB77" s="148"/>
      <c r="FC77" s="148"/>
      <c r="FD77" s="148"/>
      <c r="FE77" s="148"/>
      <c r="FF77" s="148"/>
      <c r="FG77" s="148"/>
      <c r="FH77" s="148"/>
      <c r="FI77" s="148"/>
      <c r="FJ77" s="148"/>
      <c r="FK77" s="148"/>
      <c r="FL77" s="148"/>
      <c r="FM77" s="148"/>
      <c r="FN77" s="148"/>
      <c r="FO77" s="148"/>
      <c r="FP77" s="148"/>
      <c r="FQ77" s="148"/>
      <c r="FR77" s="148"/>
      <c r="FS77" s="148"/>
      <c r="FT77" s="148"/>
      <c r="FU77" s="148"/>
      <c r="FV77" s="148"/>
      <c r="FW77" s="148"/>
      <c r="FX77" s="148"/>
      <c r="FY77" s="148"/>
      <c r="FZ77" s="148"/>
      <c r="GA77" s="148"/>
      <c r="GB77" s="148"/>
      <c r="GC77" s="148"/>
      <c r="GD77" s="148"/>
      <c r="GE77" s="148"/>
      <c r="GF77" s="148"/>
      <c r="GG77" s="148"/>
      <c r="GH77" s="148"/>
      <c r="GI77" s="148"/>
      <c r="GJ77" s="148"/>
      <c r="GK77" s="148"/>
      <c r="GL77" s="148"/>
      <c r="GM77" s="148"/>
      <c r="GN77" s="148"/>
      <c r="GO77" s="148"/>
      <c r="GP77" s="148"/>
      <c r="GQ77" s="148"/>
      <c r="GR77" s="148"/>
      <c r="GS77" s="148"/>
      <c r="GT77" s="148"/>
      <c r="GU77" s="148"/>
      <c r="GV77" s="148"/>
      <c r="GW77" s="148"/>
      <c r="GX77" s="148"/>
      <c r="GY77" s="148"/>
      <c r="GZ77" s="148"/>
      <c r="HA77" s="148"/>
      <c r="HB77" s="148"/>
      <c r="HC77" s="148"/>
      <c r="HD77" s="148"/>
      <c r="HE77" s="148"/>
      <c r="HF77" s="148"/>
      <c r="HG77" s="148"/>
      <c r="HH77" s="148"/>
      <c r="HI77" s="148"/>
      <c r="HJ77" s="148"/>
      <c r="HK77" s="148"/>
      <c r="HL77" s="148"/>
      <c r="HM77" s="148"/>
      <c r="HN77" s="148"/>
      <c r="HO77" s="148"/>
      <c r="HP77" s="148"/>
      <c r="HQ77" s="148"/>
      <c r="HR77" s="148"/>
      <c r="HS77" s="148"/>
      <c r="HT77" s="148"/>
      <c r="HU77" s="148"/>
      <c r="HV77" s="148"/>
      <c r="HW77" s="148"/>
      <c r="HX77" s="148"/>
      <c r="HY77" s="148"/>
      <c r="HZ77" s="148"/>
      <c r="IA77" s="148"/>
    </row>
    <row r="78" s="4" customFormat="1" ht="20.65" customHeight="1" spans="1:235">
      <c r="A78" s="44"/>
      <c r="B78" s="44"/>
      <c r="C78" s="44"/>
      <c r="D78" s="45"/>
      <c r="E78" s="45"/>
      <c r="F78" s="45"/>
      <c r="G78" s="46"/>
      <c r="H78" s="46"/>
      <c r="I78" s="45"/>
      <c r="J78" s="60"/>
      <c r="K78" s="45"/>
      <c r="L78" s="45"/>
      <c r="M78" s="45"/>
      <c r="N78" s="61"/>
      <c r="O78" s="62"/>
      <c r="P78" s="61"/>
      <c r="Q78" s="61"/>
      <c r="R78" s="61"/>
      <c r="S78" s="61"/>
      <c r="T78" s="61"/>
      <c r="U78" s="75"/>
      <c r="V78" s="76"/>
      <c r="W78" s="77"/>
      <c r="X78" s="78"/>
      <c r="Y78" s="61"/>
      <c r="Z78" s="61"/>
      <c r="AA78" s="75"/>
      <c r="AB78" s="92"/>
      <c r="AC78" s="88"/>
      <c r="AD78" s="89"/>
      <c r="AE78" s="78"/>
      <c r="AF78" s="61"/>
      <c r="AG78" s="111"/>
      <c r="AH78" s="61"/>
      <c r="AI78" s="112"/>
      <c r="AJ78" s="113"/>
      <c r="AK78" s="112"/>
      <c r="AL78" s="113"/>
      <c r="AM78" s="113"/>
      <c r="AN78" s="114"/>
      <c r="AO78" s="114"/>
      <c r="AP78" s="113"/>
      <c r="AQ78" s="113"/>
      <c r="AR78" s="134"/>
      <c r="AS78" s="131"/>
      <c r="AT78" s="131"/>
      <c r="AU78" s="132"/>
      <c r="AV78" s="133"/>
      <c r="AW78" s="89"/>
      <c r="AX78" s="146"/>
      <c r="AY78" s="147"/>
      <c r="AZ78" s="75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148"/>
      <c r="BT78" s="148"/>
      <c r="BU78" s="148"/>
      <c r="BV78" s="148"/>
      <c r="BW78" s="148"/>
      <c r="BX78" s="148"/>
      <c r="BY78" s="148"/>
      <c r="BZ78" s="148"/>
      <c r="CA78" s="148"/>
      <c r="CB78" s="148"/>
      <c r="CC78" s="148"/>
      <c r="CD78" s="148"/>
      <c r="CE78" s="148"/>
      <c r="CF78" s="148"/>
      <c r="CG78" s="148"/>
      <c r="CH78" s="148"/>
      <c r="CI78" s="148"/>
      <c r="CJ78" s="148"/>
      <c r="CK78" s="148"/>
      <c r="CL78" s="148"/>
      <c r="CM78" s="148"/>
      <c r="CN78" s="148"/>
      <c r="CO78" s="148"/>
      <c r="CP78" s="148"/>
      <c r="CQ78" s="148"/>
      <c r="CR78" s="148"/>
      <c r="CS78" s="148"/>
      <c r="CT78" s="148"/>
      <c r="CU78" s="148"/>
      <c r="CV78" s="148"/>
      <c r="CW78" s="148"/>
      <c r="CX78" s="148"/>
      <c r="CY78" s="148"/>
      <c r="CZ78" s="148"/>
      <c r="DA78" s="148"/>
      <c r="DB78" s="148"/>
      <c r="DC78" s="148"/>
      <c r="DD78" s="148"/>
      <c r="DE78" s="148"/>
      <c r="DF78" s="148"/>
      <c r="DG78" s="148"/>
      <c r="DH78" s="148"/>
      <c r="DI78" s="148"/>
      <c r="DJ78" s="148"/>
      <c r="DK78" s="148"/>
      <c r="DL78" s="148"/>
      <c r="DM78" s="148"/>
      <c r="DN78" s="148"/>
      <c r="DO78" s="148"/>
      <c r="DP78" s="148"/>
      <c r="DQ78" s="148"/>
      <c r="DR78" s="148"/>
      <c r="DS78" s="148"/>
      <c r="DT78" s="148"/>
      <c r="DU78" s="148"/>
      <c r="DV78" s="148"/>
      <c r="DW78" s="148"/>
      <c r="DX78" s="148"/>
      <c r="DY78" s="148"/>
      <c r="DZ78" s="148"/>
      <c r="EA78" s="148"/>
      <c r="EB78" s="148"/>
      <c r="EC78" s="148"/>
      <c r="ED78" s="148"/>
      <c r="EE78" s="148"/>
      <c r="EF78" s="148"/>
      <c r="EG78" s="148"/>
      <c r="EH78" s="148"/>
      <c r="EI78" s="148"/>
      <c r="EJ78" s="148"/>
      <c r="EK78" s="148"/>
      <c r="EL78" s="148"/>
      <c r="EM78" s="148"/>
      <c r="EN78" s="148"/>
      <c r="EO78" s="148"/>
      <c r="EP78" s="148"/>
      <c r="EQ78" s="148"/>
      <c r="ER78" s="148"/>
      <c r="ES78" s="148"/>
      <c r="ET78" s="148"/>
      <c r="EU78" s="148"/>
      <c r="EV78" s="148"/>
      <c r="EW78" s="148"/>
      <c r="EX78" s="148"/>
      <c r="EY78" s="148"/>
      <c r="EZ78" s="148"/>
      <c r="FA78" s="148"/>
      <c r="FB78" s="148"/>
      <c r="FC78" s="148"/>
      <c r="FD78" s="148"/>
      <c r="FE78" s="148"/>
      <c r="FF78" s="148"/>
      <c r="FG78" s="148"/>
      <c r="FH78" s="148"/>
      <c r="FI78" s="148"/>
      <c r="FJ78" s="148"/>
      <c r="FK78" s="148"/>
      <c r="FL78" s="148"/>
      <c r="FM78" s="148"/>
      <c r="FN78" s="148"/>
      <c r="FO78" s="148"/>
      <c r="FP78" s="148"/>
      <c r="FQ78" s="148"/>
      <c r="FR78" s="148"/>
      <c r="FS78" s="148"/>
      <c r="FT78" s="148"/>
      <c r="FU78" s="148"/>
      <c r="FV78" s="148"/>
      <c r="FW78" s="148"/>
      <c r="FX78" s="148"/>
      <c r="FY78" s="148"/>
      <c r="FZ78" s="148"/>
      <c r="GA78" s="148"/>
      <c r="GB78" s="148"/>
      <c r="GC78" s="148"/>
      <c r="GD78" s="148"/>
      <c r="GE78" s="148"/>
      <c r="GF78" s="148"/>
      <c r="GG78" s="148"/>
      <c r="GH78" s="148"/>
      <c r="GI78" s="148"/>
      <c r="GJ78" s="148"/>
      <c r="GK78" s="148"/>
      <c r="GL78" s="148"/>
      <c r="GM78" s="148"/>
      <c r="GN78" s="148"/>
      <c r="GO78" s="148"/>
      <c r="GP78" s="148"/>
      <c r="GQ78" s="148"/>
      <c r="GR78" s="148"/>
      <c r="GS78" s="148"/>
      <c r="GT78" s="148"/>
      <c r="GU78" s="148"/>
      <c r="GV78" s="148"/>
      <c r="GW78" s="148"/>
      <c r="GX78" s="148"/>
      <c r="GY78" s="148"/>
      <c r="GZ78" s="148"/>
      <c r="HA78" s="148"/>
      <c r="HB78" s="148"/>
      <c r="HC78" s="148"/>
      <c r="HD78" s="148"/>
      <c r="HE78" s="148"/>
      <c r="HF78" s="148"/>
      <c r="HG78" s="148"/>
      <c r="HH78" s="148"/>
      <c r="HI78" s="148"/>
      <c r="HJ78" s="148"/>
      <c r="HK78" s="148"/>
      <c r="HL78" s="148"/>
      <c r="HM78" s="148"/>
      <c r="HN78" s="148"/>
      <c r="HO78" s="148"/>
      <c r="HP78" s="148"/>
      <c r="HQ78" s="148"/>
      <c r="HR78" s="148"/>
      <c r="HS78" s="148"/>
      <c r="HT78" s="148"/>
      <c r="HU78" s="148"/>
      <c r="HV78" s="148"/>
      <c r="HW78" s="148"/>
      <c r="HX78" s="148"/>
      <c r="HY78" s="148"/>
      <c r="HZ78" s="148"/>
      <c r="IA78" s="148"/>
    </row>
    <row r="79" s="4" customFormat="1" ht="20.65" customHeight="1" spans="1:235">
      <c r="A79" s="44"/>
      <c r="B79" s="44"/>
      <c r="C79" s="44"/>
      <c r="D79" s="45"/>
      <c r="E79" s="45"/>
      <c r="F79" s="45"/>
      <c r="G79" s="46"/>
      <c r="H79" s="46"/>
      <c r="I79" s="45"/>
      <c r="J79" s="60"/>
      <c r="K79" s="45"/>
      <c r="L79" s="45"/>
      <c r="M79" s="45"/>
      <c r="N79" s="61"/>
      <c r="O79" s="62"/>
      <c r="P79" s="61"/>
      <c r="Q79" s="61"/>
      <c r="R79" s="61"/>
      <c r="S79" s="61"/>
      <c r="T79" s="61"/>
      <c r="U79" s="75"/>
      <c r="V79" s="76"/>
      <c r="W79" s="77"/>
      <c r="X79" s="78"/>
      <c r="Y79" s="61"/>
      <c r="Z79" s="61"/>
      <c r="AA79" s="75"/>
      <c r="AB79" s="92"/>
      <c r="AC79" s="88"/>
      <c r="AD79" s="89"/>
      <c r="AE79" s="78"/>
      <c r="AF79" s="61"/>
      <c r="AG79" s="111"/>
      <c r="AH79" s="61"/>
      <c r="AI79" s="112"/>
      <c r="AJ79" s="113"/>
      <c r="AK79" s="112"/>
      <c r="AL79" s="113"/>
      <c r="AM79" s="113"/>
      <c r="AN79" s="114"/>
      <c r="AO79" s="114"/>
      <c r="AP79" s="113"/>
      <c r="AQ79" s="113"/>
      <c r="AR79" s="134"/>
      <c r="AS79" s="131"/>
      <c r="AT79" s="131"/>
      <c r="AU79" s="132"/>
      <c r="AV79" s="133"/>
      <c r="AW79" s="89"/>
      <c r="AX79" s="146"/>
      <c r="AY79" s="147"/>
      <c r="AZ79" s="75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  <c r="BX79" s="148"/>
      <c r="BY79" s="148"/>
      <c r="BZ79" s="148"/>
      <c r="CA79" s="148"/>
      <c r="CB79" s="148"/>
      <c r="CC79" s="148"/>
      <c r="CD79" s="148"/>
      <c r="CE79" s="148"/>
      <c r="CF79" s="148"/>
      <c r="CG79" s="148"/>
      <c r="CH79" s="148"/>
      <c r="CI79" s="148"/>
      <c r="CJ79" s="148"/>
      <c r="CK79" s="148"/>
      <c r="CL79" s="148"/>
      <c r="CM79" s="148"/>
      <c r="CN79" s="148"/>
      <c r="CO79" s="148"/>
      <c r="CP79" s="148"/>
      <c r="CQ79" s="148"/>
      <c r="CR79" s="148"/>
      <c r="CS79" s="148"/>
      <c r="CT79" s="148"/>
      <c r="CU79" s="148"/>
      <c r="CV79" s="148"/>
      <c r="CW79" s="148"/>
      <c r="CX79" s="148"/>
      <c r="CY79" s="148"/>
      <c r="CZ79" s="148"/>
      <c r="DA79" s="148"/>
      <c r="DB79" s="148"/>
      <c r="DC79" s="148"/>
      <c r="DD79" s="148"/>
      <c r="DE79" s="148"/>
      <c r="DF79" s="148"/>
      <c r="DG79" s="148"/>
      <c r="DH79" s="148"/>
      <c r="DI79" s="148"/>
      <c r="DJ79" s="148"/>
      <c r="DK79" s="148"/>
      <c r="DL79" s="148"/>
      <c r="DM79" s="148"/>
      <c r="DN79" s="148"/>
      <c r="DO79" s="148"/>
      <c r="DP79" s="148"/>
      <c r="DQ79" s="148"/>
      <c r="DR79" s="148"/>
      <c r="DS79" s="148"/>
      <c r="DT79" s="148"/>
      <c r="DU79" s="148"/>
      <c r="DV79" s="148"/>
      <c r="DW79" s="148"/>
      <c r="DX79" s="148"/>
      <c r="DY79" s="148"/>
      <c r="DZ79" s="148"/>
      <c r="EA79" s="148"/>
      <c r="EB79" s="148"/>
      <c r="EC79" s="148"/>
      <c r="ED79" s="148"/>
      <c r="EE79" s="148"/>
      <c r="EF79" s="148"/>
      <c r="EG79" s="148"/>
      <c r="EH79" s="148"/>
      <c r="EI79" s="148"/>
      <c r="EJ79" s="148"/>
      <c r="EK79" s="148"/>
      <c r="EL79" s="148"/>
      <c r="EM79" s="148"/>
      <c r="EN79" s="148"/>
      <c r="EO79" s="148"/>
      <c r="EP79" s="148"/>
      <c r="EQ79" s="148"/>
      <c r="ER79" s="148"/>
      <c r="ES79" s="148"/>
      <c r="ET79" s="148"/>
      <c r="EU79" s="148"/>
      <c r="EV79" s="148"/>
      <c r="EW79" s="148"/>
      <c r="EX79" s="148"/>
      <c r="EY79" s="148"/>
      <c r="EZ79" s="148"/>
      <c r="FA79" s="148"/>
      <c r="FB79" s="148"/>
      <c r="FC79" s="148"/>
      <c r="FD79" s="148"/>
      <c r="FE79" s="148"/>
      <c r="FF79" s="148"/>
      <c r="FG79" s="148"/>
      <c r="FH79" s="148"/>
      <c r="FI79" s="148"/>
      <c r="FJ79" s="148"/>
      <c r="FK79" s="148"/>
      <c r="FL79" s="148"/>
      <c r="FM79" s="148"/>
      <c r="FN79" s="148"/>
      <c r="FO79" s="148"/>
      <c r="FP79" s="148"/>
      <c r="FQ79" s="148"/>
      <c r="FR79" s="148"/>
      <c r="FS79" s="148"/>
      <c r="FT79" s="148"/>
      <c r="FU79" s="148"/>
      <c r="FV79" s="148"/>
      <c r="FW79" s="148"/>
      <c r="FX79" s="148"/>
      <c r="FY79" s="148"/>
      <c r="FZ79" s="148"/>
      <c r="GA79" s="148"/>
      <c r="GB79" s="148"/>
      <c r="GC79" s="148"/>
      <c r="GD79" s="148"/>
      <c r="GE79" s="148"/>
      <c r="GF79" s="148"/>
      <c r="GG79" s="148"/>
      <c r="GH79" s="148"/>
      <c r="GI79" s="148"/>
      <c r="GJ79" s="148"/>
      <c r="GK79" s="148"/>
      <c r="GL79" s="148"/>
      <c r="GM79" s="148"/>
      <c r="GN79" s="148"/>
      <c r="GO79" s="148"/>
      <c r="GP79" s="148"/>
      <c r="GQ79" s="148"/>
      <c r="GR79" s="148"/>
      <c r="GS79" s="148"/>
      <c r="GT79" s="148"/>
      <c r="GU79" s="148"/>
      <c r="GV79" s="148"/>
      <c r="GW79" s="148"/>
      <c r="GX79" s="148"/>
      <c r="GY79" s="148"/>
      <c r="GZ79" s="148"/>
      <c r="HA79" s="148"/>
      <c r="HB79" s="148"/>
      <c r="HC79" s="148"/>
      <c r="HD79" s="148"/>
      <c r="HE79" s="148"/>
      <c r="HF79" s="148"/>
      <c r="HG79" s="148"/>
      <c r="HH79" s="148"/>
      <c r="HI79" s="148"/>
      <c r="HJ79" s="148"/>
      <c r="HK79" s="148"/>
      <c r="HL79" s="148"/>
      <c r="HM79" s="148"/>
      <c r="HN79" s="148"/>
      <c r="HO79" s="148"/>
      <c r="HP79" s="148"/>
      <c r="HQ79" s="148"/>
      <c r="HR79" s="148"/>
      <c r="HS79" s="148"/>
      <c r="HT79" s="148"/>
      <c r="HU79" s="148"/>
      <c r="HV79" s="148"/>
      <c r="HW79" s="148"/>
      <c r="HX79" s="148"/>
      <c r="HY79" s="148"/>
      <c r="HZ79" s="148"/>
      <c r="IA79" s="148"/>
    </row>
    <row r="80" s="4" customFormat="1" ht="20.65" customHeight="1" spans="1:235">
      <c r="A80" s="44"/>
      <c r="B80" s="44"/>
      <c r="C80" s="44"/>
      <c r="D80" s="45"/>
      <c r="E80" s="45"/>
      <c r="F80" s="45"/>
      <c r="G80" s="46"/>
      <c r="H80" s="46"/>
      <c r="I80" s="45"/>
      <c r="J80" s="60"/>
      <c r="K80" s="45"/>
      <c r="L80" s="45"/>
      <c r="M80" s="45"/>
      <c r="N80" s="61"/>
      <c r="O80" s="62"/>
      <c r="P80" s="61"/>
      <c r="Q80" s="61"/>
      <c r="R80" s="61"/>
      <c r="S80" s="61"/>
      <c r="T80" s="61"/>
      <c r="U80" s="75"/>
      <c r="V80" s="76"/>
      <c r="W80" s="77"/>
      <c r="X80" s="78"/>
      <c r="Y80" s="61"/>
      <c r="Z80" s="61"/>
      <c r="AA80" s="75"/>
      <c r="AB80" s="93"/>
      <c r="AC80" s="88"/>
      <c r="AD80" s="89"/>
      <c r="AE80" s="78"/>
      <c r="AF80" s="61"/>
      <c r="AG80" s="111"/>
      <c r="AH80" s="61"/>
      <c r="AI80" s="112"/>
      <c r="AJ80" s="113"/>
      <c r="AK80" s="112"/>
      <c r="AL80" s="113"/>
      <c r="AM80" s="113"/>
      <c r="AN80" s="114"/>
      <c r="AO80" s="114"/>
      <c r="AP80" s="113"/>
      <c r="AQ80" s="113"/>
      <c r="AR80" s="134"/>
      <c r="AS80" s="131"/>
      <c r="AT80" s="131"/>
      <c r="AU80" s="132"/>
      <c r="AV80" s="133"/>
      <c r="AW80" s="89"/>
      <c r="AX80" s="146"/>
      <c r="AY80" s="147"/>
      <c r="AZ80" s="75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  <c r="BX80" s="148"/>
      <c r="BY80" s="148"/>
      <c r="BZ80" s="148"/>
      <c r="CA80" s="148"/>
      <c r="CB80" s="148"/>
      <c r="CC80" s="148"/>
      <c r="CD80" s="148"/>
      <c r="CE80" s="148"/>
      <c r="CF80" s="148"/>
      <c r="CG80" s="148"/>
      <c r="CH80" s="148"/>
      <c r="CI80" s="148"/>
      <c r="CJ80" s="148"/>
      <c r="CK80" s="148"/>
      <c r="CL80" s="148"/>
      <c r="CM80" s="148"/>
      <c r="CN80" s="148"/>
      <c r="CO80" s="148"/>
      <c r="CP80" s="148"/>
      <c r="CQ80" s="148"/>
      <c r="CR80" s="148"/>
      <c r="CS80" s="148"/>
      <c r="CT80" s="148"/>
      <c r="CU80" s="148"/>
      <c r="CV80" s="148"/>
      <c r="CW80" s="148"/>
      <c r="CX80" s="148"/>
      <c r="CY80" s="148"/>
      <c r="CZ80" s="148"/>
      <c r="DA80" s="148"/>
      <c r="DB80" s="148"/>
      <c r="DC80" s="148"/>
      <c r="DD80" s="148"/>
      <c r="DE80" s="148"/>
      <c r="DF80" s="148"/>
      <c r="DG80" s="148"/>
      <c r="DH80" s="148"/>
      <c r="DI80" s="148"/>
      <c r="DJ80" s="148"/>
      <c r="DK80" s="148"/>
      <c r="DL80" s="148"/>
      <c r="DM80" s="148"/>
      <c r="DN80" s="148"/>
      <c r="DO80" s="148"/>
      <c r="DP80" s="148"/>
      <c r="DQ80" s="148"/>
      <c r="DR80" s="148"/>
      <c r="DS80" s="148"/>
      <c r="DT80" s="148"/>
      <c r="DU80" s="148"/>
      <c r="DV80" s="148"/>
      <c r="DW80" s="148"/>
      <c r="DX80" s="148"/>
      <c r="DY80" s="148"/>
      <c r="DZ80" s="148"/>
      <c r="EA80" s="148"/>
      <c r="EB80" s="148"/>
      <c r="EC80" s="148"/>
      <c r="ED80" s="148"/>
      <c r="EE80" s="148"/>
      <c r="EF80" s="148"/>
      <c r="EG80" s="148"/>
      <c r="EH80" s="148"/>
      <c r="EI80" s="148"/>
      <c r="EJ80" s="148"/>
      <c r="EK80" s="148"/>
      <c r="EL80" s="148"/>
      <c r="EM80" s="148"/>
      <c r="EN80" s="148"/>
      <c r="EO80" s="148"/>
      <c r="EP80" s="148"/>
      <c r="EQ80" s="148"/>
      <c r="ER80" s="148"/>
      <c r="ES80" s="148"/>
      <c r="ET80" s="148"/>
      <c r="EU80" s="148"/>
      <c r="EV80" s="148"/>
      <c r="EW80" s="148"/>
      <c r="EX80" s="148"/>
      <c r="EY80" s="148"/>
      <c r="EZ80" s="148"/>
      <c r="FA80" s="148"/>
      <c r="FB80" s="148"/>
      <c r="FC80" s="148"/>
      <c r="FD80" s="148"/>
      <c r="FE80" s="148"/>
      <c r="FF80" s="148"/>
      <c r="FG80" s="148"/>
      <c r="FH80" s="148"/>
      <c r="FI80" s="148"/>
      <c r="FJ80" s="148"/>
      <c r="FK80" s="148"/>
      <c r="FL80" s="148"/>
      <c r="FM80" s="148"/>
      <c r="FN80" s="148"/>
      <c r="FO80" s="148"/>
      <c r="FP80" s="148"/>
      <c r="FQ80" s="148"/>
      <c r="FR80" s="148"/>
      <c r="FS80" s="148"/>
      <c r="FT80" s="148"/>
      <c r="FU80" s="148"/>
      <c r="FV80" s="148"/>
      <c r="FW80" s="148"/>
      <c r="FX80" s="148"/>
      <c r="FY80" s="148"/>
      <c r="FZ80" s="148"/>
      <c r="GA80" s="148"/>
      <c r="GB80" s="148"/>
      <c r="GC80" s="148"/>
      <c r="GD80" s="148"/>
      <c r="GE80" s="148"/>
      <c r="GF80" s="148"/>
      <c r="GG80" s="148"/>
      <c r="GH80" s="148"/>
      <c r="GI80" s="148"/>
      <c r="GJ80" s="148"/>
      <c r="GK80" s="148"/>
      <c r="GL80" s="148"/>
      <c r="GM80" s="148"/>
      <c r="GN80" s="148"/>
      <c r="GO80" s="148"/>
      <c r="GP80" s="148"/>
      <c r="GQ80" s="148"/>
      <c r="GR80" s="148"/>
      <c r="GS80" s="148"/>
      <c r="GT80" s="148"/>
      <c r="GU80" s="148"/>
      <c r="GV80" s="148"/>
      <c r="GW80" s="148"/>
      <c r="GX80" s="148"/>
      <c r="GY80" s="148"/>
      <c r="GZ80" s="148"/>
      <c r="HA80" s="148"/>
      <c r="HB80" s="148"/>
      <c r="HC80" s="148"/>
      <c r="HD80" s="148"/>
      <c r="HE80" s="148"/>
      <c r="HF80" s="148"/>
      <c r="HG80" s="148"/>
      <c r="HH80" s="148"/>
      <c r="HI80" s="148"/>
      <c r="HJ80" s="148"/>
      <c r="HK80" s="148"/>
      <c r="HL80" s="148"/>
      <c r="HM80" s="148"/>
      <c r="HN80" s="148"/>
      <c r="HO80" s="148"/>
      <c r="HP80" s="148"/>
      <c r="HQ80" s="148"/>
      <c r="HR80" s="148"/>
      <c r="HS80" s="148"/>
      <c r="HT80" s="148"/>
      <c r="HU80" s="148"/>
      <c r="HV80" s="148"/>
      <c r="HW80" s="148"/>
      <c r="HX80" s="148"/>
      <c r="HY80" s="148"/>
      <c r="HZ80" s="148"/>
      <c r="IA80" s="148"/>
    </row>
    <row r="81" s="4" customFormat="1" ht="20.65" customHeight="1" spans="1:235">
      <c r="A81" s="44"/>
      <c r="B81" s="44"/>
      <c r="C81" s="44"/>
      <c r="D81" s="45"/>
      <c r="E81" s="45"/>
      <c r="F81" s="45"/>
      <c r="G81" s="46"/>
      <c r="H81" s="46"/>
      <c r="I81" s="45"/>
      <c r="J81" s="60"/>
      <c r="K81" s="45"/>
      <c r="L81" s="45"/>
      <c r="M81" s="45"/>
      <c r="N81" s="61"/>
      <c r="O81" s="62"/>
      <c r="P81" s="61"/>
      <c r="Q81" s="61"/>
      <c r="R81" s="61"/>
      <c r="S81" s="61"/>
      <c r="T81" s="61"/>
      <c r="U81" s="75"/>
      <c r="V81" s="76"/>
      <c r="W81" s="77"/>
      <c r="X81" s="78"/>
      <c r="Y81" s="61"/>
      <c r="Z81" s="64"/>
      <c r="AA81" s="75"/>
      <c r="AB81" s="93"/>
      <c r="AC81" s="88"/>
      <c r="AD81" s="89"/>
      <c r="AE81" s="78"/>
      <c r="AF81" s="61"/>
      <c r="AG81" s="111"/>
      <c r="AH81" s="61"/>
      <c r="AI81" s="112"/>
      <c r="AJ81" s="113"/>
      <c r="AK81" s="112"/>
      <c r="AL81" s="113"/>
      <c r="AM81" s="113"/>
      <c r="AN81" s="114"/>
      <c r="AO81" s="114"/>
      <c r="AP81" s="113"/>
      <c r="AQ81" s="113"/>
      <c r="AR81" s="134"/>
      <c r="AS81" s="131"/>
      <c r="AT81" s="131"/>
      <c r="AU81" s="132"/>
      <c r="AV81" s="133"/>
      <c r="AW81" s="89"/>
      <c r="AX81" s="146"/>
      <c r="AY81" s="147"/>
      <c r="AZ81" s="75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  <c r="BX81" s="148"/>
      <c r="BY81" s="148"/>
      <c r="BZ81" s="148"/>
      <c r="CA81" s="148"/>
      <c r="CB81" s="148"/>
      <c r="CC81" s="148"/>
      <c r="CD81" s="148"/>
      <c r="CE81" s="148"/>
      <c r="CF81" s="148"/>
      <c r="CG81" s="148"/>
      <c r="CH81" s="148"/>
      <c r="CI81" s="148"/>
      <c r="CJ81" s="148"/>
      <c r="CK81" s="148"/>
      <c r="CL81" s="148"/>
      <c r="CM81" s="148"/>
      <c r="CN81" s="148"/>
      <c r="CO81" s="148"/>
      <c r="CP81" s="148"/>
      <c r="CQ81" s="148"/>
      <c r="CR81" s="148"/>
      <c r="CS81" s="148"/>
      <c r="CT81" s="148"/>
      <c r="CU81" s="148"/>
      <c r="CV81" s="148"/>
      <c r="CW81" s="148"/>
      <c r="CX81" s="148"/>
      <c r="CY81" s="148"/>
      <c r="CZ81" s="148"/>
      <c r="DA81" s="148"/>
      <c r="DB81" s="148"/>
      <c r="DC81" s="148"/>
      <c r="DD81" s="148"/>
      <c r="DE81" s="148"/>
      <c r="DF81" s="148"/>
      <c r="DG81" s="148"/>
      <c r="DH81" s="148"/>
      <c r="DI81" s="148"/>
      <c r="DJ81" s="148"/>
      <c r="DK81" s="148"/>
      <c r="DL81" s="148"/>
      <c r="DM81" s="148"/>
      <c r="DN81" s="148"/>
      <c r="DO81" s="148"/>
      <c r="DP81" s="148"/>
      <c r="DQ81" s="148"/>
      <c r="DR81" s="148"/>
      <c r="DS81" s="148"/>
      <c r="DT81" s="148"/>
      <c r="DU81" s="148"/>
      <c r="DV81" s="148"/>
      <c r="DW81" s="148"/>
      <c r="DX81" s="148"/>
      <c r="DY81" s="148"/>
      <c r="DZ81" s="148"/>
      <c r="EA81" s="148"/>
      <c r="EB81" s="148"/>
      <c r="EC81" s="148"/>
      <c r="ED81" s="148"/>
      <c r="EE81" s="148"/>
      <c r="EF81" s="148"/>
      <c r="EG81" s="148"/>
      <c r="EH81" s="148"/>
      <c r="EI81" s="148"/>
      <c r="EJ81" s="148"/>
      <c r="EK81" s="148"/>
      <c r="EL81" s="148"/>
      <c r="EM81" s="148"/>
      <c r="EN81" s="148"/>
      <c r="EO81" s="148"/>
      <c r="EP81" s="148"/>
      <c r="EQ81" s="148"/>
      <c r="ER81" s="148"/>
      <c r="ES81" s="148"/>
      <c r="ET81" s="148"/>
      <c r="EU81" s="148"/>
      <c r="EV81" s="148"/>
      <c r="EW81" s="148"/>
      <c r="EX81" s="148"/>
      <c r="EY81" s="148"/>
      <c r="EZ81" s="148"/>
      <c r="FA81" s="148"/>
      <c r="FB81" s="148"/>
      <c r="FC81" s="148"/>
      <c r="FD81" s="148"/>
      <c r="FE81" s="148"/>
      <c r="FF81" s="148"/>
      <c r="FG81" s="148"/>
      <c r="FH81" s="148"/>
      <c r="FI81" s="148"/>
      <c r="FJ81" s="148"/>
      <c r="FK81" s="148"/>
      <c r="FL81" s="148"/>
      <c r="FM81" s="148"/>
      <c r="FN81" s="148"/>
      <c r="FO81" s="148"/>
      <c r="FP81" s="148"/>
      <c r="FQ81" s="148"/>
      <c r="FR81" s="148"/>
      <c r="FS81" s="148"/>
      <c r="FT81" s="148"/>
      <c r="FU81" s="148"/>
      <c r="FV81" s="148"/>
      <c r="FW81" s="148"/>
      <c r="FX81" s="148"/>
      <c r="FY81" s="148"/>
      <c r="FZ81" s="148"/>
      <c r="GA81" s="148"/>
      <c r="GB81" s="148"/>
      <c r="GC81" s="148"/>
      <c r="GD81" s="148"/>
      <c r="GE81" s="148"/>
      <c r="GF81" s="148"/>
      <c r="GG81" s="148"/>
      <c r="GH81" s="148"/>
      <c r="GI81" s="148"/>
      <c r="GJ81" s="148"/>
      <c r="GK81" s="148"/>
      <c r="GL81" s="148"/>
      <c r="GM81" s="148"/>
      <c r="GN81" s="148"/>
      <c r="GO81" s="148"/>
      <c r="GP81" s="148"/>
      <c r="GQ81" s="148"/>
      <c r="GR81" s="148"/>
      <c r="GS81" s="148"/>
      <c r="GT81" s="148"/>
      <c r="GU81" s="148"/>
      <c r="GV81" s="148"/>
      <c r="GW81" s="148"/>
      <c r="GX81" s="148"/>
      <c r="GY81" s="148"/>
      <c r="GZ81" s="148"/>
      <c r="HA81" s="148"/>
      <c r="HB81" s="148"/>
      <c r="HC81" s="148"/>
      <c r="HD81" s="148"/>
      <c r="HE81" s="148"/>
      <c r="HF81" s="148"/>
      <c r="HG81" s="148"/>
      <c r="HH81" s="148"/>
      <c r="HI81" s="148"/>
      <c r="HJ81" s="148"/>
      <c r="HK81" s="148"/>
      <c r="HL81" s="148"/>
      <c r="HM81" s="148"/>
      <c r="HN81" s="148"/>
      <c r="HO81" s="148"/>
      <c r="HP81" s="148"/>
      <c r="HQ81" s="148"/>
      <c r="HR81" s="148"/>
      <c r="HS81" s="148"/>
      <c r="HT81" s="148"/>
      <c r="HU81" s="148"/>
      <c r="HV81" s="148"/>
      <c r="HW81" s="148"/>
      <c r="HX81" s="148"/>
      <c r="HY81" s="148"/>
      <c r="HZ81" s="148"/>
      <c r="IA81" s="148"/>
    </row>
    <row r="82" s="4" customFormat="1" ht="20.65" customHeight="1" spans="1:235">
      <c r="A82" s="44"/>
      <c r="B82" s="44"/>
      <c r="C82" s="44"/>
      <c r="D82" s="45"/>
      <c r="E82" s="45"/>
      <c r="F82" s="45"/>
      <c r="G82" s="46"/>
      <c r="H82" s="46"/>
      <c r="I82" s="45"/>
      <c r="J82" s="60"/>
      <c r="K82" s="45"/>
      <c r="L82" s="45"/>
      <c r="M82" s="45"/>
      <c r="N82" s="61"/>
      <c r="O82" s="62"/>
      <c r="P82" s="61"/>
      <c r="Q82" s="61"/>
      <c r="R82" s="61"/>
      <c r="S82" s="61"/>
      <c r="T82" s="61"/>
      <c r="U82" s="75"/>
      <c r="V82" s="76"/>
      <c r="W82" s="77"/>
      <c r="X82" s="78"/>
      <c r="Y82" s="61"/>
      <c r="Z82" s="94"/>
      <c r="AA82" s="64" t="s">
        <v>120</v>
      </c>
      <c r="AB82" s="93">
        <v>0.2</v>
      </c>
      <c r="AC82" s="88">
        <v>15</v>
      </c>
      <c r="AD82" s="89">
        <f>AB82*AC82</f>
        <v>3</v>
      </c>
      <c r="AE82" s="94">
        <f>[1]报价明细!AD82+AD83+AD84</f>
        <v>3.3</v>
      </c>
      <c r="AF82" s="61"/>
      <c r="AG82" s="111"/>
      <c r="AH82" s="61"/>
      <c r="AI82" s="112"/>
      <c r="AJ82" s="113"/>
      <c r="AK82" s="112"/>
      <c r="AL82" s="113"/>
      <c r="AM82" s="113"/>
      <c r="AN82" s="114"/>
      <c r="AO82" s="114"/>
      <c r="AP82" s="113"/>
      <c r="AQ82" s="113"/>
      <c r="AR82" s="134"/>
      <c r="AS82" s="131"/>
      <c r="AT82" s="131"/>
      <c r="AU82" s="132"/>
      <c r="AV82" s="133"/>
      <c r="AW82" s="89"/>
      <c r="AX82" s="146"/>
      <c r="AY82" s="147"/>
      <c r="AZ82" s="75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148"/>
      <c r="BT82" s="148"/>
      <c r="BU82" s="148"/>
      <c r="BV82" s="148"/>
      <c r="BW82" s="148"/>
      <c r="BX82" s="148"/>
      <c r="BY82" s="148"/>
      <c r="BZ82" s="148"/>
      <c r="CA82" s="148"/>
      <c r="CB82" s="148"/>
      <c r="CC82" s="148"/>
      <c r="CD82" s="148"/>
      <c r="CE82" s="148"/>
      <c r="CF82" s="148"/>
      <c r="CG82" s="148"/>
      <c r="CH82" s="148"/>
      <c r="CI82" s="148"/>
      <c r="CJ82" s="148"/>
      <c r="CK82" s="148"/>
      <c r="CL82" s="148"/>
      <c r="CM82" s="148"/>
      <c r="CN82" s="148"/>
      <c r="CO82" s="148"/>
      <c r="CP82" s="148"/>
      <c r="CQ82" s="148"/>
      <c r="CR82" s="148"/>
      <c r="CS82" s="148"/>
      <c r="CT82" s="148"/>
      <c r="CU82" s="148"/>
      <c r="CV82" s="148"/>
      <c r="CW82" s="148"/>
      <c r="CX82" s="148"/>
      <c r="CY82" s="148"/>
      <c r="CZ82" s="148"/>
      <c r="DA82" s="148"/>
      <c r="DB82" s="148"/>
      <c r="DC82" s="148"/>
      <c r="DD82" s="148"/>
      <c r="DE82" s="148"/>
      <c r="DF82" s="148"/>
      <c r="DG82" s="148"/>
      <c r="DH82" s="148"/>
      <c r="DI82" s="148"/>
      <c r="DJ82" s="148"/>
      <c r="DK82" s="148"/>
      <c r="DL82" s="148"/>
      <c r="DM82" s="148"/>
      <c r="DN82" s="148"/>
      <c r="DO82" s="148"/>
      <c r="DP82" s="148"/>
      <c r="DQ82" s="148"/>
      <c r="DR82" s="148"/>
      <c r="DS82" s="148"/>
      <c r="DT82" s="148"/>
      <c r="DU82" s="148"/>
      <c r="DV82" s="148"/>
      <c r="DW82" s="148"/>
      <c r="DX82" s="148"/>
      <c r="DY82" s="148"/>
      <c r="DZ82" s="148"/>
      <c r="EA82" s="148"/>
      <c r="EB82" s="148"/>
      <c r="EC82" s="148"/>
      <c r="ED82" s="148"/>
      <c r="EE82" s="148"/>
      <c r="EF82" s="148"/>
      <c r="EG82" s="148"/>
      <c r="EH82" s="148"/>
      <c r="EI82" s="148"/>
      <c r="EJ82" s="148"/>
      <c r="EK82" s="148"/>
      <c r="EL82" s="148"/>
      <c r="EM82" s="148"/>
      <c r="EN82" s="148"/>
      <c r="EO82" s="148"/>
      <c r="EP82" s="148"/>
      <c r="EQ82" s="148"/>
      <c r="ER82" s="148"/>
      <c r="ES82" s="148"/>
      <c r="ET82" s="148"/>
      <c r="EU82" s="148"/>
      <c r="EV82" s="148"/>
      <c r="EW82" s="148"/>
      <c r="EX82" s="148"/>
      <c r="EY82" s="148"/>
      <c r="EZ82" s="148"/>
      <c r="FA82" s="148"/>
      <c r="FB82" s="148"/>
      <c r="FC82" s="148"/>
      <c r="FD82" s="148"/>
      <c r="FE82" s="148"/>
      <c r="FF82" s="148"/>
      <c r="FG82" s="148"/>
      <c r="FH82" s="148"/>
      <c r="FI82" s="148"/>
      <c r="FJ82" s="148"/>
      <c r="FK82" s="148"/>
      <c r="FL82" s="148"/>
      <c r="FM82" s="148"/>
      <c r="FN82" s="148"/>
      <c r="FO82" s="148"/>
      <c r="FP82" s="148"/>
      <c r="FQ82" s="148"/>
      <c r="FR82" s="148"/>
      <c r="FS82" s="148"/>
      <c r="FT82" s="148"/>
      <c r="FU82" s="148"/>
      <c r="FV82" s="148"/>
      <c r="FW82" s="148"/>
      <c r="FX82" s="148"/>
      <c r="FY82" s="148"/>
      <c r="FZ82" s="148"/>
      <c r="GA82" s="148"/>
      <c r="GB82" s="148"/>
      <c r="GC82" s="148"/>
      <c r="GD82" s="148"/>
      <c r="GE82" s="148"/>
      <c r="GF82" s="148"/>
      <c r="GG82" s="148"/>
      <c r="GH82" s="148"/>
      <c r="GI82" s="148"/>
      <c r="GJ82" s="148"/>
      <c r="GK82" s="148"/>
      <c r="GL82" s="148"/>
      <c r="GM82" s="148"/>
      <c r="GN82" s="148"/>
      <c r="GO82" s="148"/>
      <c r="GP82" s="148"/>
      <c r="GQ82" s="148"/>
      <c r="GR82" s="148"/>
      <c r="GS82" s="148"/>
      <c r="GT82" s="148"/>
      <c r="GU82" s="148"/>
      <c r="GV82" s="148"/>
      <c r="GW82" s="148"/>
      <c r="GX82" s="148"/>
      <c r="GY82" s="148"/>
      <c r="GZ82" s="148"/>
      <c r="HA82" s="148"/>
      <c r="HB82" s="148"/>
      <c r="HC82" s="148"/>
      <c r="HD82" s="148"/>
      <c r="HE82" s="148"/>
      <c r="HF82" s="148"/>
      <c r="HG82" s="148"/>
      <c r="HH82" s="148"/>
      <c r="HI82" s="148"/>
      <c r="HJ82" s="148"/>
      <c r="HK82" s="148"/>
      <c r="HL82" s="148"/>
      <c r="HM82" s="148"/>
      <c r="HN82" s="148"/>
      <c r="HO82" s="148"/>
      <c r="HP82" s="148"/>
      <c r="HQ82" s="148"/>
      <c r="HR82" s="148"/>
      <c r="HS82" s="148"/>
      <c r="HT82" s="148"/>
      <c r="HU82" s="148"/>
      <c r="HV82" s="148"/>
      <c r="HW82" s="148"/>
      <c r="HX82" s="148"/>
      <c r="HY82" s="148"/>
      <c r="HZ82" s="148"/>
      <c r="IA82" s="148"/>
    </row>
    <row r="83" s="4" customFormat="1" ht="20.65" customHeight="1" spans="1:235">
      <c r="A83" s="44"/>
      <c r="B83" s="44"/>
      <c r="C83" s="44"/>
      <c r="D83" s="45"/>
      <c r="E83" s="45"/>
      <c r="F83" s="45"/>
      <c r="G83" s="46"/>
      <c r="H83" s="46"/>
      <c r="I83" s="45"/>
      <c r="J83" s="60"/>
      <c r="K83" s="45"/>
      <c r="L83" s="45"/>
      <c r="M83" s="45"/>
      <c r="N83" s="61"/>
      <c r="O83" s="62"/>
      <c r="P83" s="61"/>
      <c r="Q83" s="61"/>
      <c r="R83" s="61"/>
      <c r="S83" s="61"/>
      <c r="T83" s="61"/>
      <c r="U83" s="75"/>
      <c r="V83" s="76"/>
      <c r="W83" s="77"/>
      <c r="X83" s="78"/>
      <c r="Y83" s="61"/>
      <c r="Z83" s="61"/>
      <c r="AA83" s="78"/>
      <c r="AB83" s="93"/>
      <c r="AC83" s="88"/>
      <c r="AD83" s="89"/>
      <c r="AE83" s="61"/>
      <c r="AF83" s="61"/>
      <c r="AG83" s="111"/>
      <c r="AH83" s="61"/>
      <c r="AI83" s="112"/>
      <c r="AJ83" s="113"/>
      <c r="AK83" s="112"/>
      <c r="AL83" s="113"/>
      <c r="AM83" s="113"/>
      <c r="AN83" s="114"/>
      <c r="AO83" s="114"/>
      <c r="AP83" s="113"/>
      <c r="AQ83" s="113"/>
      <c r="AR83" s="134"/>
      <c r="AS83" s="131"/>
      <c r="AT83" s="131"/>
      <c r="AU83" s="132"/>
      <c r="AV83" s="133"/>
      <c r="AW83" s="89"/>
      <c r="AX83" s="146"/>
      <c r="AY83" s="147"/>
      <c r="AZ83" s="75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  <c r="BW83" s="148"/>
      <c r="BX83" s="148"/>
      <c r="BY83" s="148"/>
      <c r="BZ83" s="148"/>
      <c r="CA83" s="148"/>
      <c r="CB83" s="148"/>
      <c r="CC83" s="148"/>
      <c r="CD83" s="148"/>
      <c r="CE83" s="148"/>
      <c r="CF83" s="148"/>
      <c r="CG83" s="148"/>
      <c r="CH83" s="148"/>
      <c r="CI83" s="148"/>
      <c r="CJ83" s="148"/>
      <c r="CK83" s="148"/>
      <c r="CL83" s="148"/>
      <c r="CM83" s="148"/>
      <c r="CN83" s="148"/>
      <c r="CO83" s="148"/>
      <c r="CP83" s="148"/>
      <c r="CQ83" s="148"/>
      <c r="CR83" s="148"/>
      <c r="CS83" s="148"/>
      <c r="CT83" s="148"/>
      <c r="CU83" s="148"/>
      <c r="CV83" s="148"/>
      <c r="CW83" s="148"/>
      <c r="CX83" s="148"/>
      <c r="CY83" s="148"/>
      <c r="CZ83" s="148"/>
      <c r="DA83" s="148"/>
      <c r="DB83" s="148"/>
      <c r="DC83" s="148"/>
      <c r="DD83" s="148"/>
      <c r="DE83" s="148"/>
      <c r="DF83" s="148"/>
      <c r="DG83" s="148"/>
      <c r="DH83" s="148"/>
      <c r="DI83" s="148"/>
      <c r="DJ83" s="148"/>
      <c r="DK83" s="148"/>
      <c r="DL83" s="148"/>
      <c r="DM83" s="148"/>
      <c r="DN83" s="148"/>
      <c r="DO83" s="148"/>
      <c r="DP83" s="148"/>
      <c r="DQ83" s="148"/>
      <c r="DR83" s="148"/>
      <c r="DS83" s="148"/>
      <c r="DT83" s="148"/>
      <c r="DU83" s="148"/>
      <c r="DV83" s="148"/>
      <c r="DW83" s="148"/>
      <c r="DX83" s="148"/>
      <c r="DY83" s="148"/>
      <c r="DZ83" s="148"/>
      <c r="EA83" s="148"/>
      <c r="EB83" s="148"/>
      <c r="EC83" s="148"/>
      <c r="ED83" s="148"/>
      <c r="EE83" s="148"/>
      <c r="EF83" s="148"/>
      <c r="EG83" s="148"/>
      <c r="EH83" s="148"/>
      <c r="EI83" s="148"/>
      <c r="EJ83" s="148"/>
      <c r="EK83" s="148"/>
      <c r="EL83" s="148"/>
      <c r="EM83" s="148"/>
      <c r="EN83" s="148"/>
      <c r="EO83" s="148"/>
      <c r="EP83" s="148"/>
      <c r="EQ83" s="148"/>
      <c r="ER83" s="148"/>
      <c r="ES83" s="148"/>
      <c r="ET83" s="148"/>
      <c r="EU83" s="148"/>
      <c r="EV83" s="148"/>
      <c r="EW83" s="148"/>
      <c r="EX83" s="148"/>
      <c r="EY83" s="148"/>
      <c r="EZ83" s="148"/>
      <c r="FA83" s="148"/>
      <c r="FB83" s="148"/>
      <c r="FC83" s="148"/>
      <c r="FD83" s="148"/>
      <c r="FE83" s="148"/>
      <c r="FF83" s="148"/>
      <c r="FG83" s="148"/>
      <c r="FH83" s="148"/>
      <c r="FI83" s="148"/>
      <c r="FJ83" s="148"/>
      <c r="FK83" s="148"/>
      <c r="FL83" s="148"/>
      <c r="FM83" s="148"/>
      <c r="FN83" s="148"/>
      <c r="FO83" s="148"/>
      <c r="FP83" s="148"/>
      <c r="FQ83" s="148"/>
      <c r="FR83" s="148"/>
      <c r="FS83" s="148"/>
      <c r="FT83" s="148"/>
      <c r="FU83" s="148"/>
      <c r="FV83" s="148"/>
      <c r="FW83" s="148"/>
      <c r="FX83" s="148"/>
      <c r="FY83" s="148"/>
      <c r="FZ83" s="148"/>
      <c r="GA83" s="148"/>
      <c r="GB83" s="148"/>
      <c r="GC83" s="148"/>
      <c r="GD83" s="148"/>
      <c r="GE83" s="148"/>
      <c r="GF83" s="148"/>
      <c r="GG83" s="148"/>
      <c r="GH83" s="148"/>
      <c r="GI83" s="148"/>
      <c r="GJ83" s="148"/>
      <c r="GK83" s="148"/>
      <c r="GL83" s="148"/>
      <c r="GM83" s="148"/>
      <c r="GN83" s="148"/>
      <c r="GO83" s="148"/>
      <c r="GP83" s="148"/>
      <c r="GQ83" s="148"/>
      <c r="GR83" s="148"/>
      <c r="GS83" s="148"/>
      <c r="GT83" s="148"/>
      <c r="GU83" s="148"/>
      <c r="GV83" s="148"/>
      <c r="GW83" s="148"/>
      <c r="GX83" s="148"/>
      <c r="GY83" s="148"/>
      <c r="GZ83" s="148"/>
      <c r="HA83" s="148"/>
      <c r="HB83" s="148"/>
      <c r="HC83" s="148"/>
      <c r="HD83" s="148"/>
      <c r="HE83" s="148"/>
      <c r="HF83" s="148"/>
      <c r="HG83" s="148"/>
      <c r="HH83" s="148"/>
      <c r="HI83" s="148"/>
      <c r="HJ83" s="148"/>
      <c r="HK83" s="148"/>
      <c r="HL83" s="148"/>
      <c r="HM83" s="148"/>
      <c r="HN83" s="148"/>
      <c r="HO83" s="148"/>
      <c r="HP83" s="148"/>
      <c r="HQ83" s="148"/>
      <c r="HR83" s="148"/>
      <c r="HS83" s="148"/>
      <c r="HT83" s="148"/>
      <c r="HU83" s="148"/>
      <c r="HV83" s="148"/>
      <c r="HW83" s="148"/>
      <c r="HX83" s="148"/>
      <c r="HY83" s="148"/>
      <c r="HZ83" s="148"/>
      <c r="IA83" s="148"/>
    </row>
    <row r="84" s="4" customFormat="1" ht="20.65" customHeight="1" spans="1:235">
      <c r="A84" s="44"/>
      <c r="B84" s="44"/>
      <c r="C84" s="44"/>
      <c r="D84" s="48"/>
      <c r="E84" s="48"/>
      <c r="F84" s="48"/>
      <c r="G84" s="49"/>
      <c r="H84" s="49"/>
      <c r="I84" s="48"/>
      <c r="J84" s="63"/>
      <c r="K84" s="48"/>
      <c r="L84" s="48"/>
      <c r="M84" s="48"/>
      <c r="N84" s="64"/>
      <c r="O84" s="65"/>
      <c r="P84" s="64"/>
      <c r="Q84" s="64"/>
      <c r="R84" s="64"/>
      <c r="S84" s="64"/>
      <c r="T84" s="64"/>
      <c r="U84" s="75"/>
      <c r="V84" s="76"/>
      <c r="W84" s="77"/>
      <c r="X84" s="78"/>
      <c r="Y84" s="64"/>
      <c r="Z84" s="64"/>
      <c r="AA84" s="78"/>
      <c r="AB84" s="93"/>
      <c r="AC84" s="88"/>
      <c r="AD84" s="89"/>
      <c r="AE84" s="64"/>
      <c r="AF84" s="64"/>
      <c r="AG84" s="115"/>
      <c r="AH84" s="64"/>
      <c r="AI84" s="116"/>
      <c r="AJ84" s="117"/>
      <c r="AK84" s="116"/>
      <c r="AL84" s="117"/>
      <c r="AM84" s="117"/>
      <c r="AN84" s="118"/>
      <c r="AO84" s="118"/>
      <c r="AP84" s="117"/>
      <c r="AQ84" s="117"/>
      <c r="AR84" s="135"/>
      <c r="AS84" s="136"/>
      <c r="AT84" s="136"/>
      <c r="AU84" s="137"/>
      <c r="AV84" s="138"/>
      <c r="AW84" s="89"/>
      <c r="AX84" s="149"/>
      <c r="AY84" s="147"/>
      <c r="AZ84" s="75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8"/>
      <c r="BR84" s="148"/>
      <c r="BS84" s="148"/>
      <c r="BT84" s="148"/>
      <c r="BU84" s="148"/>
      <c r="BV84" s="148"/>
      <c r="BW84" s="148"/>
      <c r="BX84" s="148"/>
      <c r="BY84" s="148"/>
      <c r="BZ84" s="148"/>
      <c r="CA84" s="148"/>
      <c r="CB84" s="148"/>
      <c r="CC84" s="148"/>
      <c r="CD84" s="148"/>
      <c r="CE84" s="148"/>
      <c r="CF84" s="148"/>
      <c r="CG84" s="148"/>
      <c r="CH84" s="148"/>
      <c r="CI84" s="148"/>
      <c r="CJ84" s="148"/>
      <c r="CK84" s="148"/>
      <c r="CL84" s="148"/>
      <c r="CM84" s="148"/>
      <c r="CN84" s="148"/>
      <c r="CO84" s="148"/>
      <c r="CP84" s="148"/>
      <c r="CQ84" s="148"/>
      <c r="CR84" s="148"/>
      <c r="CS84" s="148"/>
      <c r="CT84" s="148"/>
      <c r="CU84" s="148"/>
      <c r="CV84" s="148"/>
      <c r="CW84" s="148"/>
      <c r="CX84" s="148"/>
      <c r="CY84" s="148"/>
      <c r="CZ84" s="148"/>
      <c r="DA84" s="148"/>
      <c r="DB84" s="148"/>
      <c r="DC84" s="148"/>
      <c r="DD84" s="148"/>
      <c r="DE84" s="148"/>
      <c r="DF84" s="148"/>
      <c r="DG84" s="148"/>
      <c r="DH84" s="148"/>
      <c r="DI84" s="148"/>
      <c r="DJ84" s="148"/>
      <c r="DK84" s="148"/>
      <c r="DL84" s="148"/>
      <c r="DM84" s="148"/>
      <c r="DN84" s="148"/>
      <c r="DO84" s="148"/>
      <c r="DP84" s="148"/>
      <c r="DQ84" s="148"/>
      <c r="DR84" s="148"/>
      <c r="DS84" s="148"/>
      <c r="DT84" s="148"/>
      <c r="DU84" s="148"/>
      <c r="DV84" s="148"/>
      <c r="DW84" s="148"/>
      <c r="DX84" s="148"/>
      <c r="DY84" s="148"/>
      <c r="DZ84" s="148"/>
      <c r="EA84" s="148"/>
      <c r="EB84" s="148"/>
      <c r="EC84" s="148"/>
      <c r="ED84" s="148"/>
      <c r="EE84" s="148"/>
      <c r="EF84" s="148"/>
      <c r="EG84" s="148"/>
      <c r="EH84" s="148"/>
      <c r="EI84" s="148"/>
      <c r="EJ84" s="148"/>
      <c r="EK84" s="148"/>
      <c r="EL84" s="148"/>
      <c r="EM84" s="148"/>
      <c r="EN84" s="148"/>
      <c r="EO84" s="148"/>
      <c r="EP84" s="148"/>
      <c r="EQ84" s="148"/>
      <c r="ER84" s="148"/>
      <c r="ES84" s="148"/>
      <c r="ET84" s="148"/>
      <c r="EU84" s="148"/>
      <c r="EV84" s="148"/>
      <c r="EW84" s="148"/>
      <c r="EX84" s="148"/>
      <c r="EY84" s="148"/>
      <c r="EZ84" s="148"/>
      <c r="FA84" s="148"/>
      <c r="FB84" s="148"/>
      <c r="FC84" s="148"/>
      <c r="FD84" s="148"/>
      <c r="FE84" s="148"/>
      <c r="FF84" s="148"/>
      <c r="FG84" s="148"/>
      <c r="FH84" s="148"/>
      <c r="FI84" s="148"/>
      <c r="FJ84" s="148"/>
      <c r="FK84" s="148"/>
      <c r="FL84" s="148"/>
      <c r="FM84" s="148"/>
      <c r="FN84" s="148"/>
      <c r="FO84" s="148"/>
      <c r="FP84" s="148"/>
      <c r="FQ84" s="148"/>
      <c r="FR84" s="148"/>
      <c r="FS84" s="148"/>
      <c r="FT84" s="148"/>
      <c r="FU84" s="148"/>
      <c r="FV84" s="148"/>
      <c r="FW84" s="148"/>
      <c r="FX84" s="148"/>
      <c r="FY84" s="148"/>
      <c r="FZ84" s="148"/>
      <c r="GA84" s="148"/>
      <c r="GB84" s="148"/>
      <c r="GC84" s="148"/>
      <c r="GD84" s="148"/>
      <c r="GE84" s="148"/>
      <c r="GF84" s="148"/>
      <c r="GG84" s="148"/>
      <c r="GH84" s="148"/>
      <c r="GI84" s="148"/>
      <c r="GJ84" s="148"/>
      <c r="GK84" s="148"/>
      <c r="GL84" s="148"/>
      <c r="GM84" s="148"/>
      <c r="GN84" s="148"/>
      <c r="GO84" s="148"/>
      <c r="GP84" s="148"/>
      <c r="GQ84" s="148"/>
      <c r="GR84" s="148"/>
      <c r="GS84" s="148"/>
      <c r="GT84" s="148"/>
      <c r="GU84" s="148"/>
      <c r="GV84" s="148"/>
      <c r="GW84" s="148"/>
      <c r="GX84" s="148"/>
      <c r="GY84" s="148"/>
      <c r="GZ84" s="148"/>
      <c r="HA84" s="148"/>
      <c r="HB84" s="148"/>
      <c r="HC84" s="148"/>
      <c r="HD84" s="148"/>
      <c r="HE84" s="148"/>
      <c r="HF84" s="148"/>
      <c r="HG84" s="148"/>
      <c r="HH84" s="148"/>
      <c r="HI84" s="148"/>
      <c r="HJ84" s="148"/>
      <c r="HK84" s="148"/>
      <c r="HL84" s="148"/>
      <c r="HM84" s="148"/>
      <c r="HN84" s="148"/>
      <c r="HO84" s="148"/>
      <c r="HP84" s="148"/>
      <c r="HQ84" s="148"/>
      <c r="HR84" s="148"/>
      <c r="HS84" s="148"/>
      <c r="HT84" s="148"/>
      <c r="HU84" s="148"/>
      <c r="HV84" s="148"/>
      <c r="HW84" s="148"/>
      <c r="HX84" s="148"/>
      <c r="HY84" s="148"/>
      <c r="HZ84" s="148"/>
      <c r="IA84" s="148"/>
    </row>
    <row r="85" s="4" customFormat="1" ht="20.65" customHeight="1" spans="1:235">
      <c r="A85" s="44"/>
      <c r="B85" s="44"/>
      <c r="C85" s="44"/>
      <c r="D85" s="45" t="s">
        <v>136</v>
      </c>
      <c r="E85" s="45"/>
      <c r="F85" s="45">
        <v>2</v>
      </c>
      <c r="G85" s="46" t="e">
        <f>模具报价表!#REF!</f>
        <v>#REF!</v>
      </c>
      <c r="H85" s="47" t="e">
        <f>G85*F85</f>
        <v>#REF!</v>
      </c>
      <c r="I85" s="45" t="e">
        <f>模具报价表!#REF!</f>
        <v>#REF!</v>
      </c>
      <c r="J85" s="60" t="e">
        <f>模具报价表!#REF!</f>
        <v>#REF!</v>
      </c>
      <c r="K85" s="45" t="e">
        <f>模具报价表!#REF!</f>
        <v>#REF!</v>
      </c>
      <c r="L85" s="45" t="e">
        <f>模具报价表!#REF!</f>
        <v>#REF!</v>
      </c>
      <c r="M85" s="45">
        <v>1</v>
      </c>
      <c r="N85" s="61" t="e">
        <f>J85*K85*L85*7.85*0.000001</f>
        <v>#REF!</v>
      </c>
      <c r="O85" s="62" t="e">
        <f>G85/N85</f>
        <v>#REF!</v>
      </c>
      <c r="P85" s="61">
        <v>4.3</v>
      </c>
      <c r="Q85" s="61" t="e">
        <f>N85*P85</f>
        <v>#REF!</v>
      </c>
      <c r="R85" s="61">
        <v>2.4</v>
      </c>
      <c r="S85" s="61" t="e">
        <f>(N85-G85)*R85</f>
        <v>#REF!</v>
      </c>
      <c r="T85" s="61" t="e">
        <f>(Q85-S85)</f>
        <v>#REF!</v>
      </c>
      <c r="U85" s="48"/>
      <c r="V85" s="73"/>
      <c r="W85" s="74"/>
      <c r="X85" s="64"/>
      <c r="Y85" s="61"/>
      <c r="Z85" s="61"/>
      <c r="AA85" s="96" t="s">
        <v>35</v>
      </c>
      <c r="AB85" s="87" t="s">
        <v>36</v>
      </c>
      <c r="AC85" s="88" t="s">
        <v>127</v>
      </c>
      <c r="AD85" s="89">
        <v>0.25</v>
      </c>
      <c r="AE85" s="64">
        <f>AD85+AD86+AD87+AD88+AD89+AD90+AD91+AD92</f>
        <v>0.5</v>
      </c>
      <c r="AF85" s="61">
        <f>AE85+AE93</f>
        <v>7.124</v>
      </c>
      <c r="AG85" s="111">
        <v>0.09</v>
      </c>
      <c r="AH85" s="61" t="e">
        <f>(T85+Y85+AF85)*AG85</f>
        <v>#REF!</v>
      </c>
      <c r="AI85" s="112"/>
      <c r="AJ85" s="113" t="e">
        <f>(T85+Y85+AF85)*AI85</f>
        <v>#REF!</v>
      </c>
      <c r="AK85" s="112">
        <v>0.1</v>
      </c>
      <c r="AL85" s="113" t="e">
        <f>(T85+Y85+AF85)*AK85</f>
        <v>#REF!</v>
      </c>
      <c r="AM85" s="113" t="e">
        <f>T85+Y85+AF85+AH85+AJ85+AL85</f>
        <v>#REF!</v>
      </c>
      <c r="AN85" s="114" t="e">
        <f>AM85*0.05</f>
        <v>#REF!</v>
      </c>
      <c r="AO85" s="114" t="e">
        <f>AM85*0.03</f>
        <v>#REF!</v>
      </c>
      <c r="AP85" s="113" t="e">
        <f>AM85+AN85+AO85</f>
        <v>#REF!</v>
      </c>
      <c r="AQ85" s="113" t="e">
        <f>AP85*1.13</f>
        <v>#REF!</v>
      </c>
      <c r="AR85" s="130" t="e">
        <f>模具报价表!#REF!+模具报价表!#REF!+模具报价表!#REF!+模具报价表!#REF!+模具报价表!#REF!</f>
        <v>#REF!</v>
      </c>
      <c r="AS85" s="131">
        <v>30000</v>
      </c>
      <c r="AT85" s="131" t="s">
        <v>113</v>
      </c>
      <c r="AU85" s="132">
        <v>0.5</v>
      </c>
      <c r="AV85" s="133" t="e">
        <f>AR85*AU85</f>
        <v>#REF!</v>
      </c>
      <c r="AW85" s="117" t="e">
        <f>AV85/AS85</f>
        <v>#REF!</v>
      </c>
      <c r="AX85" s="146" t="e">
        <f>AQ85+AW85</f>
        <v>#REF!</v>
      </c>
      <c r="AY85" s="147" t="e">
        <f>AX85*F85</f>
        <v>#REF!</v>
      </c>
      <c r="AZ85" s="75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8"/>
      <c r="BS85" s="148"/>
      <c r="BT85" s="148"/>
      <c r="BU85" s="148"/>
      <c r="BV85" s="148"/>
      <c r="BW85" s="148"/>
      <c r="BX85" s="148"/>
      <c r="BY85" s="148"/>
      <c r="BZ85" s="148"/>
      <c r="CA85" s="148"/>
      <c r="CB85" s="148"/>
      <c r="CC85" s="148"/>
      <c r="CD85" s="148"/>
      <c r="CE85" s="148"/>
      <c r="CF85" s="148"/>
      <c r="CG85" s="148"/>
      <c r="CH85" s="148"/>
      <c r="CI85" s="148"/>
      <c r="CJ85" s="148"/>
      <c r="CK85" s="148"/>
      <c r="CL85" s="148"/>
      <c r="CM85" s="148"/>
      <c r="CN85" s="148"/>
      <c r="CO85" s="148"/>
      <c r="CP85" s="148"/>
      <c r="CQ85" s="148"/>
      <c r="CR85" s="148"/>
      <c r="CS85" s="148"/>
      <c r="CT85" s="148"/>
      <c r="CU85" s="148"/>
      <c r="CV85" s="148"/>
      <c r="CW85" s="148"/>
      <c r="CX85" s="148"/>
      <c r="CY85" s="148"/>
      <c r="CZ85" s="148"/>
      <c r="DA85" s="148"/>
      <c r="DB85" s="148"/>
      <c r="DC85" s="148"/>
      <c r="DD85" s="148"/>
      <c r="DE85" s="148"/>
      <c r="DF85" s="148"/>
      <c r="DG85" s="148"/>
      <c r="DH85" s="148"/>
      <c r="DI85" s="148"/>
      <c r="DJ85" s="148"/>
      <c r="DK85" s="148"/>
      <c r="DL85" s="148"/>
      <c r="DM85" s="148"/>
      <c r="DN85" s="148"/>
      <c r="DO85" s="148"/>
      <c r="DP85" s="148"/>
      <c r="DQ85" s="148"/>
      <c r="DR85" s="148"/>
      <c r="DS85" s="148"/>
      <c r="DT85" s="148"/>
      <c r="DU85" s="148"/>
      <c r="DV85" s="148"/>
      <c r="DW85" s="148"/>
      <c r="DX85" s="148"/>
      <c r="DY85" s="148"/>
      <c r="DZ85" s="148"/>
      <c r="EA85" s="148"/>
      <c r="EB85" s="148"/>
      <c r="EC85" s="148"/>
      <c r="ED85" s="148"/>
      <c r="EE85" s="148"/>
      <c r="EF85" s="148"/>
      <c r="EG85" s="148"/>
      <c r="EH85" s="148"/>
      <c r="EI85" s="148"/>
      <c r="EJ85" s="148"/>
      <c r="EK85" s="148"/>
      <c r="EL85" s="148"/>
      <c r="EM85" s="148"/>
      <c r="EN85" s="148"/>
      <c r="EO85" s="148"/>
      <c r="EP85" s="148"/>
      <c r="EQ85" s="148"/>
      <c r="ER85" s="148"/>
      <c r="ES85" s="148"/>
      <c r="ET85" s="148"/>
      <c r="EU85" s="148"/>
      <c r="EV85" s="148"/>
      <c r="EW85" s="148"/>
      <c r="EX85" s="148"/>
      <c r="EY85" s="148"/>
      <c r="EZ85" s="148"/>
      <c r="FA85" s="148"/>
      <c r="FB85" s="148"/>
      <c r="FC85" s="148"/>
      <c r="FD85" s="148"/>
      <c r="FE85" s="148"/>
      <c r="FF85" s="148"/>
      <c r="FG85" s="148"/>
      <c r="FH85" s="148"/>
      <c r="FI85" s="148"/>
      <c r="FJ85" s="148"/>
      <c r="FK85" s="148"/>
      <c r="FL85" s="148"/>
      <c r="FM85" s="148"/>
      <c r="FN85" s="148"/>
      <c r="FO85" s="148"/>
      <c r="FP85" s="148"/>
      <c r="FQ85" s="148"/>
      <c r="FR85" s="148"/>
      <c r="FS85" s="148"/>
      <c r="FT85" s="148"/>
      <c r="FU85" s="148"/>
      <c r="FV85" s="148"/>
      <c r="FW85" s="148"/>
      <c r="FX85" s="148"/>
      <c r="FY85" s="148"/>
      <c r="FZ85" s="148"/>
      <c r="GA85" s="148"/>
      <c r="GB85" s="148"/>
      <c r="GC85" s="148"/>
      <c r="GD85" s="148"/>
      <c r="GE85" s="148"/>
      <c r="GF85" s="148"/>
      <c r="GG85" s="148"/>
      <c r="GH85" s="148"/>
      <c r="GI85" s="148"/>
      <c r="GJ85" s="148"/>
      <c r="GK85" s="148"/>
      <c r="GL85" s="148"/>
      <c r="GM85" s="148"/>
      <c r="GN85" s="148"/>
      <c r="GO85" s="148"/>
      <c r="GP85" s="148"/>
      <c r="GQ85" s="148"/>
      <c r="GR85" s="148"/>
      <c r="GS85" s="148"/>
      <c r="GT85" s="148"/>
      <c r="GU85" s="148"/>
      <c r="GV85" s="148"/>
      <c r="GW85" s="148"/>
      <c r="GX85" s="148"/>
      <c r="GY85" s="148"/>
      <c r="GZ85" s="148"/>
      <c r="HA85" s="148"/>
      <c r="HB85" s="148"/>
      <c r="HC85" s="148"/>
      <c r="HD85" s="148"/>
      <c r="HE85" s="148"/>
      <c r="HF85" s="148"/>
      <c r="HG85" s="148"/>
      <c r="HH85" s="148"/>
      <c r="HI85" s="148"/>
      <c r="HJ85" s="148"/>
      <c r="HK85" s="148"/>
      <c r="HL85" s="148"/>
      <c r="HM85" s="148"/>
      <c r="HN85" s="148"/>
      <c r="HO85" s="148"/>
      <c r="HP85" s="148"/>
      <c r="HQ85" s="148"/>
      <c r="HR85" s="148"/>
      <c r="HS85" s="148"/>
      <c r="HT85" s="148"/>
      <c r="HU85" s="148"/>
      <c r="HV85" s="148"/>
      <c r="HW85" s="148"/>
      <c r="HX85" s="148"/>
      <c r="HY85" s="148"/>
      <c r="HZ85" s="148"/>
      <c r="IA85" s="148"/>
    </row>
    <row r="86" s="4" customFormat="1" ht="20.65" customHeight="1" spans="1:235">
      <c r="A86" s="44"/>
      <c r="B86" s="44"/>
      <c r="C86" s="44"/>
      <c r="D86" s="45"/>
      <c r="E86" s="45"/>
      <c r="F86" s="45"/>
      <c r="G86" s="46"/>
      <c r="H86" s="46"/>
      <c r="I86" s="45"/>
      <c r="J86" s="60"/>
      <c r="K86" s="45"/>
      <c r="L86" s="45"/>
      <c r="M86" s="45"/>
      <c r="N86" s="61"/>
      <c r="O86" s="62"/>
      <c r="P86" s="61"/>
      <c r="Q86" s="61"/>
      <c r="R86" s="61"/>
      <c r="S86" s="61"/>
      <c r="T86" s="61"/>
      <c r="U86" s="75"/>
      <c r="V86" s="76"/>
      <c r="W86" s="77"/>
      <c r="X86" s="78"/>
      <c r="Y86" s="61"/>
      <c r="Z86" s="61"/>
      <c r="AA86" s="97" t="s">
        <v>37</v>
      </c>
      <c r="AB86" s="87" t="s">
        <v>42</v>
      </c>
      <c r="AC86" s="88" t="s">
        <v>127</v>
      </c>
      <c r="AD86" s="89">
        <v>0.25</v>
      </c>
      <c r="AE86" s="78"/>
      <c r="AF86" s="61"/>
      <c r="AG86" s="111"/>
      <c r="AH86" s="61"/>
      <c r="AI86" s="112"/>
      <c r="AJ86" s="113"/>
      <c r="AK86" s="112"/>
      <c r="AL86" s="113"/>
      <c r="AM86" s="113"/>
      <c r="AN86" s="114"/>
      <c r="AO86" s="114"/>
      <c r="AP86" s="113"/>
      <c r="AQ86" s="113"/>
      <c r="AR86" s="134"/>
      <c r="AS86" s="131"/>
      <c r="AT86" s="131"/>
      <c r="AU86" s="132"/>
      <c r="AV86" s="133"/>
      <c r="AW86" s="89"/>
      <c r="AX86" s="146"/>
      <c r="AY86" s="147"/>
      <c r="AZ86" s="75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8"/>
      <c r="BS86" s="148"/>
      <c r="BT86" s="148"/>
      <c r="BU86" s="148"/>
      <c r="BV86" s="148"/>
      <c r="BW86" s="148"/>
      <c r="BX86" s="148"/>
      <c r="BY86" s="148"/>
      <c r="BZ86" s="148"/>
      <c r="CA86" s="148"/>
      <c r="CB86" s="148"/>
      <c r="CC86" s="148"/>
      <c r="CD86" s="148"/>
      <c r="CE86" s="148"/>
      <c r="CF86" s="148"/>
      <c r="CG86" s="148"/>
      <c r="CH86" s="148"/>
      <c r="CI86" s="148"/>
      <c r="CJ86" s="148"/>
      <c r="CK86" s="148"/>
      <c r="CL86" s="148"/>
      <c r="CM86" s="148"/>
      <c r="CN86" s="148"/>
      <c r="CO86" s="148"/>
      <c r="CP86" s="148"/>
      <c r="CQ86" s="148"/>
      <c r="CR86" s="148"/>
      <c r="CS86" s="148"/>
      <c r="CT86" s="148"/>
      <c r="CU86" s="148"/>
      <c r="CV86" s="148"/>
      <c r="CW86" s="148"/>
      <c r="CX86" s="148"/>
      <c r="CY86" s="148"/>
      <c r="CZ86" s="148"/>
      <c r="DA86" s="148"/>
      <c r="DB86" s="148"/>
      <c r="DC86" s="148"/>
      <c r="DD86" s="148"/>
      <c r="DE86" s="148"/>
      <c r="DF86" s="148"/>
      <c r="DG86" s="148"/>
      <c r="DH86" s="148"/>
      <c r="DI86" s="148"/>
      <c r="DJ86" s="148"/>
      <c r="DK86" s="148"/>
      <c r="DL86" s="148"/>
      <c r="DM86" s="148"/>
      <c r="DN86" s="148"/>
      <c r="DO86" s="148"/>
      <c r="DP86" s="148"/>
      <c r="DQ86" s="148"/>
      <c r="DR86" s="148"/>
      <c r="DS86" s="148"/>
      <c r="DT86" s="148"/>
      <c r="DU86" s="148"/>
      <c r="DV86" s="148"/>
      <c r="DW86" s="148"/>
      <c r="DX86" s="148"/>
      <c r="DY86" s="148"/>
      <c r="DZ86" s="148"/>
      <c r="EA86" s="148"/>
      <c r="EB86" s="148"/>
      <c r="EC86" s="148"/>
      <c r="ED86" s="148"/>
      <c r="EE86" s="148"/>
      <c r="EF86" s="148"/>
      <c r="EG86" s="148"/>
      <c r="EH86" s="148"/>
      <c r="EI86" s="148"/>
      <c r="EJ86" s="148"/>
      <c r="EK86" s="148"/>
      <c r="EL86" s="148"/>
      <c r="EM86" s="148"/>
      <c r="EN86" s="148"/>
      <c r="EO86" s="148"/>
      <c r="EP86" s="148"/>
      <c r="EQ86" s="148"/>
      <c r="ER86" s="148"/>
      <c r="ES86" s="148"/>
      <c r="ET86" s="148"/>
      <c r="EU86" s="148"/>
      <c r="EV86" s="148"/>
      <c r="EW86" s="148"/>
      <c r="EX86" s="148"/>
      <c r="EY86" s="148"/>
      <c r="EZ86" s="148"/>
      <c r="FA86" s="148"/>
      <c r="FB86" s="148"/>
      <c r="FC86" s="148"/>
      <c r="FD86" s="148"/>
      <c r="FE86" s="148"/>
      <c r="FF86" s="148"/>
      <c r="FG86" s="148"/>
      <c r="FH86" s="148"/>
      <c r="FI86" s="148"/>
      <c r="FJ86" s="148"/>
      <c r="FK86" s="148"/>
      <c r="FL86" s="148"/>
      <c r="FM86" s="148"/>
      <c r="FN86" s="148"/>
      <c r="FO86" s="148"/>
      <c r="FP86" s="148"/>
      <c r="FQ86" s="148"/>
      <c r="FR86" s="148"/>
      <c r="FS86" s="148"/>
      <c r="FT86" s="148"/>
      <c r="FU86" s="148"/>
      <c r="FV86" s="148"/>
      <c r="FW86" s="148"/>
      <c r="FX86" s="148"/>
      <c r="FY86" s="148"/>
      <c r="FZ86" s="148"/>
      <c r="GA86" s="148"/>
      <c r="GB86" s="148"/>
      <c r="GC86" s="148"/>
      <c r="GD86" s="148"/>
      <c r="GE86" s="148"/>
      <c r="GF86" s="148"/>
      <c r="GG86" s="148"/>
      <c r="GH86" s="148"/>
      <c r="GI86" s="148"/>
      <c r="GJ86" s="148"/>
      <c r="GK86" s="148"/>
      <c r="GL86" s="148"/>
      <c r="GM86" s="148"/>
      <c r="GN86" s="148"/>
      <c r="GO86" s="148"/>
      <c r="GP86" s="148"/>
      <c r="GQ86" s="148"/>
      <c r="GR86" s="148"/>
      <c r="GS86" s="148"/>
      <c r="GT86" s="148"/>
      <c r="GU86" s="148"/>
      <c r="GV86" s="148"/>
      <c r="GW86" s="148"/>
      <c r="GX86" s="148"/>
      <c r="GY86" s="148"/>
      <c r="GZ86" s="148"/>
      <c r="HA86" s="148"/>
      <c r="HB86" s="148"/>
      <c r="HC86" s="148"/>
      <c r="HD86" s="148"/>
      <c r="HE86" s="148"/>
      <c r="HF86" s="148"/>
      <c r="HG86" s="148"/>
      <c r="HH86" s="148"/>
      <c r="HI86" s="148"/>
      <c r="HJ86" s="148"/>
      <c r="HK86" s="148"/>
      <c r="HL86" s="148"/>
      <c r="HM86" s="148"/>
      <c r="HN86" s="148"/>
      <c r="HO86" s="148"/>
      <c r="HP86" s="148"/>
      <c r="HQ86" s="148"/>
      <c r="HR86" s="148"/>
      <c r="HS86" s="148"/>
      <c r="HT86" s="148"/>
      <c r="HU86" s="148"/>
      <c r="HV86" s="148"/>
      <c r="HW86" s="148"/>
      <c r="HX86" s="148"/>
      <c r="HY86" s="148"/>
      <c r="HZ86" s="148"/>
      <c r="IA86" s="148"/>
    </row>
    <row r="87" s="4" customFormat="1" ht="20.65" customHeight="1" spans="1:235">
      <c r="A87" s="44"/>
      <c r="B87" s="44"/>
      <c r="C87" s="44"/>
      <c r="D87" s="45"/>
      <c r="E87" s="45"/>
      <c r="F87" s="45"/>
      <c r="G87" s="46"/>
      <c r="H87" s="46"/>
      <c r="I87" s="45"/>
      <c r="J87" s="60"/>
      <c r="K87" s="45"/>
      <c r="L87" s="45"/>
      <c r="M87" s="45"/>
      <c r="N87" s="61"/>
      <c r="O87" s="62"/>
      <c r="P87" s="61"/>
      <c r="Q87" s="61"/>
      <c r="R87" s="61"/>
      <c r="S87" s="61"/>
      <c r="T87" s="61"/>
      <c r="U87" s="75"/>
      <c r="V87" s="76"/>
      <c r="W87" s="77"/>
      <c r="X87" s="78"/>
      <c r="Y87" s="61"/>
      <c r="Z87" s="61"/>
      <c r="AA87" s="96"/>
      <c r="AB87" s="87"/>
      <c r="AC87" s="88"/>
      <c r="AD87" s="89"/>
      <c r="AE87" s="78"/>
      <c r="AF87" s="61"/>
      <c r="AG87" s="111"/>
      <c r="AH87" s="61"/>
      <c r="AI87" s="112"/>
      <c r="AJ87" s="113"/>
      <c r="AK87" s="112"/>
      <c r="AL87" s="113"/>
      <c r="AM87" s="113"/>
      <c r="AN87" s="114"/>
      <c r="AO87" s="114"/>
      <c r="AP87" s="113"/>
      <c r="AQ87" s="113"/>
      <c r="AR87" s="134"/>
      <c r="AS87" s="131"/>
      <c r="AT87" s="131"/>
      <c r="AU87" s="132"/>
      <c r="AV87" s="133"/>
      <c r="AW87" s="89"/>
      <c r="AX87" s="146"/>
      <c r="AY87" s="147"/>
      <c r="AZ87" s="75"/>
      <c r="BA87" s="148"/>
      <c r="BB87" s="148"/>
      <c r="BC87" s="148"/>
      <c r="BD87" s="148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8"/>
      <c r="BR87" s="148"/>
      <c r="BS87" s="148"/>
      <c r="BT87" s="148"/>
      <c r="BU87" s="148"/>
      <c r="BV87" s="148"/>
      <c r="BW87" s="148"/>
      <c r="BX87" s="148"/>
      <c r="BY87" s="148"/>
      <c r="BZ87" s="148"/>
      <c r="CA87" s="148"/>
      <c r="CB87" s="148"/>
      <c r="CC87" s="148"/>
      <c r="CD87" s="148"/>
      <c r="CE87" s="148"/>
      <c r="CF87" s="148"/>
      <c r="CG87" s="148"/>
      <c r="CH87" s="148"/>
      <c r="CI87" s="148"/>
      <c r="CJ87" s="148"/>
      <c r="CK87" s="148"/>
      <c r="CL87" s="148"/>
      <c r="CM87" s="148"/>
      <c r="CN87" s="148"/>
      <c r="CO87" s="148"/>
      <c r="CP87" s="148"/>
      <c r="CQ87" s="148"/>
      <c r="CR87" s="148"/>
      <c r="CS87" s="148"/>
      <c r="CT87" s="148"/>
      <c r="CU87" s="148"/>
      <c r="CV87" s="148"/>
      <c r="CW87" s="148"/>
      <c r="CX87" s="148"/>
      <c r="CY87" s="148"/>
      <c r="CZ87" s="148"/>
      <c r="DA87" s="148"/>
      <c r="DB87" s="148"/>
      <c r="DC87" s="148"/>
      <c r="DD87" s="148"/>
      <c r="DE87" s="148"/>
      <c r="DF87" s="148"/>
      <c r="DG87" s="148"/>
      <c r="DH87" s="148"/>
      <c r="DI87" s="148"/>
      <c r="DJ87" s="148"/>
      <c r="DK87" s="148"/>
      <c r="DL87" s="148"/>
      <c r="DM87" s="148"/>
      <c r="DN87" s="148"/>
      <c r="DO87" s="148"/>
      <c r="DP87" s="148"/>
      <c r="DQ87" s="148"/>
      <c r="DR87" s="148"/>
      <c r="DS87" s="148"/>
      <c r="DT87" s="148"/>
      <c r="DU87" s="148"/>
      <c r="DV87" s="148"/>
      <c r="DW87" s="148"/>
      <c r="DX87" s="148"/>
      <c r="DY87" s="148"/>
      <c r="DZ87" s="148"/>
      <c r="EA87" s="148"/>
      <c r="EB87" s="148"/>
      <c r="EC87" s="148"/>
      <c r="ED87" s="148"/>
      <c r="EE87" s="148"/>
      <c r="EF87" s="148"/>
      <c r="EG87" s="148"/>
      <c r="EH87" s="148"/>
      <c r="EI87" s="148"/>
      <c r="EJ87" s="148"/>
      <c r="EK87" s="148"/>
      <c r="EL87" s="148"/>
      <c r="EM87" s="148"/>
      <c r="EN87" s="148"/>
      <c r="EO87" s="148"/>
      <c r="EP87" s="148"/>
      <c r="EQ87" s="148"/>
      <c r="ER87" s="148"/>
      <c r="ES87" s="148"/>
      <c r="ET87" s="148"/>
      <c r="EU87" s="148"/>
      <c r="EV87" s="148"/>
      <c r="EW87" s="148"/>
      <c r="EX87" s="148"/>
      <c r="EY87" s="148"/>
      <c r="EZ87" s="148"/>
      <c r="FA87" s="148"/>
      <c r="FB87" s="148"/>
      <c r="FC87" s="148"/>
      <c r="FD87" s="148"/>
      <c r="FE87" s="148"/>
      <c r="FF87" s="148"/>
      <c r="FG87" s="148"/>
      <c r="FH87" s="148"/>
      <c r="FI87" s="148"/>
      <c r="FJ87" s="148"/>
      <c r="FK87" s="148"/>
      <c r="FL87" s="148"/>
      <c r="FM87" s="148"/>
      <c r="FN87" s="148"/>
      <c r="FO87" s="148"/>
      <c r="FP87" s="148"/>
      <c r="FQ87" s="148"/>
      <c r="FR87" s="148"/>
      <c r="FS87" s="148"/>
      <c r="FT87" s="148"/>
      <c r="FU87" s="148"/>
      <c r="FV87" s="148"/>
      <c r="FW87" s="148"/>
      <c r="FX87" s="148"/>
      <c r="FY87" s="148"/>
      <c r="FZ87" s="148"/>
      <c r="GA87" s="148"/>
      <c r="GB87" s="148"/>
      <c r="GC87" s="148"/>
      <c r="GD87" s="148"/>
      <c r="GE87" s="148"/>
      <c r="GF87" s="148"/>
      <c r="GG87" s="148"/>
      <c r="GH87" s="148"/>
      <c r="GI87" s="148"/>
      <c r="GJ87" s="148"/>
      <c r="GK87" s="148"/>
      <c r="GL87" s="148"/>
      <c r="GM87" s="148"/>
      <c r="GN87" s="148"/>
      <c r="GO87" s="148"/>
      <c r="GP87" s="148"/>
      <c r="GQ87" s="148"/>
      <c r="GR87" s="148"/>
      <c r="GS87" s="148"/>
      <c r="GT87" s="148"/>
      <c r="GU87" s="148"/>
      <c r="GV87" s="148"/>
      <c r="GW87" s="148"/>
      <c r="GX87" s="148"/>
      <c r="GY87" s="148"/>
      <c r="GZ87" s="148"/>
      <c r="HA87" s="148"/>
      <c r="HB87" s="148"/>
      <c r="HC87" s="148"/>
      <c r="HD87" s="148"/>
      <c r="HE87" s="148"/>
      <c r="HF87" s="148"/>
      <c r="HG87" s="148"/>
      <c r="HH87" s="148"/>
      <c r="HI87" s="148"/>
      <c r="HJ87" s="148"/>
      <c r="HK87" s="148"/>
      <c r="HL87" s="148"/>
      <c r="HM87" s="148"/>
      <c r="HN87" s="148"/>
      <c r="HO87" s="148"/>
      <c r="HP87" s="148"/>
      <c r="HQ87" s="148"/>
      <c r="HR87" s="148"/>
      <c r="HS87" s="148"/>
      <c r="HT87" s="148"/>
      <c r="HU87" s="148"/>
      <c r="HV87" s="148"/>
      <c r="HW87" s="148"/>
      <c r="HX87" s="148"/>
      <c r="HY87" s="148"/>
      <c r="HZ87" s="148"/>
      <c r="IA87" s="148"/>
    </row>
    <row r="88" s="4" customFormat="1" ht="20.65" customHeight="1" spans="1:235">
      <c r="A88" s="44"/>
      <c r="B88" s="44"/>
      <c r="C88" s="44"/>
      <c r="D88" s="45"/>
      <c r="E88" s="45"/>
      <c r="F88" s="45"/>
      <c r="G88" s="46"/>
      <c r="H88" s="46"/>
      <c r="I88" s="45"/>
      <c r="J88" s="60"/>
      <c r="K88" s="45"/>
      <c r="L88" s="45"/>
      <c r="M88" s="45"/>
      <c r="N88" s="61"/>
      <c r="O88" s="62"/>
      <c r="P88" s="61"/>
      <c r="Q88" s="61"/>
      <c r="R88" s="61"/>
      <c r="S88" s="61"/>
      <c r="T88" s="61"/>
      <c r="U88" s="75"/>
      <c r="V88" s="76"/>
      <c r="W88" s="77"/>
      <c r="X88" s="78"/>
      <c r="Y88" s="61"/>
      <c r="Z88" s="61"/>
      <c r="AA88" s="96"/>
      <c r="AB88" s="87"/>
      <c r="AC88" s="88"/>
      <c r="AD88" s="89"/>
      <c r="AE88" s="78"/>
      <c r="AF88" s="61"/>
      <c r="AG88" s="111"/>
      <c r="AH88" s="61"/>
      <c r="AI88" s="112"/>
      <c r="AJ88" s="113"/>
      <c r="AK88" s="112"/>
      <c r="AL88" s="113"/>
      <c r="AM88" s="113"/>
      <c r="AN88" s="114"/>
      <c r="AO88" s="114"/>
      <c r="AP88" s="113"/>
      <c r="AQ88" s="113"/>
      <c r="AR88" s="134"/>
      <c r="AS88" s="131"/>
      <c r="AT88" s="131"/>
      <c r="AU88" s="132"/>
      <c r="AV88" s="133"/>
      <c r="AW88" s="89"/>
      <c r="AX88" s="146"/>
      <c r="AY88" s="147"/>
      <c r="AZ88" s="75"/>
      <c r="BA88" s="148"/>
      <c r="BB88" s="148"/>
      <c r="BC88" s="148"/>
      <c r="BD88" s="148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8"/>
      <c r="BR88" s="148"/>
      <c r="BS88" s="148"/>
      <c r="BT88" s="148"/>
      <c r="BU88" s="148"/>
      <c r="BV88" s="148"/>
      <c r="BW88" s="148"/>
      <c r="BX88" s="148"/>
      <c r="BY88" s="148"/>
      <c r="BZ88" s="148"/>
      <c r="CA88" s="148"/>
      <c r="CB88" s="148"/>
      <c r="CC88" s="148"/>
      <c r="CD88" s="148"/>
      <c r="CE88" s="148"/>
      <c r="CF88" s="148"/>
      <c r="CG88" s="148"/>
      <c r="CH88" s="148"/>
      <c r="CI88" s="148"/>
      <c r="CJ88" s="148"/>
      <c r="CK88" s="148"/>
      <c r="CL88" s="148"/>
      <c r="CM88" s="148"/>
      <c r="CN88" s="148"/>
      <c r="CO88" s="148"/>
      <c r="CP88" s="148"/>
      <c r="CQ88" s="148"/>
      <c r="CR88" s="148"/>
      <c r="CS88" s="148"/>
      <c r="CT88" s="148"/>
      <c r="CU88" s="148"/>
      <c r="CV88" s="148"/>
      <c r="CW88" s="148"/>
      <c r="CX88" s="148"/>
      <c r="CY88" s="148"/>
      <c r="CZ88" s="148"/>
      <c r="DA88" s="148"/>
      <c r="DB88" s="148"/>
      <c r="DC88" s="148"/>
      <c r="DD88" s="148"/>
      <c r="DE88" s="148"/>
      <c r="DF88" s="148"/>
      <c r="DG88" s="148"/>
      <c r="DH88" s="148"/>
      <c r="DI88" s="148"/>
      <c r="DJ88" s="148"/>
      <c r="DK88" s="148"/>
      <c r="DL88" s="148"/>
      <c r="DM88" s="148"/>
      <c r="DN88" s="148"/>
      <c r="DO88" s="148"/>
      <c r="DP88" s="148"/>
      <c r="DQ88" s="148"/>
      <c r="DR88" s="148"/>
      <c r="DS88" s="148"/>
      <c r="DT88" s="148"/>
      <c r="DU88" s="148"/>
      <c r="DV88" s="148"/>
      <c r="DW88" s="148"/>
      <c r="DX88" s="148"/>
      <c r="DY88" s="148"/>
      <c r="DZ88" s="148"/>
      <c r="EA88" s="148"/>
      <c r="EB88" s="148"/>
      <c r="EC88" s="148"/>
      <c r="ED88" s="148"/>
      <c r="EE88" s="148"/>
      <c r="EF88" s="148"/>
      <c r="EG88" s="148"/>
      <c r="EH88" s="148"/>
      <c r="EI88" s="148"/>
      <c r="EJ88" s="148"/>
      <c r="EK88" s="148"/>
      <c r="EL88" s="148"/>
      <c r="EM88" s="148"/>
      <c r="EN88" s="148"/>
      <c r="EO88" s="148"/>
      <c r="EP88" s="148"/>
      <c r="EQ88" s="148"/>
      <c r="ER88" s="148"/>
      <c r="ES88" s="148"/>
      <c r="ET88" s="148"/>
      <c r="EU88" s="148"/>
      <c r="EV88" s="148"/>
      <c r="EW88" s="148"/>
      <c r="EX88" s="148"/>
      <c r="EY88" s="148"/>
      <c r="EZ88" s="148"/>
      <c r="FA88" s="148"/>
      <c r="FB88" s="148"/>
      <c r="FC88" s="148"/>
      <c r="FD88" s="148"/>
      <c r="FE88" s="148"/>
      <c r="FF88" s="148"/>
      <c r="FG88" s="148"/>
      <c r="FH88" s="148"/>
      <c r="FI88" s="148"/>
      <c r="FJ88" s="148"/>
      <c r="FK88" s="148"/>
      <c r="FL88" s="148"/>
      <c r="FM88" s="148"/>
      <c r="FN88" s="148"/>
      <c r="FO88" s="148"/>
      <c r="FP88" s="148"/>
      <c r="FQ88" s="148"/>
      <c r="FR88" s="148"/>
      <c r="FS88" s="148"/>
      <c r="FT88" s="148"/>
      <c r="FU88" s="148"/>
      <c r="FV88" s="148"/>
      <c r="FW88" s="148"/>
      <c r="FX88" s="148"/>
      <c r="FY88" s="148"/>
      <c r="FZ88" s="148"/>
      <c r="GA88" s="148"/>
      <c r="GB88" s="148"/>
      <c r="GC88" s="148"/>
      <c r="GD88" s="148"/>
      <c r="GE88" s="148"/>
      <c r="GF88" s="148"/>
      <c r="GG88" s="148"/>
      <c r="GH88" s="148"/>
      <c r="GI88" s="148"/>
      <c r="GJ88" s="148"/>
      <c r="GK88" s="148"/>
      <c r="GL88" s="148"/>
      <c r="GM88" s="148"/>
      <c r="GN88" s="148"/>
      <c r="GO88" s="148"/>
      <c r="GP88" s="148"/>
      <c r="GQ88" s="148"/>
      <c r="GR88" s="148"/>
      <c r="GS88" s="148"/>
      <c r="GT88" s="148"/>
      <c r="GU88" s="148"/>
      <c r="GV88" s="148"/>
      <c r="GW88" s="148"/>
      <c r="GX88" s="148"/>
      <c r="GY88" s="148"/>
      <c r="GZ88" s="148"/>
      <c r="HA88" s="148"/>
      <c r="HB88" s="148"/>
      <c r="HC88" s="148"/>
      <c r="HD88" s="148"/>
      <c r="HE88" s="148"/>
      <c r="HF88" s="148"/>
      <c r="HG88" s="148"/>
      <c r="HH88" s="148"/>
      <c r="HI88" s="148"/>
      <c r="HJ88" s="148"/>
      <c r="HK88" s="148"/>
      <c r="HL88" s="148"/>
      <c r="HM88" s="148"/>
      <c r="HN88" s="148"/>
      <c r="HO88" s="148"/>
      <c r="HP88" s="148"/>
      <c r="HQ88" s="148"/>
      <c r="HR88" s="148"/>
      <c r="HS88" s="148"/>
      <c r="HT88" s="148"/>
      <c r="HU88" s="148"/>
      <c r="HV88" s="148"/>
      <c r="HW88" s="148"/>
      <c r="HX88" s="148"/>
      <c r="HY88" s="148"/>
      <c r="HZ88" s="148"/>
      <c r="IA88" s="148"/>
    </row>
    <row r="89" s="4" customFormat="1" ht="20.65" customHeight="1" spans="1:235">
      <c r="A89" s="44"/>
      <c r="B89" s="44"/>
      <c r="C89" s="44"/>
      <c r="D89" s="45"/>
      <c r="E89" s="45"/>
      <c r="F89" s="45"/>
      <c r="G89" s="46"/>
      <c r="H89" s="46"/>
      <c r="I89" s="45"/>
      <c r="J89" s="60"/>
      <c r="K89" s="45"/>
      <c r="L89" s="45"/>
      <c r="M89" s="45"/>
      <c r="N89" s="61"/>
      <c r="O89" s="62"/>
      <c r="P89" s="61"/>
      <c r="Q89" s="61"/>
      <c r="R89" s="61"/>
      <c r="S89" s="61"/>
      <c r="T89" s="61"/>
      <c r="U89" s="75"/>
      <c r="V89" s="76"/>
      <c r="W89" s="77"/>
      <c r="X89" s="78"/>
      <c r="Y89" s="61"/>
      <c r="Z89" s="61"/>
      <c r="AA89" s="96"/>
      <c r="AB89" s="87"/>
      <c r="AC89" s="88"/>
      <c r="AD89" s="89"/>
      <c r="AE89" s="78"/>
      <c r="AF89" s="61"/>
      <c r="AG89" s="111"/>
      <c r="AH89" s="61"/>
      <c r="AI89" s="112"/>
      <c r="AJ89" s="113"/>
      <c r="AK89" s="112"/>
      <c r="AL89" s="113"/>
      <c r="AM89" s="113"/>
      <c r="AN89" s="114"/>
      <c r="AO89" s="114"/>
      <c r="AP89" s="113"/>
      <c r="AQ89" s="113"/>
      <c r="AR89" s="134"/>
      <c r="AS89" s="131"/>
      <c r="AT89" s="131"/>
      <c r="AU89" s="132"/>
      <c r="AV89" s="133"/>
      <c r="AW89" s="89"/>
      <c r="AX89" s="146"/>
      <c r="AY89" s="147"/>
      <c r="AZ89" s="75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148"/>
      <c r="BT89" s="148"/>
      <c r="BU89" s="148"/>
      <c r="BV89" s="148"/>
      <c r="BW89" s="148"/>
      <c r="BX89" s="148"/>
      <c r="BY89" s="148"/>
      <c r="BZ89" s="148"/>
      <c r="CA89" s="148"/>
      <c r="CB89" s="148"/>
      <c r="CC89" s="148"/>
      <c r="CD89" s="148"/>
      <c r="CE89" s="148"/>
      <c r="CF89" s="148"/>
      <c r="CG89" s="148"/>
      <c r="CH89" s="148"/>
      <c r="CI89" s="148"/>
      <c r="CJ89" s="148"/>
      <c r="CK89" s="148"/>
      <c r="CL89" s="148"/>
      <c r="CM89" s="148"/>
      <c r="CN89" s="148"/>
      <c r="CO89" s="148"/>
      <c r="CP89" s="148"/>
      <c r="CQ89" s="148"/>
      <c r="CR89" s="148"/>
      <c r="CS89" s="148"/>
      <c r="CT89" s="148"/>
      <c r="CU89" s="148"/>
      <c r="CV89" s="148"/>
      <c r="CW89" s="148"/>
      <c r="CX89" s="148"/>
      <c r="CY89" s="148"/>
      <c r="CZ89" s="148"/>
      <c r="DA89" s="148"/>
      <c r="DB89" s="148"/>
      <c r="DC89" s="148"/>
      <c r="DD89" s="148"/>
      <c r="DE89" s="148"/>
      <c r="DF89" s="148"/>
      <c r="DG89" s="148"/>
      <c r="DH89" s="148"/>
      <c r="DI89" s="148"/>
      <c r="DJ89" s="148"/>
      <c r="DK89" s="148"/>
      <c r="DL89" s="148"/>
      <c r="DM89" s="148"/>
      <c r="DN89" s="148"/>
      <c r="DO89" s="148"/>
      <c r="DP89" s="148"/>
      <c r="DQ89" s="148"/>
      <c r="DR89" s="148"/>
      <c r="DS89" s="148"/>
      <c r="DT89" s="148"/>
      <c r="DU89" s="148"/>
      <c r="DV89" s="148"/>
      <c r="DW89" s="148"/>
      <c r="DX89" s="148"/>
      <c r="DY89" s="148"/>
      <c r="DZ89" s="148"/>
      <c r="EA89" s="148"/>
      <c r="EB89" s="148"/>
      <c r="EC89" s="148"/>
      <c r="ED89" s="148"/>
      <c r="EE89" s="148"/>
      <c r="EF89" s="148"/>
      <c r="EG89" s="148"/>
      <c r="EH89" s="148"/>
      <c r="EI89" s="148"/>
      <c r="EJ89" s="148"/>
      <c r="EK89" s="148"/>
      <c r="EL89" s="148"/>
      <c r="EM89" s="148"/>
      <c r="EN89" s="148"/>
      <c r="EO89" s="148"/>
      <c r="EP89" s="148"/>
      <c r="EQ89" s="148"/>
      <c r="ER89" s="148"/>
      <c r="ES89" s="148"/>
      <c r="ET89" s="148"/>
      <c r="EU89" s="148"/>
      <c r="EV89" s="148"/>
      <c r="EW89" s="148"/>
      <c r="EX89" s="148"/>
      <c r="EY89" s="148"/>
      <c r="EZ89" s="148"/>
      <c r="FA89" s="148"/>
      <c r="FB89" s="148"/>
      <c r="FC89" s="148"/>
      <c r="FD89" s="148"/>
      <c r="FE89" s="148"/>
      <c r="FF89" s="148"/>
      <c r="FG89" s="148"/>
      <c r="FH89" s="148"/>
      <c r="FI89" s="148"/>
      <c r="FJ89" s="148"/>
      <c r="FK89" s="148"/>
      <c r="FL89" s="148"/>
      <c r="FM89" s="148"/>
      <c r="FN89" s="148"/>
      <c r="FO89" s="148"/>
      <c r="FP89" s="148"/>
      <c r="FQ89" s="148"/>
      <c r="FR89" s="148"/>
      <c r="FS89" s="148"/>
      <c r="FT89" s="148"/>
      <c r="FU89" s="148"/>
      <c r="FV89" s="148"/>
      <c r="FW89" s="148"/>
      <c r="FX89" s="148"/>
      <c r="FY89" s="148"/>
      <c r="FZ89" s="148"/>
      <c r="GA89" s="148"/>
      <c r="GB89" s="148"/>
      <c r="GC89" s="148"/>
      <c r="GD89" s="148"/>
      <c r="GE89" s="148"/>
      <c r="GF89" s="148"/>
      <c r="GG89" s="148"/>
      <c r="GH89" s="148"/>
      <c r="GI89" s="148"/>
      <c r="GJ89" s="148"/>
      <c r="GK89" s="148"/>
      <c r="GL89" s="148"/>
      <c r="GM89" s="148"/>
      <c r="GN89" s="148"/>
      <c r="GO89" s="148"/>
      <c r="GP89" s="148"/>
      <c r="GQ89" s="148"/>
      <c r="GR89" s="148"/>
      <c r="GS89" s="148"/>
      <c r="GT89" s="148"/>
      <c r="GU89" s="148"/>
      <c r="GV89" s="148"/>
      <c r="GW89" s="148"/>
      <c r="GX89" s="148"/>
      <c r="GY89" s="148"/>
      <c r="GZ89" s="148"/>
      <c r="HA89" s="148"/>
      <c r="HB89" s="148"/>
      <c r="HC89" s="148"/>
      <c r="HD89" s="148"/>
      <c r="HE89" s="148"/>
      <c r="HF89" s="148"/>
      <c r="HG89" s="148"/>
      <c r="HH89" s="148"/>
      <c r="HI89" s="148"/>
      <c r="HJ89" s="148"/>
      <c r="HK89" s="148"/>
      <c r="HL89" s="148"/>
      <c r="HM89" s="148"/>
      <c r="HN89" s="148"/>
      <c r="HO89" s="148"/>
      <c r="HP89" s="148"/>
      <c r="HQ89" s="148"/>
      <c r="HR89" s="148"/>
      <c r="HS89" s="148"/>
      <c r="HT89" s="148"/>
      <c r="HU89" s="148"/>
      <c r="HV89" s="148"/>
      <c r="HW89" s="148"/>
      <c r="HX89" s="148"/>
      <c r="HY89" s="148"/>
      <c r="HZ89" s="148"/>
      <c r="IA89" s="148"/>
    </row>
    <row r="90" s="4" customFormat="1" ht="20.65" customHeight="1" spans="1:235">
      <c r="A90" s="44"/>
      <c r="B90" s="44"/>
      <c r="C90" s="44"/>
      <c r="D90" s="45"/>
      <c r="E90" s="45"/>
      <c r="F90" s="45"/>
      <c r="G90" s="46"/>
      <c r="H90" s="46"/>
      <c r="I90" s="45"/>
      <c r="J90" s="60"/>
      <c r="K90" s="45"/>
      <c r="L90" s="45"/>
      <c r="M90" s="45"/>
      <c r="N90" s="61"/>
      <c r="O90" s="62"/>
      <c r="P90" s="61"/>
      <c r="Q90" s="61"/>
      <c r="R90" s="61"/>
      <c r="S90" s="61"/>
      <c r="T90" s="61"/>
      <c r="U90" s="75"/>
      <c r="V90" s="76"/>
      <c r="W90" s="77"/>
      <c r="X90" s="78"/>
      <c r="Y90" s="61"/>
      <c r="Z90" s="61"/>
      <c r="AA90" s="75"/>
      <c r="AB90" s="99"/>
      <c r="AC90" s="88"/>
      <c r="AD90" s="89"/>
      <c r="AE90" s="78"/>
      <c r="AF90" s="61"/>
      <c r="AG90" s="111"/>
      <c r="AH90" s="61"/>
      <c r="AI90" s="112"/>
      <c r="AJ90" s="113"/>
      <c r="AK90" s="112"/>
      <c r="AL90" s="113"/>
      <c r="AM90" s="113"/>
      <c r="AN90" s="114"/>
      <c r="AO90" s="114"/>
      <c r="AP90" s="113"/>
      <c r="AQ90" s="113"/>
      <c r="AR90" s="134"/>
      <c r="AS90" s="131"/>
      <c r="AT90" s="131"/>
      <c r="AU90" s="132"/>
      <c r="AV90" s="133"/>
      <c r="AW90" s="89"/>
      <c r="AX90" s="146"/>
      <c r="AY90" s="147"/>
      <c r="AZ90" s="75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  <c r="BX90" s="148"/>
      <c r="BY90" s="148"/>
      <c r="BZ90" s="148"/>
      <c r="CA90" s="148"/>
      <c r="CB90" s="148"/>
      <c r="CC90" s="148"/>
      <c r="CD90" s="148"/>
      <c r="CE90" s="148"/>
      <c r="CF90" s="148"/>
      <c r="CG90" s="148"/>
      <c r="CH90" s="148"/>
      <c r="CI90" s="148"/>
      <c r="CJ90" s="148"/>
      <c r="CK90" s="148"/>
      <c r="CL90" s="148"/>
      <c r="CM90" s="148"/>
      <c r="CN90" s="148"/>
      <c r="CO90" s="148"/>
      <c r="CP90" s="148"/>
      <c r="CQ90" s="148"/>
      <c r="CR90" s="148"/>
      <c r="CS90" s="148"/>
      <c r="CT90" s="148"/>
      <c r="CU90" s="148"/>
      <c r="CV90" s="148"/>
      <c r="CW90" s="148"/>
      <c r="CX90" s="148"/>
      <c r="CY90" s="148"/>
      <c r="CZ90" s="148"/>
      <c r="DA90" s="148"/>
      <c r="DB90" s="148"/>
      <c r="DC90" s="148"/>
      <c r="DD90" s="148"/>
      <c r="DE90" s="148"/>
      <c r="DF90" s="148"/>
      <c r="DG90" s="148"/>
      <c r="DH90" s="148"/>
      <c r="DI90" s="148"/>
      <c r="DJ90" s="148"/>
      <c r="DK90" s="148"/>
      <c r="DL90" s="148"/>
      <c r="DM90" s="148"/>
      <c r="DN90" s="148"/>
      <c r="DO90" s="148"/>
      <c r="DP90" s="148"/>
      <c r="DQ90" s="148"/>
      <c r="DR90" s="148"/>
      <c r="DS90" s="148"/>
      <c r="DT90" s="148"/>
      <c r="DU90" s="148"/>
      <c r="DV90" s="148"/>
      <c r="DW90" s="148"/>
      <c r="DX90" s="148"/>
      <c r="DY90" s="148"/>
      <c r="DZ90" s="148"/>
      <c r="EA90" s="148"/>
      <c r="EB90" s="148"/>
      <c r="EC90" s="148"/>
      <c r="ED90" s="148"/>
      <c r="EE90" s="148"/>
      <c r="EF90" s="148"/>
      <c r="EG90" s="148"/>
      <c r="EH90" s="148"/>
      <c r="EI90" s="148"/>
      <c r="EJ90" s="148"/>
      <c r="EK90" s="148"/>
      <c r="EL90" s="148"/>
      <c r="EM90" s="148"/>
      <c r="EN90" s="148"/>
      <c r="EO90" s="148"/>
      <c r="EP90" s="148"/>
      <c r="EQ90" s="148"/>
      <c r="ER90" s="148"/>
      <c r="ES90" s="148"/>
      <c r="ET90" s="148"/>
      <c r="EU90" s="148"/>
      <c r="EV90" s="148"/>
      <c r="EW90" s="148"/>
      <c r="EX90" s="148"/>
      <c r="EY90" s="148"/>
      <c r="EZ90" s="148"/>
      <c r="FA90" s="148"/>
      <c r="FB90" s="148"/>
      <c r="FC90" s="148"/>
      <c r="FD90" s="148"/>
      <c r="FE90" s="148"/>
      <c r="FF90" s="148"/>
      <c r="FG90" s="148"/>
      <c r="FH90" s="148"/>
      <c r="FI90" s="148"/>
      <c r="FJ90" s="148"/>
      <c r="FK90" s="148"/>
      <c r="FL90" s="148"/>
      <c r="FM90" s="148"/>
      <c r="FN90" s="148"/>
      <c r="FO90" s="148"/>
      <c r="FP90" s="148"/>
      <c r="FQ90" s="148"/>
      <c r="FR90" s="148"/>
      <c r="FS90" s="148"/>
      <c r="FT90" s="148"/>
      <c r="FU90" s="148"/>
      <c r="FV90" s="148"/>
      <c r="FW90" s="148"/>
      <c r="FX90" s="148"/>
      <c r="FY90" s="148"/>
      <c r="FZ90" s="148"/>
      <c r="GA90" s="148"/>
      <c r="GB90" s="148"/>
      <c r="GC90" s="148"/>
      <c r="GD90" s="148"/>
      <c r="GE90" s="148"/>
      <c r="GF90" s="148"/>
      <c r="GG90" s="148"/>
      <c r="GH90" s="148"/>
      <c r="GI90" s="148"/>
      <c r="GJ90" s="148"/>
      <c r="GK90" s="148"/>
      <c r="GL90" s="148"/>
      <c r="GM90" s="148"/>
      <c r="GN90" s="148"/>
      <c r="GO90" s="148"/>
      <c r="GP90" s="148"/>
      <c r="GQ90" s="148"/>
      <c r="GR90" s="148"/>
      <c r="GS90" s="148"/>
      <c r="GT90" s="148"/>
      <c r="GU90" s="148"/>
      <c r="GV90" s="148"/>
      <c r="GW90" s="148"/>
      <c r="GX90" s="148"/>
      <c r="GY90" s="148"/>
      <c r="GZ90" s="148"/>
      <c r="HA90" s="148"/>
      <c r="HB90" s="148"/>
      <c r="HC90" s="148"/>
      <c r="HD90" s="148"/>
      <c r="HE90" s="148"/>
      <c r="HF90" s="148"/>
      <c r="HG90" s="148"/>
      <c r="HH90" s="148"/>
      <c r="HI90" s="148"/>
      <c r="HJ90" s="148"/>
      <c r="HK90" s="148"/>
      <c r="HL90" s="148"/>
      <c r="HM90" s="148"/>
      <c r="HN90" s="148"/>
      <c r="HO90" s="148"/>
      <c r="HP90" s="148"/>
      <c r="HQ90" s="148"/>
      <c r="HR90" s="148"/>
      <c r="HS90" s="148"/>
      <c r="HT90" s="148"/>
      <c r="HU90" s="148"/>
      <c r="HV90" s="148"/>
      <c r="HW90" s="148"/>
      <c r="HX90" s="148"/>
      <c r="HY90" s="148"/>
      <c r="HZ90" s="148"/>
      <c r="IA90" s="148"/>
    </row>
    <row r="91" s="4" customFormat="1" ht="20.65" customHeight="1" spans="1:235">
      <c r="A91" s="44"/>
      <c r="B91" s="44"/>
      <c r="C91" s="44"/>
      <c r="D91" s="45"/>
      <c r="E91" s="45"/>
      <c r="F91" s="45"/>
      <c r="G91" s="46"/>
      <c r="H91" s="46"/>
      <c r="I91" s="45"/>
      <c r="J91" s="60"/>
      <c r="K91" s="45"/>
      <c r="L91" s="45"/>
      <c r="M91" s="45"/>
      <c r="N91" s="61"/>
      <c r="O91" s="62"/>
      <c r="P91" s="61"/>
      <c r="Q91" s="61"/>
      <c r="R91" s="61"/>
      <c r="S91" s="61"/>
      <c r="T91" s="61"/>
      <c r="U91" s="75"/>
      <c r="V91" s="76"/>
      <c r="W91" s="77"/>
      <c r="X91" s="78"/>
      <c r="Y91" s="61"/>
      <c r="Z91" s="61"/>
      <c r="AA91" s="75"/>
      <c r="AB91" s="93"/>
      <c r="AC91" s="88"/>
      <c r="AD91" s="89"/>
      <c r="AE91" s="78"/>
      <c r="AF91" s="61"/>
      <c r="AG91" s="111"/>
      <c r="AH91" s="61"/>
      <c r="AI91" s="112"/>
      <c r="AJ91" s="113"/>
      <c r="AK91" s="112"/>
      <c r="AL91" s="113"/>
      <c r="AM91" s="113"/>
      <c r="AN91" s="114"/>
      <c r="AO91" s="114"/>
      <c r="AP91" s="113"/>
      <c r="AQ91" s="113"/>
      <c r="AR91" s="134"/>
      <c r="AS91" s="131"/>
      <c r="AT91" s="131"/>
      <c r="AU91" s="132"/>
      <c r="AV91" s="133"/>
      <c r="AW91" s="89"/>
      <c r="AX91" s="146"/>
      <c r="AY91" s="147"/>
      <c r="AZ91" s="75"/>
      <c r="BA91" s="148"/>
      <c r="BB91" s="148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8"/>
      <c r="BR91" s="148"/>
      <c r="BS91" s="148"/>
      <c r="BT91" s="148"/>
      <c r="BU91" s="148"/>
      <c r="BV91" s="148"/>
      <c r="BW91" s="148"/>
      <c r="BX91" s="148"/>
      <c r="BY91" s="148"/>
      <c r="BZ91" s="148"/>
      <c r="CA91" s="148"/>
      <c r="CB91" s="148"/>
      <c r="CC91" s="148"/>
      <c r="CD91" s="148"/>
      <c r="CE91" s="148"/>
      <c r="CF91" s="148"/>
      <c r="CG91" s="148"/>
      <c r="CH91" s="148"/>
      <c r="CI91" s="148"/>
      <c r="CJ91" s="148"/>
      <c r="CK91" s="148"/>
      <c r="CL91" s="148"/>
      <c r="CM91" s="148"/>
      <c r="CN91" s="148"/>
      <c r="CO91" s="148"/>
      <c r="CP91" s="148"/>
      <c r="CQ91" s="148"/>
      <c r="CR91" s="148"/>
      <c r="CS91" s="148"/>
      <c r="CT91" s="148"/>
      <c r="CU91" s="148"/>
      <c r="CV91" s="148"/>
      <c r="CW91" s="148"/>
      <c r="CX91" s="148"/>
      <c r="CY91" s="148"/>
      <c r="CZ91" s="148"/>
      <c r="DA91" s="148"/>
      <c r="DB91" s="148"/>
      <c r="DC91" s="148"/>
      <c r="DD91" s="148"/>
      <c r="DE91" s="148"/>
      <c r="DF91" s="148"/>
      <c r="DG91" s="148"/>
      <c r="DH91" s="148"/>
      <c r="DI91" s="148"/>
      <c r="DJ91" s="148"/>
      <c r="DK91" s="148"/>
      <c r="DL91" s="148"/>
      <c r="DM91" s="148"/>
      <c r="DN91" s="148"/>
      <c r="DO91" s="148"/>
      <c r="DP91" s="148"/>
      <c r="DQ91" s="148"/>
      <c r="DR91" s="148"/>
      <c r="DS91" s="148"/>
      <c r="DT91" s="148"/>
      <c r="DU91" s="148"/>
      <c r="DV91" s="148"/>
      <c r="DW91" s="148"/>
      <c r="DX91" s="148"/>
      <c r="DY91" s="148"/>
      <c r="DZ91" s="148"/>
      <c r="EA91" s="148"/>
      <c r="EB91" s="148"/>
      <c r="EC91" s="148"/>
      <c r="ED91" s="148"/>
      <c r="EE91" s="148"/>
      <c r="EF91" s="148"/>
      <c r="EG91" s="148"/>
      <c r="EH91" s="148"/>
      <c r="EI91" s="148"/>
      <c r="EJ91" s="148"/>
      <c r="EK91" s="148"/>
      <c r="EL91" s="148"/>
      <c r="EM91" s="148"/>
      <c r="EN91" s="148"/>
      <c r="EO91" s="148"/>
      <c r="EP91" s="148"/>
      <c r="EQ91" s="148"/>
      <c r="ER91" s="148"/>
      <c r="ES91" s="148"/>
      <c r="ET91" s="148"/>
      <c r="EU91" s="148"/>
      <c r="EV91" s="148"/>
      <c r="EW91" s="148"/>
      <c r="EX91" s="148"/>
      <c r="EY91" s="148"/>
      <c r="EZ91" s="148"/>
      <c r="FA91" s="148"/>
      <c r="FB91" s="148"/>
      <c r="FC91" s="148"/>
      <c r="FD91" s="148"/>
      <c r="FE91" s="148"/>
      <c r="FF91" s="148"/>
      <c r="FG91" s="148"/>
      <c r="FH91" s="148"/>
      <c r="FI91" s="148"/>
      <c r="FJ91" s="148"/>
      <c r="FK91" s="148"/>
      <c r="FL91" s="148"/>
      <c r="FM91" s="148"/>
      <c r="FN91" s="148"/>
      <c r="FO91" s="148"/>
      <c r="FP91" s="148"/>
      <c r="FQ91" s="148"/>
      <c r="FR91" s="148"/>
      <c r="FS91" s="148"/>
      <c r="FT91" s="148"/>
      <c r="FU91" s="148"/>
      <c r="FV91" s="148"/>
      <c r="FW91" s="148"/>
      <c r="FX91" s="148"/>
      <c r="FY91" s="148"/>
      <c r="FZ91" s="148"/>
      <c r="GA91" s="148"/>
      <c r="GB91" s="148"/>
      <c r="GC91" s="148"/>
      <c r="GD91" s="148"/>
      <c r="GE91" s="148"/>
      <c r="GF91" s="148"/>
      <c r="GG91" s="148"/>
      <c r="GH91" s="148"/>
      <c r="GI91" s="148"/>
      <c r="GJ91" s="148"/>
      <c r="GK91" s="148"/>
      <c r="GL91" s="148"/>
      <c r="GM91" s="148"/>
      <c r="GN91" s="148"/>
      <c r="GO91" s="148"/>
      <c r="GP91" s="148"/>
      <c r="GQ91" s="148"/>
      <c r="GR91" s="148"/>
      <c r="GS91" s="148"/>
      <c r="GT91" s="148"/>
      <c r="GU91" s="148"/>
      <c r="GV91" s="148"/>
      <c r="GW91" s="148"/>
      <c r="GX91" s="148"/>
      <c r="GY91" s="148"/>
      <c r="GZ91" s="148"/>
      <c r="HA91" s="148"/>
      <c r="HB91" s="148"/>
      <c r="HC91" s="148"/>
      <c r="HD91" s="148"/>
      <c r="HE91" s="148"/>
      <c r="HF91" s="148"/>
      <c r="HG91" s="148"/>
      <c r="HH91" s="148"/>
      <c r="HI91" s="148"/>
      <c r="HJ91" s="148"/>
      <c r="HK91" s="148"/>
      <c r="HL91" s="148"/>
      <c r="HM91" s="148"/>
      <c r="HN91" s="148"/>
      <c r="HO91" s="148"/>
      <c r="HP91" s="148"/>
      <c r="HQ91" s="148"/>
      <c r="HR91" s="148"/>
      <c r="HS91" s="148"/>
      <c r="HT91" s="148"/>
      <c r="HU91" s="148"/>
      <c r="HV91" s="148"/>
      <c r="HW91" s="148"/>
      <c r="HX91" s="148"/>
      <c r="HY91" s="148"/>
      <c r="HZ91" s="148"/>
      <c r="IA91" s="148"/>
    </row>
    <row r="92" s="4" customFormat="1" ht="20.65" customHeight="1" spans="1:235">
      <c r="A92" s="44"/>
      <c r="B92" s="44"/>
      <c r="C92" s="44"/>
      <c r="D92" s="45"/>
      <c r="E92" s="45"/>
      <c r="F92" s="45"/>
      <c r="G92" s="46"/>
      <c r="H92" s="46"/>
      <c r="I92" s="45"/>
      <c r="J92" s="60"/>
      <c r="K92" s="45"/>
      <c r="L92" s="45"/>
      <c r="M92" s="45"/>
      <c r="N92" s="61"/>
      <c r="O92" s="62"/>
      <c r="P92" s="61"/>
      <c r="Q92" s="61"/>
      <c r="R92" s="61"/>
      <c r="S92" s="61"/>
      <c r="T92" s="61"/>
      <c r="U92" s="75"/>
      <c r="V92" s="76"/>
      <c r="W92" s="77"/>
      <c r="X92" s="78"/>
      <c r="Y92" s="61"/>
      <c r="Z92" s="64"/>
      <c r="AA92" s="75"/>
      <c r="AB92" s="93"/>
      <c r="AC92" s="88"/>
      <c r="AD92" s="89"/>
      <c r="AE92" s="78"/>
      <c r="AF92" s="61"/>
      <c r="AG92" s="111"/>
      <c r="AH92" s="61"/>
      <c r="AI92" s="112"/>
      <c r="AJ92" s="113"/>
      <c r="AK92" s="112"/>
      <c r="AL92" s="113"/>
      <c r="AM92" s="113"/>
      <c r="AN92" s="114"/>
      <c r="AO92" s="114"/>
      <c r="AP92" s="113"/>
      <c r="AQ92" s="113"/>
      <c r="AR92" s="134"/>
      <c r="AS92" s="131"/>
      <c r="AT92" s="131"/>
      <c r="AU92" s="132"/>
      <c r="AV92" s="133"/>
      <c r="AW92" s="89"/>
      <c r="AX92" s="146"/>
      <c r="AY92" s="147"/>
      <c r="AZ92" s="75"/>
      <c r="BA92" s="148"/>
      <c r="BB92" s="148"/>
      <c r="BC92" s="148"/>
      <c r="BD92" s="148"/>
      <c r="BE92" s="148"/>
      <c r="BF92" s="148"/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8"/>
      <c r="BR92" s="148"/>
      <c r="BS92" s="148"/>
      <c r="BT92" s="148"/>
      <c r="BU92" s="148"/>
      <c r="BV92" s="148"/>
      <c r="BW92" s="148"/>
      <c r="BX92" s="148"/>
      <c r="BY92" s="148"/>
      <c r="BZ92" s="148"/>
      <c r="CA92" s="148"/>
      <c r="CB92" s="148"/>
      <c r="CC92" s="148"/>
      <c r="CD92" s="148"/>
      <c r="CE92" s="148"/>
      <c r="CF92" s="148"/>
      <c r="CG92" s="148"/>
      <c r="CH92" s="148"/>
      <c r="CI92" s="148"/>
      <c r="CJ92" s="148"/>
      <c r="CK92" s="148"/>
      <c r="CL92" s="148"/>
      <c r="CM92" s="148"/>
      <c r="CN92" s="148"/>
      <c r="CO92" s="148"/>
      <c r="CP92" s="148"/>
      <c r="CQ92" s="148"/>
      <c r="CR92" s="148"/>
      <c r="CS92" s="148"/>
      <c r="CT92" s="148"/>
      <c r="CU92" s="148"/>
      <c r="CV92" s="148"/>
      <c r="CW92" s="148"/>
      <c r="CX92" s="148"/>
      <c r="CY92" s="148"/>
      <c r="CZ92" s="148"/>
      <c r="DA92" s="148"/>
      <c r="DB92" s="148"/>
      <c r="DC92" s="148"/>
      <c r="DD92" s="148"/>
      <c r="DE92" s="148"/>
      <c r="DF92" s="148"/>
      <c r="DG92" s="148"/>
      <c r="DH92" s="148"/>
      <c r="DI92" s="148"/>
      <c r="DJ92" s="148"/>
      <c r="DK92" s="148"/>
      <c r="DL92" s="148"/>
      <c r="DM92" s="148"/>
      <c r="DN92" s="148"/>
      <c r="DO92" s="148"/>
      <c r="DP92" s="148"/>
      <c r="DQ92" s="148"/>
      <c r="DR92" s="148"/>
      <c r="DS92" s="148"/>
      <c r="DT92" s="148"/>
      <c r="DU92" s="148"/>
      <c r="DV92" s="148"/>
      <c r="DW92" s="148"/>
      <c r="DX92" s="148"/>
      <c r="DY92" s="148"/>
      <c r="DZ92" s="148"/>
      <c r="EA92" s="148"/>
      <c r="EB92" s="148"/>
      <c r="EC92" s="148"/>
      <c r="ED92" s="148"/>
      <c r="EE92" s="148"/>
      <c r="EF92" s="148"/>
      <c r="EG92" s="148"/>
      <c r="EH92" s="148"/>
      <c r="EI92" s="148"/>
      <c r="EJ92" s="148"/>
      <c r="EK92" s="148"/>
      <c r="EL92" s="148"/>
      <c r="EM92" s="148"/>
      <c r="EN92" s="148"/>
      <c r="EO92" s="148"/>
      <c r="EP92" s="148"/>
      <c r="EQ92" s="148"/>
      <c r="ER92" s="148"/>
      <c r="ES92" s="148"/>
      <c r="ET92" s="148"/>
      <c r="EU92" s="148"/>
      <c r="EV92" s="148"/>
      <c r="EW92" s="148"/>
      <c r="EX92" s="148"/>
      <c r="EY92" s="148"/>
      <c r="EZ92" s="148"/>
      <c r="FA92" s="148"/>
      <c r="FB92" s="148"/>
      <c r="FC92" s="148"/>
      <c r="FD92" s="148"/>
      <c r="FE92" s="148"/>
      <c r="FF92" s="148"/>
      <c r="FG92" s="148"/>
      <c r="FH92" s="148"/>
      <c r="FI92" s="148"/>
      <c r="FJ92" s="148"/>
      <c r="FK92" s="148"/>
      <c r="FL92" s="148"/>
      <c r="FM92" s="148"/>
      <c r="FN92" s="148"/>
      <c r="FO92" s="148"/>
      <c r="FP92" s="148"/>
      <c r="FQ92" s="148"/>
      <c r="FR92" s="148"/>
      <c r="FS92" s="148"/>
      <c r="FT92" s="148"/>
      <c r="FU92" s="148"/>
      <c r="FV92" s="148"/>
      <c r="FW92" s="148"/>
      <c r="FX92" s="148"/>
      <c r="FY92" s="148"/>
      <c r="FZ92" s="148"/>
      <c r="GA92" s="148"/>
      <c r="GB92" s="148"/>
      <c r="GC92" s="148"/>
      <c r="GD92" s="148"/>
      <c r="GE92" s="148"/>
      <c r="GF92" s="148"/>
      <c r="GG92" s="148"/>
      <c r="GH92" s="148"/>
      <c r="GI92" s="148"/>
      <c r="GJ92" s="148"/>
      <c r="GK92" s="148"/>
      <c r="GL92" s="148"/>
      <c r="GM92" s="148"/>
      <c r="GN92" s="148"/>
      <c r="GO92" s="148"/>
      <c r="GP92" s="148"/>
      <c r="GQ92" s="148"/>
      <c r="GR92" s="148"/>
      <c r="GS92" s="148"/>
      <c r="GT92" s="148"/>
      <c r="GU92" s="148"/>
      <c r="GV92" s="148"/>
      <c r="GW92" s="148"/>
      <c r="GX92" s="148"/>
      <c r="GY92" s="148"/>
      <c r="GZ92" s="148"/>
      <c r="HA92" s="148"/>
      <c r="HB92" s="148"/>
      <c r="HC92" s="148"/>
      <c r="HD92" s="148"/>
      <c r="HE92" s="148"/>
      <c r="HF92" s="148"/>
      <c r="HG92" s="148"/>
      <c r="HH92" s="148"/>
      <c r="HI92" s="148"/>
      <c r="HJ92" s="148"/>
      <c r="HK92" s="148"/>
      <c r="HL92" s="148"/>
      <c r="HM92" s="148"/>
      <c r="HN92" s="148"/>
      <c r="HO92" s="148"/>
      <c r="HP92" s="148"/>
      <c r="HQ92" s="148"/>
      <c r="HR92" s="148"/>
      <c r="HS92" s="148"/>
      <c r="HT92" s="148"/>
      <c r="HU92" s="148"/>
      <c r="HV92" s="148"/>
      <c r="HW92" s="148"/>
      <c r="HX92" s="148"/>
      <c r="HY92" s="148"/>
      <c r="HZ92" s="148"/>
      <c r="IA92" s="148"/>
    </row>
    <row r="93" s="4" customFormat="1" ht="20.65" customHeight="1" spans="1:235">
      <c r="A93" s="44"/>
      <c r="B93" s="44"/>
      <c r="C93" s="44"/>
      <c r="D93" s="45"/>
      <c r="E93" s="45"/>
      <c r="F93" s="45"/>
      <c r="G93" s="46"/>
      <c r="H93" s="46"/>
      <c r="I93" s="45"/>
      <c r="J93" s="60"/>
      <c r="K93" s="45"/>
      <c r="L93" s="45"/>
      <c r="M93" s="45"/>
      <c r="N93" s="61"/>
      <c r="O93" s="62"/>
      <c r="P93" s="61"/>
      <c r="Q93" s="61"/>
      <c r="R93" s="61"/>
      <c r="S93" s="61"/>
      <c r="T93" s="61"/>
      <c r="U93" s="75"/>
      <c r="V93" s="76"/>
      <c r="W93" s="77"/>
      <c r="X93" s="78"/>
      <c r="Y93" s="61"/>
      <c r="Z93" s="94"/>
      <c r="AA93" s="64" t="s">
        <v>119</v>
      </c>
      <c r="AB93" s="93">
        <v>40</v>
      </c>
      <c r="AC93" s="88">
        <v>0.15</v>
      </c>
      <c r="AD93" s="89">
        <f>AB93*AC93</f>
        <v>6</v>
      </c>
      <c r="AE93" s="94">
        <f>AD93+AD94+AD95</f>
        <v>6.624</v>
      </c>
      <c r="AF93" s="61"/>
      <c r="AG93" s="111"/>
      <c r="AH93" s="61"/>
      <c r="AI93" s="112"/>
      <c r="AJ93" s="113"/>
      <c r="AK93" s="112"/>
      <c r="AL93" s="113"/>
      <c r="AM93" s="113"/>
      <c r="AN93" s="114"/>
      <c r="AO93" s="114"/>
      <c r="AP93" s="113"/>
      <c r="AQ93" s="113"/>
      <c r="AR93" s="134"/>
      <c r="AS93" s="131"/>
      <c r="AT93" s="131"/>
      <c r="AU93" s="132"/>
      <c r="AV93" s="133"/>
      <c r="AW93" s="89"/>
      <c r="AX93" s="146"/>
      <c r="AY93" s="147"/>
      <c r="AZ93" s="75"/>
      <c r="BA93" s="148"/>
      <c r="BB93" s="148"/>
      <c r="BC93" s="148"/>
      <c r="BD93" s="148"/>
      <c r="BE93" s="148"/>
      <c r="BF93" s="148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8"/>
      <c r="BR93" s="148"/>
      <c r="BS93" s="148"/>
      <c r="BT93" s="148"/>
      <c r="BU93" s="148"/>
      <c r="BV93" s="148"/>
      <c r="BW93" s="148"/>
      <c r="BX93" s="148"/>
      <c r="BY93" s="148"/>
      <c r="BZ93" s="148"/>
      <c r="CA93" s="148"/>
      <c r="CB93" s="148"/>
      <c r="CC93" s="148"/>
      <c r="CD93" s="148"/>
      <c r="CE93" s="148"/>
      <c r="CF93" s="148"/>
      <c r="CG93" s="148"/>
      <c r="CH93" s="148"/>
      <c r="CI93" s="148"/>
      <c r="CJ93" s="148"/>
      <c r="CK93" s="148"/>
      <c r="CL93" s="148"/>
      <c r="CM93" s="148"/>
      <c r="CN93" s="148"/>
      <c r="CO93" s="148"/>
      <c r="CP93" s="148"/>
      <c r="CQ93" s="148"/>
      <c r="CR93" s="148"/>
      <c r="CS93" s="148"/>
      <c r="CT93" s="148"/>
      <c r="CU93" s="148"/>
      <c r="CV93" s="148"/>
      <c r="CW93" s="148"/>
      <c r="CX93" s="148"/>
      <c r="CY93" s="148"/>
      <c r="CZ93" s="148"/>
      <c r="DA93" s="148"/>
      <c r="DB93" s="148"/>
      <c r="DC93" s="148"/>
      <c r="DD93" s="148"/>
      <c r="DE93" s="148"/>
      <c r="DF93" s="148"/>
      <c r="DG93" s="148"/>
      <c r="DH93" s="148"/>
      <c r="DI93" s="148"/>
      <c r="DJ93" s="148"/>
      <c r="DK93" s="148"/>
      <c r="DL93" s="148"/>
      <c r="DM93" s="148"/>
      <c r="DN93" s="148"/>
      <c r="DO93" s="148"/>
      <c r="DP93" s="148"/>
      <c r="DQ93" s="148"/>
      <c r="DR93" s="148"/>
      <c r="DS93" s="148"/>
      <c r="DT93" s="148"/>
      <c r="DU93" s="148"/>
      <c r="DV93" s="148"/>
      <c r="DW93" s="148"/>
      <c r="DX93" s="148"/>
      <c r="DY93" s="148"/>
      <c r="DZ93" s="148"/>
      <c r="EA93" s="148"/>
      <c r="EB93" s="148"/>
      <c r="EC93" s="148"/>
      <c r="ED93" s="148"/>
      <c r="EE93" s="148"/>
      <c r="EF93" s="148"/>
      <c r="EG93" s="148"/>
      <c r="EH93" s="148"/>
      <c r="EI93" s="148"/>
      <c r="EJ93" s="148"/>
      <c r="EK93" s="148"/>
      <c r="EL93" s="148"/>
      <c r="EM93" s="148"/>
      <c r="EN93" s="148"/>
      <c r="EO93" s="148"/>
      <c r="EP93" s="148"/>
      <c r="EQ93" s="148"/>
      <c r="ER93" s="148"/>
      <c r="ES93" s="148"/>
      <c r="ET93" s="148"/>
      <c r="EU93" s="148"/>
      <c r="EV93" s="148"/>
      <c r="EW93" s="148"/>
      <c r="EX93" s="148"/>
      <c r="EY93" s="148"/>
      <c r="EZ93" s="148"/>
      <c r="FA93" s="148"/>
      <c r="FB93" s="148"/>
      <c r="FC93" s="148"/>
      <c r="FD93" s="148"/>
      <c r="FE93" s="148"/>
      <c r="FF93" s="148"/>
      <c r="FG93" s="148"/>
      <c r="FH93" s="148"/>
      <c r="FI93" s="148"/>
      <c r="FJ93" s="148"/>
      <c r="FK93" s="148"/>
      <c r="FL93" s="148"/>
      <c r="FM93" s="148"/>
      <c r="FN93" s="148"/>
      <c r="FO93" s="148"/>
      <c r="FP93" s="148"/>
      <c r="FQ93" s="148"/>
      <c r="FR93" s="148"/>
      <c r="FS93" s="148"/>
      <c r="FT93" s="148"/>
      <c r="FU93" s="148"/>
      <c r="FV93" s="148"/>
      <c r="FW93" s="148"/>
      <c r="FX93" s="148"/>
      <c r="FY93" s="148"/>
      <c r="FZ93" s="148"/>
      <c r="GA93" s="148"/>
      <c r="GB93" s="148"/>
      <c r="GC93" s="148"/>
      <c r="GD93" s="148"/>
      <c r="GE93" s="148"/>
      <c r="GF93" s="148"/>
      <c r="GG93" s="148"/>
      <c r="GH93" s="148"/>
      <c r="GI93" s="148"/>
      <c r="GJ93" s="148"/>
      <c r="GK93" s="148"/>
      <c r="GL93" s="148"/>
      <c r="GM93" s="148"/>
      <c r="GN93" s="148"/>
      <c r="GO93" s="148"/>
      <c r="GP93" s="148"/>
      <c r="GQ93" s="148"/>
      <c r="GR93" s="148"/>
      <c r="GS93" s="148"/>
      <c r="GT93" s="148"/>
      <c r="GU93" s="148"/>
      <c r="GV93" s="148"/>
      <c r="GW93" s="148"/>
      <c r="GX93" s="148"/>
      <c r="GY93" s="148"/>
      <c r="GZ93" s="148"/>
      <c r="HA93" s="148"/>
      <c r="HB93" s="148"/>
      <c r="HC93" s="148"/>
      <c r="HD93" s="148"/>
      <c r="HE93" s="148"/>
      <c r="HF93" s="148"/>
      <c r="HG93" s="148"/>
      <c r="HH93" s="148"/>
      <c r="HI93" s="148"/>
      <c r="HJ93" s="148"/>
      <c r="HK93" s="148"/>
      <c r="HL93" s="148"/>
      <c r="HM93" s="148"/>
      <c r="HN93" s="148"/>
      <c r="HO93" s="148"/>
      <c r="HP93" s="148"/>
      <c r="HQ93" s="148"/>
      <c r="HR93" s="148"/>
      <c r="HS93" s="148"/>
      <c r="HT93" s="148"/>
      <c r="HU93" s="148"/>
      <c r="HV93" s="148"/>
      <c r="HW93" s="148"/>
      <c r="HX93" s="148"/>
      <c r="HY93" s="148"/>
      <c r="HZ93" s="148"/>
      <c r="IA93" s="148"/>
    </row>
    <row r="94" s="4" customFormat="1" ht="20.65" customHeight="1" spans="1:235">
      <c r="A94" s="44"/>
      <c r="B94" s="44"/>
      <c r="C94" s="44"/>
      <c r="D94" s="45"/>
      <c r="E94" s="45"/>
      <c r="F94" s="45"/>
      <c r="G94" s="46"/>
      <c r="H94" s="46"/>
      <c r="I94" s="45"/>
      <c r="J94" s="60"/>
      <c r="K94" s="45"/>
      <c r="L94" s="45"/>
      <c r="M94" s="45"/>
      <c r="N94" s="61"/>
      <c r="O94" s="62"/>
      <c r="P94" s="61"/>
      <c r="Q94" s="61"/>
      <c r="R94" s="61"/>
      <c r="S94" s="61"/>
      <c r="T94" s="61"/>
      <c r="U94" s="75"/>
      <c r="V94" s="76"/>
      <c r="W94" s="77"/>
      <c r="X94" s="78"/>
      <c r="Y94" s="61"/>
      <c r="Z94" s="61"/>
      <c r="AA94" s="78" t="s">
        <v>120</v>
      </c>
      <c r="AB94" s="93">
        <v>0.048</v>
      </c>
      <c r="AC94" s="88">
        <v>13</v>
      </c>
      <c r="AD94" s="89">
        <f>AB94*AC94</f>
        <v>0.624</v>
      </c>
      <c r="AE94" s="61"/>
      <c r="AF94" s="61"/>
      <c r="AG94" s="111"/>
      <c r="AH94" s="61"/>
      <c r="AI94" s="112"/>
      <c r="AJ94" s="113"/>
      <c r="AK94" s="112"/>
      <c r="AL94" s="113"/>
      <c r="AM94" s="113"/>
      <c r="AN94" s="114"/>
      <c r="AO94" s="114"/>
      <c r="AP94" s="113"/>
      <c r="AQ94" s="113"/>
      <c r="AR94" s="134"/>
      <c r="AS94" s="131"/>
      <c r="AT94" s="131"/>
      <c r="AU94" s="132"/>
      <c r="AV94" s="133"/>
      <c r="AW94" s="89"/>
      <c r="AX94" s="146"/>
      <c r="AY94" s="147"/>
      <c r="AZ94" s="75"/>
      <c r="BA94" s="148"/>
      <c r="BB94" s="148"/>
      <c r="BC94" s="148"/>
      <c r="BD94" s="148"/>
      <c r="BE94" s="148"/>
      <c r="BF94" s="148"/>
      <c r="BG94" s="148"/>
      <c r="BH94" s="148"/>
      <c r="BI94" s="148"/>
      <c r="BJ94" s="148"/>
      <c r="BK94" s="148"/>
      <c r="BL94" s="148"/>
      <c r="BM94" s="148"/>
      <c r="BN94" s="148"/>
      <c r="BO94" s="148"/>
      <c r="BP94" s="148"/>
      <c r="BQ94" s="148"/>
      <c r="BR94" s="148"/>
      <c r="BS94" s="148"/>
      <c r="BT94" s="148"/>
      <c r="BU94" s="148"/>
      <c r="BV94" s="148"/>
      <c r="BW94" s="148"/>
      <c r="BX94" s="148"/>
      <c r="BY94" s="148"/>
      <c r="BZ94" s="148"/>
      <c r="CA94" s="148"/>
      <c r="CB94" s="148"/>
      <c r="CC94" s="148"/>
      <c r="CD94" s="148"/>
      <c r="CE94" s="148"/>
      <c r="CF94" s="148"/>
      <c r="CG94" s="148"/>
      <c r="CH94" s="148"/>
      <c r="CI94" s="148"/>
      <c r="CJ94" s="148"/>
      <c r="CK94" s="148"/>
      <c r="CL94" s="148"/>
      <c r="CM94" s="148"/>
      <c r="CN94" s="148"/>
      <c r="CO94" s="148"/>
      <c r="CP94" s="148"/>
      <c r="CQ94" s="148"/>
      <c r="CR94" s="148"/>
      <c r="CS94" s="148"/>
      <c r="CT94" s="148"/>
      <c r="CU94" s="148"/>
      <c r="CV94" s="148"/>
      <c r="CW94" s="148"/>
      <c r="CX94" s="148"/>
      <c r="CY94" s="148"/>
      <c r="CZ94" s="148"/>
      <c r="DA94" s="148"/>
      <c r="DB94" s="148"/>
      <c r="DC94" s="148"/>
      <c r="DD94" s="148"/>
      <c r="DE94" s="148"/>
      <c r="DF94" s="148"/>
      <c r="DG94" s="148"/>
      <c r="DH94" s="148"/>
      <c r="DI94" s="148"/>
      <c r="DJ94" s="148"/>
      <c r="DK94" s="148"/>
      <c r="DL94" s="148"/>
      <c r="DM94" s="148"/>
      <c r="DN94" s="148"/>
      <c r="DO94" s="148"/>
      <c r="DP94" s="148"/>
      <c r="DQ94" s="148"/>
      <c r="DR94" s="148"/>
      <c r="DS94" s="148"/>
      <c r="DT94" s="148"/>
      <c r="DU94" s="148"/>
      <c r="DV94" s="148"/>
      <c r="DW94" s="148"/>
      <c r="DX94" s="148"/>
      <c r="DY94" s="148"/>
      <c r="DZ94" s="148"/>
      <c r="EA94" s="148"/>
      <c r="EB94" s="148"/>
      <c r="EC94" s="148"/>
      <c r="ED94" s="148"/>
      <c r="EE94" s="148"/>
      <c r="EF94" s="148"/>
      <c r="EG94" s="148"/>
      <c r="EH94" s="148"/>
      <c r="EI94" s="148"/>
      <c r="EJ94" s="148"/>
      <c r="EK94" s="148"/>
      <c r="EL94" s="148"/>
      <c r="EM94" s="148"/>
      <c r="EN94" s="148"/>
      <c r="EO94" s="148"/>
      <c r="EP94" s="148"/>
      <c r="EQ94" s="148"/>
      <c r="ER94" s="148"/>
      <c r="ES94" s="148"/>
      <c r="ET94" s="148"/>
      <c r="EU94" s="148"/>
      <c r="EV94" s="148"/>
      <c r="EW94" s="148"/>
      <c r="EX94" s="148"/>
      <c r="EY94" s="148"/>
      <c r="EZ94" s="148"/>
      <c r="FA94" s="148"/>
      <c r="FB94" s="148"/>
      <c r="FC94" s="148"/>
      <c r="FD94" s="148"/>
      <c r="FE94" s="148"/>
      <c r="FF94" s="148"/>
      <c r="FG94" s="148"/>
      <c r="FH94" s="148"/>
      <c r="FI94" s="148"/>
      <c r="FJ94" s="148"/>
      <c r="FK94" s="148"/>
      <c r="FL94" s="148"/>
      <c r="FM94" s="148"/>
      <c r="FN94" s="148"/>
      <c r="FO94" s="148"/>
      <c r="FP94" s="148"/>
      <c r="FQ94" s="148"/>
      <c r="FR94" s="148"/>
      <c r="FS94" s="148"/>
      <c r="FT94" s="148"/>
      <c r="FU94" s="148"/>
      <c r="FV94" s="148"/>
      <c r="FW94" s="148"/>
      <c r="FX94" s="148"/>
      <c r="FY94" s="148"/>
      <c r="FZ94" s="148"/>
      <c r="GA94" s="148"/>
      <c r="GB94" s="148"/>
      <c r="GC94" s="148"/>
      <c r="GD94" s="148"/>
      <c r="GE94" s="148"/>
      <c r="GF94" s="148"/>
      <c r="GG94" s="148"/>
      <c r="GH94" s="148"/>
      <c r="GI94" s="148"/>
      <c r="GJ94" s="148"/>
      <c r="GK94" s="148"/>
      <c r="GL94" s="148"/>
      <c r="GM94" s="148"/>
      <c r="GN94" s="148"/>
      <c r="GO94" s="148"/>
      <c r="GP94" s="148"/>
      <c r="GQ94" s="148"/>
      <c r="GR94" s="148"/>
      <c r="GS94" s="148"/>
      <c r="GT94" s="148"/>
      <c r="GU94" s="148"/>
      <c r="GV94" s="148"/>
      <c r="GW94" s="148"/>
      <c r="GX94" s="148"/>
      <c r="GY94" s="148"/>
      <c r="GZ94" s="148"/>
      <c r="HA94" s="148"/>
      <c r="HB94" s="148"/>
      <c r="HC94" s="148"/>
      <c r="HD94" s="148"/>
      <c r="HE94" s="148"/>
      <c r="HF94" s="148"/>
      <c r="HG94" s="148"/>
      <c r="HH94" s="148"/>
      <c r="HI94" s="148"/>
      <c r="HJ94" s="148"/>
      <c r="HK94" s="148"/>
      <c r="HL94" s="148"/>
      <c r="HM94" s="148"/>
      <c r="HN94" s="148"/>
      <c r="HO94" s="148"/>
      <c r="HP94" s="148"/>
      <c r="HQ94" s="148"/>
      <c r="HR94" s="148"/>
      <c r="HS94" s="148"/>
      <c r="HT94" s="148"/>
      <c r="HU94" s="148"/>
      <c r="HV94" s="148"/>
      <c r="HW94" s="148"/>
      <c r="HX94" s="148"/>
      <c r="HY94" s="148"/>
      <c r="HZ94" s="148"/>
      <c r="IA94" s="148"/>
    </row>
    <row r="95" s="4" customFormat="1" ht="20.65" customHeight="1" spans="1:235">
      <c r="A95" s="44"/>
      <c r="B95" s="44"/>
      <c r="C95" s="44"/>
      <c r="D95" s="48"/>
      <c r="E95" s="48"/>
      <c r="F95" s="48"/>
      <c r="G95" s="49"/>
      <c r="H95" s="49"/>
      <c r="I95" s="48"/>
      <c r="J95" s="63"/>
      <c r="K95" s="48"/>
      <c r="L95" s="48"/>
      <c r="M95" s="48"/>
      <c r="N95" s="64"/>
      <c r="O95" s="65"/>
      <c r="P95" s="64"/>
      <c r="Q95" s="64"/>
      <c r="R95" s="64"/>
      <c r="S95" s="64"/>
      <c r="T95" s="64"/>
      <c r="U95" s="75"/>
      <c r="V95" s="76"/>
      <c r="W95" s="77"/>
      <c r="X95" s="78"/>
      <c r="Y95" s="64"/>
      <c r="Z95" s="64"/>
      <c r="AA95" s="78"/>
      <c r="AB95" s="93"/>
      <c r="AC95" s="88"/>
      <c r="AD95" s="89"/>
      <c r="AE95" s="64"/>
      <c r="AF95" s="64"/>
      <c r="AG95" s="115"/>
      <c r="AH95" s="64"/>
      <c r="AI95" s="116"/>
      <c r="AJ95" s="117"/>
      <c r="AK95" s="116"/>
      <c r="AL95" s="117"/>
      <c r="AM95" s="117"/>
      <c r="AN95" s="118"/>
      <c r="AO95" s="118"/>
      <c r="AP95" s="117"/>
      <c r="AQ95" s="117"/>
      <c r="AR95" s="135"/>
      <c r="AS95" s="136"/>
      <c r="AT95" s="136"/>
      <c r="AU95" s="137"/>
      <c r="AV95" s="138"/>
      <c r="AW95" s="89"/>
      <c r="AX95" s="149"/>
      <c r="AY95" s="147"/>
      <c r="AZ95" s="75"/>
      <c r="BA95" s="148"/>
      <c r="BB95" s="148"/>
      <c r="BC95" s="148"/>
      <c r="BD95" s="148"/>
      <c r="BE95" s="148"/>
      <c r="BF95" s="148"/>
      <c r="BG95" s="148"/>
      <c r="BH95" s="148"/>
      <c r="BI95" s="148"/>
      <c r="BJ95" s="148"/>
      <c r="BK95" s="148"/>
      <c r="BL95" s="148"/>
      <c r="BM95" s="148"/>
      <c r="BN95" s="148"/>
      <c r="BO95" s="148"/>
      <c r="BP95" s="148"/>
      <c r="BQ95" s="148"/>
      <c r="BR95" s="148"/>
      <c r="BS95" s="148"/>
      <c r="BT95" s="148"/>
      <c r="BU95" s="148"/>
      <c r="BV95" s="148"/>
      <c r="BW95" s="148"/>
      <c r="BX95" s="148"/>
      <c r="BY95" s="148"/>
      <c r="BZ95" s="148"/>
      <c r="CA95" s="148"/>
      <c r="CB95" s="148"/>
      <c r="CC95" s="148"/>
      <c r="CD95" s="148"/>
      <c r="CE95" s="148"/>
      <c r="CF95" s="148"/>
      <c r="CG95" s="148"/>
      <c r="CH95" s="148"/>
      <c r="CI95" s="148"/>
      <c r="CJ95" s="148"/>
      <c r="CK95" s="148"/>
      <c r="CL95" s="148"/>
      <c r="CM95" s="148"/>
      <c r="CN95" s="148"/>
      <c r="CO95" s="148"/>
      <c r="CP95" s="148"/>
      <c r="CQ95" s="148"/>
      <c r="CR95" s="148"/>
      <c r="CS95" s="148"/>
      <c r="CT95" s="148"/>
      <c r="CU95" s="148"/>
      <c r="CV95" s="148"/>
      <c r="CW95" s="148"/>
      <c r="CX95" s="148"/>
      <c r="CY95" s="148"/>
      <c r="CZ95" s="148"/>
      <c r="DA95" s="148"/>
      <c r="DB95" s="148"/>
      <c r="DC95" s="148"/>
      <c r="DD95" s="148"/>
      <c r="DE95" s="148"/>
      <c r="DF95" s="148"/>
      <c r="DG95" s="148"/>
      <c r="DH95" s="148"/>
      <c r="DI95" s="148"/>
      <c r="DJ95" s="148"/>
      <c r="DK95" s="148"/>
      <c r="DL95" s="148"/>
      <c r="DM95" s="148"/>
      <c r="DN95" s="148"/>
      <c r="DO95" s="148"/>
      <c r="DP95" s="148"/>
      <c r="DQ95" s="148"/>
      <c r="DR95" s="148"/>
      <c r="DS95" s="148"/>
      <c r="DT95" s="148"/>
      <c r="DU95" s="148"/>
      <c r="DV95" s="148"/>
      <c r="DW95" s="148"/>
      <c r="DX95" s="148"/>
      <c r="DY95" s="148"/>
      <c r="DZ95" s="148"/>
      <c r="EA95" s="148"/>
      <c r="EB95" s="148"/>
      <c r="EC95" s="148"/>
      <c r="ED95" s="148"/>
      <c r="EE95" s="148"/>
      <c r="EF95" s="148"/>
      <c r="EG95" s="148"/>
      <c r="EH95" s="148"/>
      <c r="EI95" s="148"/>
      <c r="EJ95" s="148"/>
      <c r="EK95" s="148"/>
      <c r="EL95" s="148"/>
      <c r="EM95" s="148"/>
      <c r="EN95" s="148"/>
      <c r="EO95" s="148"/>
      <c r="EP95" s="148"/>
      <c r="EQ95" s="148"/>
      <c r="ER95" s="148"/>
      <c r="ES95" s="148"/>
      <c r="ET95" s="148"/>
      <c r="EU95" s="148"/>
      <c r="EV95" s="148"/>
      <c r="EW95" s="148"/>
      <c r="EX95" s="148"/>
      <c r="EY95" s="148"/>
      <c r="EZ95" s="148"/>
      <c r="FA95" s="148"/>
      <c r="FB95" s="148"/>
      <c r="FC95" s="148"/>
      <c r="FD95" s="148"/>
      <c r="FE95" s="148"/>
      <c r="FF95" s="148"/>
      <c r="FG95" s="148"/>
      <c r="FH95" s="148"/>
      <c r="FI95" s="148"/>
      <c r="FJ95" s="148"/>
      <c r="FK95" s="148"/>
      <c r="FL95" s="148"/>
      <c r="FM95" s="148"/>
      <c r="FN95" s="148"/>
      <c r="FO95" s="148"/>
      <c r="FP95" s="148"/>
      <c r="FQ95" s="148"/>
      <c r="FR95" s="148"/>
      <c r="FS95" s="148"/>
      <c r="FT95" s="148"/>
      <c r="FU95" s="148"/>
      <c r="FV95" s="148"/>
      <c r="FW95" s="148"/>
      <c r="FX95" s="148"/>
      <c r="FY95" s="148"/>
      <c r="FZ95" s="148"/>
      <c r="GA95" s="148"/>
      <c r="GB95" s="148"/>
      <c r="GC95" s="148"/>
      <c r="GD95" s="148"/>
      <c r="GE95" s="148"/>
      <c r="GF95" s="148"/>
      <c r="GG95" s="148"/>
      <c r="GH95" s="148"/>
      <c r="GI95" s="148"/>
      <c r="GJ95" s="148"/>
      <c r="GK95" s="148"/>
      <c r="GL95" s="148"/>
      <c r="GM95" s="148"/>
      <c r="GN95" s="148"/>
      <c r="GO95" s="148"/>
      <c r="GP95" s="148"/>
      <c r="GQ95" s="148"/>
      <c r="GR95" s="148"/>
      <c r="GS95" s="148"/>
      <c r="GT95" s="148"/>
      <c r="GU95" s="148"/>
      <c r="GV95" s="148"/>
      <c r="GW95" s="148"/>
      <c r="GX95" s="148"/>
      <c r="GY95" s="148"/>
      <c r="GZ95" s="148"/>
      <c r="HA95" s="148"/>
      <c r="HB95" s="148"/>
      <c r="HC95" s="148"/>
      <c r="HD95" s="148"/>
      <c r="HE95" s="148"/>
      <c r="HF95" s="148"/>
      <c r="HG95" s="148"/>
      <c r="HH95" s="148"/>
      <c r="HI95" s="148"/>
      <c r="HJ95" s="148"/>
      <c r="HK95" s="148"/>
      <c r="HL95" s="148"/>
      <c r="HM95" s="148"/>
      <c r="HN95" s="148"/>
      <c r="HO95" s="148"/>
      <c r="HP95" s="148"/>
      <c r="HQ95" s="148"/>
      <c r="HR95" s="148"/>
      <c r="HS95" s="148"/>
      <c r="HT95" s="148"/>
      <c r="HU95" s="148"/>
      <c r="HV95" s="148"/>
      <c r="HW95" s="148"/>
      <c r="HX95" s="148"/>
      <c r="HY95" s="148"/>
      <c r="HZ95" s="148"/>
      <c r="IA95" s="148"/>
    </row>
    <row r="96" s="4" customFormat="1" ht="21.75" customHeight="1" spans="1:235">
      <c r="A96" s="45">
        <v>3</v>
      </c>
      <c r="B96" s="75" t="s">
        <v>137</v>
      </c>
      <c r="C96" s="75" t="s">
        <v>138</v>
      </c>
      <c r="D96" s="45"/>
      <c r="E96" s="45"/>
      <c r="F96" s="45">
        <v>1</v>
      </c>
      <c r="G96" s="46" t="e">
        <f>模具报价表!#REF!</f>
        <v>#REF!</v>
      </c>
      <c r="H96" s="47" t="e">
        <f>G96*F96</f>
        <v>#REF!</v>
      </c>
      <c r="I96" s="45" t="e">
        <f>模具报价表!#REF!</f>
        <v>#REF!</v>
      </c>
      <c r="J96" s="60" t="e">
        <f>模具报价表!#REF!</f>
        <v>#REF!</v>
      </c>
      <c r="K96" s="45" t="e">
        <f>模具报价表!#REF!</f>
        <v>#REF!</v>
      </c>
      <c r="L96" s="45" t="e">
        <f>模具报价表!#REF!</f>
        <v>#REF!</v>
      </c>
      <c r="M96" s="45">
        <v>1</v>
      </c>
      <c r="N96" s="61" t="e">
        <f>J96*K96*L96*7.85*0.000001</f>
        <v>#REF!</v>
      </c>
      <c r="O96" s="62" t="e">
        <f>G96/N96</f>
        <v>#REF!</v>
      </c>
      <c r="P96" s="61">
        <v>4.3</v>
      </c>
      <c r="Q96" s="61" t="e">
        <f t="shared" ref="Q96" si="16">N96*P96</f>
        <v>#REF!</v>
      </c>
      <c r="R96" s="61">
        <v>2.4</v>
      </c>
      <c r="S96" s="61" t="e">
        <f t="shared" ref="S96" si="17">(N96-G96)*R96</f>
        <v>#REF!</v>
      </c>
      <c r="T96" s="61" t="e">
        <f>Q96-S96</f>
        <v>#REF!</v>
      </c>
      <c r="U96" s="48"/>
      <c r="V96" s="73"/>
      <c r="W96" s="74"/>
      <c r="X96" s="64"/>
      <c r="Y96" s="61">
        <f>X104+X105+X106</f>
        <v>0</v>
      </c>
      <c r="Z96" s="61" t="s">
        <v>109</v>
      </c>
      <c r="AA96" s="96" t="s">
        <v>35</v>
      </c>
      <c r="AB96" s="87" t="s">
        <v>36</v>
      </c>
      <c r="AC96" s="88" t="s">
        <v>129</v>
      </c>
      <c r="AD96" s="89">
        <v>0.2</v>
      </c>
      <c r="AE96" s="64">
        <f>AD96+AD97+AD98+AD99+AD100+AD101+AD102+AD103</f>
        <v>0.5</v>
      </c>
      <c r="AF96" s="61">
        <f t="shared" ref="AF96" si="18">AE96+AE104</f>
        <v>0.695</v>
      </c>
      <c r="AG96" s="111">
        <v>0.09</v>
      </c>
      <c r="AH96" s="61" t="e">
        <f>(T96+Y96+AF96)*AG96</f>
        <v>#REF!</v>
      </c>
      <c r="AI96" s="112"/>
      <c r="AJ96" s="113" t="e">
        <f>(T96+Y96+AF96)*AI96</f>
        <v>#REF!</v>
      </c>
      <c r="AK96" s="112">
        <v>0.1</v>
      </c>
      <c r="AL96" s="113" t="e">
        <f>(T96+Y96+AF96)*AK96</f>
        <v>#REF!</v>
      </c>
      <c r="AM96" s="113" t="e">
        <f t="shared" ref="AM96" si="19">T96+Y96+AF96+AH96+AJ96+AL96</f>
        <v>#REF!</v>
      </c>
      <c r="AN96" s="114" t="e">
        <f t="shared" ref="AN96" si="20">AM96*0.02</f>
        <v>#REF!</v>
      </c>
      <c r="AO96" s="114" t="e">
        <f>AM96*0.03</f>
        <v>#REF!</v>
      </c>
      <c r="AP96" s="113" t="e">
        <f t="shared" ref="AP96" si="21">AM96+AN96+AO96</f>
        <v>#REF!</v>
      </c>
      <c r="AQ96" s="113" t="e">
        <f t="shared" ref="AQ96" si="22">AP96*1.13</f>
        <v>#REF!</v>
      </c>
      <c r="AR96" s="130" t="e">
        <f>模具报价表!#REF!+模具报价表!#REF!+模具报价表!#REF!+模具报价表!#REF!+模具报价表!#REF!</f>
        <v>#REF!</v>
      </c>
      <c r="AS96" s="131">
        <v>30000</v>
      </c>
      <c r="AT96" s="131" t="s">
        <v>113</v>
      </c>
      <c r="AU96" s="132">
        <v>0.5</v>
      </c>
      <c r="AV96" s="133" t="e">
        <f>AR96*AU96</f>
        <v>#REF!</v>
      </c>
      <c r="AW96" s="117" t="e">
        <f>AV96/AS96</f>
        <v>#REF!</v>
      </c>
      <c r="AX96" s="146" t="e">
        <f>AQ96+AW96</f>
        <v>#REF!</v>
      </c>
      <c r="AY96" s="147" t="e">
        <f>AX96*F96</f>
        <v>#REF!</v>
      </c>
      <c r="AZ96" s="75"/>
      <c r="BA96" s="148"/>
      <c r="BB96" s="148"/>
      <c r="BC96" s="148"/>
      <c r="BD96" s="148"/>
      <c r="BE96" s="148"/>
      <c r="BF96" s="148"/>
      <c r="BG96" s="148"/>
      <c r="BH96" s="148"/>
      <c r="BI96" s="148"/>
      <c r="BJ96" s="148"/>
      <c r="BK96" s="148"/>
      <c r="BL96" s="148"/>
      <c r="BM96" s="148"/>
      <c r="BN96" s="148"/>
      <c r="BO96" s="148"/>
      <c r="BP96" s="148"/>
      <c r="BQ96" s="148"/>
      <c r="BR96" s="148"/>
      <c r="BS96" s="148"/>
      <c r="BT96" s="148"/>
      <c r="BU96" s="148"/>
      <c r="BV96" s="148"/>
      <c r="BW96" s="148"/>
      <c r="BX96" s="148"/>
      <c r="BY96" s="148"/>
      <c r="BZ96" s="148"/>
      <c r="CA96" s="148"/>
      <c r="CB96" s="148"/>
      <c r="CC96" s="148"/>
      <c r="CD96" s="148"/>
      <c r="CE96" s="148"/>
      <c r="CF96" s="148"/>
      <c r="CG96" s="148"/>
      <c r="CH96" s="148"/>
      <c r="CI96" s="148"/>
      <c r="CJ96" s="148"/>
      <c r="CK96" s="148"/>
      <c r="CL96" s="148"/>
      <c r="CM96" s="148"/>
      <c r="CN96" s="148"/>
      <c r="CO96" s="148"/>
      <c r="CP96" s="148"/>
      <c r="CQ96" s="148"/>
      <c r="CR96" s="148"/>
      <c r="CS96" s="148"/>
      <c r="CT96" s="148"/>
      <c r="CU96" s="148"/>
      <c r="CV96" s="148"/>
      <c r="CW96" s="148"/>
      <c r="CX96" s="148"/>
      <c r="CY96" s="148"/>
      <c r="CZ96" s="148"/>
      <c r="DA96" s="148"/>
      <c r="DB96" s="148"/>
      <c r="DC96" s="148"/>
      <c r="DD96" s="148"/>
      <c r="DE96" s="148"/>
      <c r="DF96" s="148"/>
      <c r="DG96" s="148"/>
      <c r="DH96" s="148"/>
      <c r="DI96" s="148"/>
      <c r="DJ96" s="148"/>
      <c r="DK96" s="148"/>
      <c r="DL96" s="148"/>
      <c r="DM96" s="148"/>
      <c r="DN96" s="148"/>
      <c r="DO96" s="148"/>
      <c r="DP96" s="148"/>
      <c r="DQ96" s="148"/>
      <c r="DR96" s="148"/>
      <c r="DS96" s="148"/>
      <c r="DT96" s="148"/>
      <c r="DU96" s="148"/>
      <c r="DV96" s="148"/>
      <c r="DW96" s="148"/>
      <c r="DX96" s="148"/>
      <c r="DY96" s="148"/>
      <c r="DZ96" s="148"/>
      <c r="EA96" s="148"/>
      <c r="EB96" s="148"/>
      <c r="EC96" s="148"/>
      <c r="ED96" s="148"/>
      <c r="EE96" s="148"/>
      <c r="EF96" s="148"/>
      <c r="EG96" s="148"/>
      <c r="EH96" s="148"/>
      <c r="EI96" s="148"/>
      <c r="EJ96" s="148"/>
      <c r="EK96" s="148"/>
      <c r="EL96" s="148"/>
      <c r="EM96" s="148"/>
      <c r="EN96" s="148"/>
      <c r="EO96" s="148"/>
      <c r="EP96" s="148"/>
      <c r="EQ96" s="148"/>
      <c r="ER96" s="148"/>
      <c r="ES96" s="148"/>
      <c r="ET96" s="148"/>
      <c r="EU96" s="148"/>
      <c r="EV96" s="148"/>
      <c r="EW96" s="148"/>
      <c r="EX96" s="148"/>
      <c r="EY96" s="148"/>
      <c r="EZ96" s="148"/>
      <c r="FA96" s="148"/>
      <c r="FB96" s="148"/>
      <c r="FC96" s="148"/>
      <c r="FD96" s="148"/>
      <c r="FE96" s="148"/>
      <c r="FF96" s="148"/>
      <c r="FG96" s="148"/>
      <c r="FH96" s="148"/>
      <c r="FI96" s="148"/>
      <c r="FJ96" s="148"/>
      <c r="FK96" s="148"/>
      <c r="FL96" s="148"/>
      <c r="FM96" s="148"/>
      <c r="FN96" s="148"/>
      <c r="FO96" s="148"/>
      <c r="FP96" s="148"/>
      <c r="FQ96" s="148"/>
      <c r="FR96" s="148"/>
      <c r="FS96" s="148"/>
      <c r="FT96" s="148"/>
      <c r="FU96" s="148"/>
      <c r="FV96" s="148"/>
      <c r="FW96" s="148"/>
      <c r="FX96" s="148"/>
      <c r="FY96" s="148"/>
      <c r="FZ96" s="148"/>
      <c r="GA96" s="148"/>
      <c r="GB96" s="148"/>
      <c r="GC96" s="148"/>
      <c r="GD96" s="148"/>
      <c r="GE96" s="148"/>
      <c r="GF96" s="148"/>
      <c r="GG96" s="148"/>
      <c r="GH96" s="148"/>
      <c r="GI96" s="148"/>
      <c r="GJ96" s="148"/>
      <c r="GK96" s="148"/>
      <c r="GL96" s="148"/>
      <c r="GM96" s="148"/>
      <c r="GN96" s="148"/>
      <c r="GO96" s="148"/>
      <c r="GP96" s="148"/>
      <c r="GQ96" s="148"/>
      <c r="GR96" s="148"/>
      <c r="GS96" s="148"/>
      <c r="GT96" s="148"/>
      <c r="GU96" s="148"/>
      <c r="GV96" s="148"/>
      <c r="GW96" s="148"/>
      <c r="GX96" s="148"/>
      <c r="GY96" s="148"/>
      <c r="GZ96" s="148"/>
      <c r="HA96" s="148"/>
      <c r="HB96" s="148"/>
      <c r="HC96" s="148"/>
      <c r="HD96" s="148"/>
      <c r="HE96" s="148"/>
      <c r="HF96" s="148"/>
      <c r="HG96" s="148"/>
      <c r="HH96" s="148"/>
      <c r="HI96" s="148"/>
      <c r="HJ96" s="148"/>
      <c r="HK96" s="148"/>
      <c r="HL96" s="148"/>
      <c r="HM96" s="148"/>
      <c r="HN96" s="148"/>
      <c r="HO96" s="148"/>
      <c r="HP96" s="148"/>
      <c r="HQ96" s="148"/>
      <c r="HR96" s="148"/>
      <c r="HS96" s="148"/>
      <c r="HT96" s="148"/>
      <c r="HU96" s="148"/>
      <c r="HV96" s="148"/>
      <c r="HW96" s="148"/>
      <c r="HX96" s="148"/>
      <c r="HY96" s="148"/>
      <c r="HZ96" s="148"/>
      <c r="IA96" s="148"/>
    </row>
    <row r="97" s="5" customFormat="1" ht="20.25" spans="1:235">
      <c r="A97" s="45"/>
      <c r="B97" s="75"/>
      <c r="C97" s="75"/>
      <c r="D97" s="45"/>
      <c r="E97" s="45"/>
      <c r="F97" s="45"/>
      <c r="G97" s="46"/>
      <c r="H97" s="46"/>
      <c r="I97" s="45"/>
      <c r="J97" s="60"/>
      <c r="K97" s="45"/>
      <c r="L97" s="45"/>
      <c r="M97" s="45"/>
      <c r="N97" s="61"/>
      <c r="O97" s="62"/>
      <c r="P97" s="61"/>
      <c r="Q97" s="61"/>
      <c r="R97" s="61"/>
      <c r="S97" s="61"/>
      <c r="T97" s="61"/>
      <c r="U97" s="75"/>
      <c r="V97" s="76"/>
      <c r="W97" s="77"/>
      <c r="X97" s="78"/>
      <c r="Y97" s="61"/>
      <c r="Z97" s="61"/>
      <c r="AA97" s="97" t="s">
        <v>37</v>
      </c>
      <c r="AB97" s="87" t="s">
        <v>139</v>
      </c>
      <c r="AC97" s="88" t="s">
        <v>140</v>
      </c>
      <c r="AD97" s="89">
        <v>0.15</v>
      </c>
      <c r="AE97" s="78"/>
      <c r="AF97" s="61"/>
      <c r="AG97" s="111"/>
      <c r="AH97" s="61"/>
      <c r="AI97" s="112"/>
      <c r="AJ97" s="113"/>
      <c r="AK97" s="112"/>
      <c r="AL97" s="113"/>
      <c r="AM97" s="113"/>
      <c r="AN97" s="114"/>
      <c r="AO97" s="114"/>
      <c r="AP97" s="113"/>
      <c r="AQ97" s="113"/>
      <c r="AR97" s="134"/>
      <c r="AS97" s="131"/>
      <c r="AT97" s="131"/>
      <c r="AU97" s="132"/>
      <c r="AV97" s="133"/>
      <c r="AW97" s="89"/>
      <c r="AX97" s="146"/>
      <c r="AY97" s="147"/>
      <c r="AZ97" s="75"/>
      <c r="BA97" s="148"/>
      <c r="BB97" s="148"/>
      <c r="BC97" s="148"/>
      <c r="BD97" s="148"/>
      <c r="BE97" s="148"/>
      <c r="BF97" s="148"/>
      <c r="BG97" s="148"/>
      <c r="BH97" s="148"/>
      <c r="BI97" s="148"/>
      <c r="BJ97" s="148"/>
      <c r="BK97" s="148"/>
      <c r="BL97" s="148"/>
      <c r="BM97" s="148"/>
      <c r="BN97" s="148"/>
      <c r="BO97" s="148"/>
      <c r="BP97" s="148"/>
      <c r="BQ97" s="148"/>
      <c r="BR97" s="148"/>
      <c r="BS97" s="148"/>
      <c r="BT97" s="148"/>
      <c r="BU97" s="148"/>
      <c r="BV97" s="148"/>
      <c r="BW97" s="148"/>
      <c r="BX97" s="148"/>
      <c r="BY97" s="148"/>
      <c r="BZ97" s="148"/>
      <c r="CA97" s="148"/>
      <c r="CB97" s="148"/>
      <c r="CC97" s="148"/>
      <c r="CD97" s="148"/>
      <c r="CE97" s="148"/>
      <c r="CF97" s="148"/>
      <c r="CG97" s="148"/>
      <c r="CH97" s="148"/>
      <c r="CI97" s="148"/>
      <c r="CJ97" s="148"/>
      <c r="CK97" s="148"/>
      <c r="CL97" s="148"/>
      <c r="CM97" s="148"/>
      <c r="CN97" s="148"/>
      <c r="CO97" s="148"/>
      <c r="CP97" s="148"/>
      <c r="CQ97" s="148"/>
      <c r="CR97" s="148"/>
      <c r="CS97" s="148"/>
      <c r="CT97" s="148"/>
      <c r="CU97" s="148"/>
      <c r="CV97" s="148"/>
      <c r="CW97" s="148"/>
      <c r="CX97" s="148"/>
      <c r="CY97" s="148"/>
      <c r="CZ97" s="148"/>
      <c r="DA97" s="148"/>
      <c r="DB97" s="148"/>
      <c r="DC97" s="148"/>
      <c r="DD97" s="148"/>
      <c r="DE97" s="148"/>
      <c r="DF97" s="148"/>
      <c r="DG97" s="148"/>
      <c r="DH97" s="148"/>
      <c r="DI97" s="148"/>
      <c r="DJ97" s="148"/>
      <c r="DK97" s="148"/>
      <c r="DL97" s="148"/>
      <c r="DM97" s="148"/>
      <c r="DN97" s="148"/>
      <c r="DO97" s="148"/>
      <c r="DP97" s="148"/>
      <c r="DQ97" s="148"/>
      <c r="DR97" s="148"/>
      <c r="DS97" s="148"/>
      <c r="DT97" s="148"/>
      <c r="DU97" s="148"/>
      <c r="DV97" s="148"/>
      <c r="DW97" s="148"/>
      <c r="DX97" s="148"/>
      <c r="DY97" s="148"/>
      <c r="DZ97" s="148"/>
      <c r="EA97" s="148"/>
      <c r="EB97" s="148"/>
      <c r="EC97" s="148"/>
      <c r="ED97" s="148"/>
      <c r="EE97" s="148"/>
      <c r="EF97" s="148"/>
      <c r="EG97" s="148"/>
      <c r="EH97" s="148"/>
      <c r="EI97" s="148"/>
      <c r="EJ97" s="148"/>
      <c r="EK97" s="148"/>
      <c r="EL97" s="148"/>
      <c r="EM97" s="148"/>
      <c r="EN97" s="148"/>
      <c r="EO97" s="148"/>
      <c r="EP97" s="148"/>
      <c r="EQ97" s="148"/>
      <c r="ER97" s="148"/>
      <c r="ES97" s="148"/>
      <c r="ET97" s="148"/>
      <c r="EU97" s="148"/>
      <c r="EV97" s="148"/>
      <c r="EW97" s="148"/>
      <c r="EX97" s="148"/>
      <c r="EY97" s="148"/>
      <c r="EZ97" s="148"/>
      <c r="FA97" s="148"/>
      <c r="FB97" s="148"/>
      <c r="FC97" s="148"/>
      <c r="FD97" s="148"/>
      <c r="FE97" s="148"/>
      <c r="FF97" s="148"/>
      <c r="FG97" s="148"/>
      <c r="FH97" s="148"/>
      <c r="FI97" s="148"/>
      <c r="FJ97" s="148"/>
      <c r="FK97" s="148"/>
      <c r="FL97" s="148"/>
      <c r="FM97" s="148"/>
      <c r="FN97" s="148"/>
      <c r="FO97" s="148"/>
      <c r="FP97" s="148"/>
      <c r="FQ97" s="148"/>
      <c r="FR97" s="148"/>
      <c r="FS97" s="148"/>
      <c r="FT97" s="148"/>
      <c r="FU97" s="148"/>
      <c r="FV97" s="148"/>
      <c r="FW97" s="148"/>
      <c r="FX97" s="148"/>
      <c r="FY97" s="148"/>
      <c r="FZ97" s="148"/>
      <c r="GA97" s="148"/>
      <c r="GB97" s="148"/>
      <c r="GC97" s="148"/>
      <c r="GD97" s="148"/>
      <c r="GE97" s="148"/>
      <c r="GF97" s="148"/>
      <c r="GG97" s="148"/>
      <c r="GH97" s="148"/>
      <c r="GI97" s="148"/>
      <c r="GJ97" s="148"/>
      <c r="GK97" s="148"/>
      <c r="GL97" s="148"/>
      <c r="GM97" s="148"/>
      <c r="GN97" s="148"/>
      <c r="GO97" s="148"/>
      <c r="GP97" s="148"/>
      <c r="GQ97" s="148"/>
      <c r="GR97" s="148"/>
      <c r="GS97" s="148"/>
      <c r="GT97" s="148"/>
      <c r="GU97" s="148"/>
      <c r="GV97" s="148"/>
      <c r="GW97" s="148"/>
      <c r="GX97" s="148"/>
      <c r="GY97" s="148"/>
      <c r="GZ97" s="148"/>
      <c r="HA97" s="148"/>
      <c r="HB97" s="148"/>
      <c r="HC97" s="148"/>
      <c r="HD97" s="148"/>
      <c r="HE97" s="148"/>
      <c r="HF97" s="148"/>
      <c r="HG97" s="148"/>
      <c r="HH97" s="148"/>
      <c r="HI97" s="148"/>
      <c r="HJ97" s="148"/>
      <c r="HK97" s="148"/>
      <c r="HL97" s="148"/>
      <c r="HM97" s="148"/>
      <c r="HN97" s="148"/>
      <c r="HO97" s="148"/>
      <c r="HP97" s="148"/>
      <c r="HQ97" s="148"/>
      <c r="HR97" s="148"/>
      <c r="HS97" s="148"/>
      <c r="HT97" s="148"/>
      <c r="HU97" s="148"/>
      <c r="HV97" s="148"/>
      <c r="HW97" s="148"/>
      <c r="HX97" s="148"/>
      <c r="HY97" s="148"/>
      <c r="HZ97" s="148"/>
      <c r="IA97" s="148"/>
    </row>
    <row r="98" s="5" customFormat="1" ht="20.25" spans="1:235">
      <c r="A98" s="45"/>
      <c r="B98" s="75"/>
      <c r="C98" s="75"/>
      <c r="D98" s="45"/>
      <c r="E98" s="45"/>
      <c r="F98" s="45"/>
      <c r="G98" s="46"/>
      <c r="H98" s="46"/>
      <c r="I98" s="45"/>
      <c r="J98" s="60"/>
      <c r="K98" s="45"/>
      <c r="L98" s="45"/>
      <c r="M98" s="45"/>
      <c r="N98" s="61"/>
      <c r="O98" s="62"/>
      <c r="P98" s="61"/>
      <c r="Q98" s="61"/>
      <c r="R98" s="61"/>
      <c r="S98" s="61"/>
      <c r="T98" s="61"/>
      <c r="U98" s="75"/>
      <c r="V98" s="76"/>
      <c r="W98" s="77"/>
      <c r="X98" s="78"/>
      <c r="Y98" s="61"/>
      <c r="Z98" s="61"/>
      <c r="AA98" s="96" t="s">
        <v>46</v>
      </c>
      <c r="AB98" s="95" t="s">
        <v>139</v>
      </c>
      <c r="AC98" s="88" t="s">
        <v>140</v>
      </c>
      <c r="AD98" s="89">
        <v>0.15</v>
      </c>
      <c r="AE98" s="78"/>
      <c r="AF98" s="61"/>
      <c r="AG98" s="111"/>
      <c r="AH98" s="61"/>
      <c r="AI98" s="112"/>
      <c r="AJ98" s="113"/>
      <c r="AK98" s="112"/>
      <c r="AL98" s="113"/>
      <c r="AM98" s="113"/>
      <c r="AN98" s="114"/>
      <c r="AO98" s="114"/>
      <c r="AP98" s="113"/>
      <c r="AQ98" s="113"/>
      <c r="AR98" s="134"/>
      <c r="AS98" s="131"/>
      <c r="AT98" s="131"/>
      <c r="AU98" s="132"/>
      <c r="AV98" s="133"/>
      <c r="AW98" s="89"/>
      <c r="AX98" s="146"/>
      <c r="AY98" s="147"/>
      <c r="AZ98" s="75"/>
      <c r="BA98" s="148"/>
      <c r="BB98" s="148"/>
      <c r="BC98" s="148"/>
      <c r="BD98" s="148"/>
      <c r="BE98" s="148"/>
      <c r="BF98" s="148"/>
      <c r="BG98" s="148"/>
      <c r="BH98" s="148"/>
      <c r="BI98" s="148"/>
      <c r="BJ98" s="148"/>
      <c r="BK98" s="148"/>
      <c r="BL98" s="148"/>
      <c r="BM98" s="148"/>
      <c r="BN98" s="148"/>
      <c r="BO98" s="148"/>
      <c r="BP98" s="148"/>
      <c r="BQ98" s="148"/>
      <c r="BR98" s="148"/>
      <c r="BS98" s="148"/>
      <c r="BT98" s="148"/>
      <c r="BU98" s="148"/>
      <c r="BV98" s="148"/>
      <c r="BW98" s="148"/>
      <c r="BX98" s="148"/>
      <c r="BY98" s="148"/>
      <c r="BZ98" s="148"/>
      <c r="CA98" s="148"/>
      <c r="CB98" s="148"/>
      <c r="CC98" s="148"/>
      <c r="CD98" s="148"/>
      <c r="CE98" s="148"/>
      <c r="CF98" s="148"/>
      <c r="CG98" s="148"/>
      <c r="CH98" s="148"/>
      <c r="CI98" s="148"/>
      <c r="CJ98" s="148"/>
      <c r="CK98" s="148"/>
      <c r="CL98" s="148"/>
      <c r="CM98" s="148"/>
      <c r="CN98" s="148"/>
      <c r="CO98" s="148"/>
      <c r="CP98" s="148"/>
      <c r="CQ98" s="148"/>
      <c r="CR98" s="148"/>
      <c r="CS98" s="148"/>
      <c r="CT98" s="148"/>
      <c r="CU98" s="148"/>
      <c r="CV98" s="148"/>
      <c r="CW98" s="148"/>
      <c r="CX98" s="148"/>
      <c r="CY98" s="148"/>
      <c r="CZ98" s="148"/>
      <c r="DA98" s="148"/>
      <c r="DB98" s="148"/>
      <c r="DC98" s="148"/>
      <c r="DD98" s="148"/>
      <c r="DE98" s="148"/>
      <c r="DF98" s="148"/>
      <c r="DG98" s="148"/>
      <c r="DH98" s="148"/>
      <c r="DI98" s="148"/>
      <c r="DJ98" s="148"/>
      <c r="DK98" s="148"/>
      <c r="DL98" s="148"/>
      <c r="DM98" s="148"/>
      <c r="DN98" s="148"/>
      <c r="DO98" s="148"/>
      <c r="DP98" s="148"/>
      <c r="DQ98" s="148"/>
      <c r="DR98" s="148"/>
      <c r="DS98" s="148"/>
      <c r="DT98" s="148"/>
      <c r="DU98" s="148"/>
      <c r="DV98" s="148"/>
      <c r="DW98" s="148"/>
      <c r="DX98" s="148"/>
      <c r="DY98" s="148"/>
      <c r="DZ98" s="148"/>
      <c r="EA98" s="148"/>
      <c r="EB98" s="148"/>
      <c r="EC98" s="148"/>
      <c r="ED98" s="148"/>
      <c r="EE98" s="148"/>
      <c r="EF98" s="148"/>
      <c r="EG98" s="148"/>
      <c r="EH98" s="148"/>
      <c r="EI98" s="148"/>
      <c r="EJ98" s="148"/>
      <c r="EK98" s="148"/>
      <c r="EL98" s="148"/>
      <c r="EM98" s="148"/>
      <c r="EN98" s="148"/>
      <c r="EO98" s="148"/>
      <c r="EP98" s="148"/>
      <c r="EQ98" s="148"/>
      <c r="ER98" s="148"/>
      <c r="ES98" s="148"/>
      <c r="ET98" s="148"/>
      <c r="EU98" s="148"/>
      <c r="EV98" s="148"/>
      <c r="EW98" s="148"/>
      <c r="EX98" s="148"/>
      <c r="EY98" s="148"/>
      <c r="EZ98" s="148"/>
      <c r="FA98" s="148"/>
      <c r="FB98" s="148"/>
      <c r="FC98" s="148"/>
      <c r="FD98" s="148"/>
      <c r="FE98" s="148"/>
      <c r="FF98" s="148"/>
      <c r="FG98" s="148"/>
      <c r="FH98" s="148"/>
      <c r="FI98" s="148"/>
      <c r="FJ98" s="148"/>
      <c r="FK98" s="148"/>
      <c r="FL98" s="148"/>
      <c r="FM98" s="148"/>
      <c r="FN98" s="148"/>
      <c r="FO98" s="148"/>
      <c r="FP98" s="148"/>
      <c r="FQ98" s="148"/>
      <c r="FR98" s="148"/>
      <c r="FS98" s="148"/>
      <c r="FT98" s="148"/>
      <c r="FU98" s="148"/>
      <c r="FV98" s="148"/>
      <c r="FW98" s="148"/>
      <c r="FX98" s="148"/>
      <c r="FY98" s="148"/>
      <c r="FZ98" s="148"/>
      <c r="GA98" s="148"/>
      <c r="GB98" s="148"/>
      <c r="GC98" s="148"/>
      <c r="GD98" s="148"/>
      <c r="GE98" s="148"/>
      <c r="GF98" s="148"/>
      <c r="GG98" s="148"/>
      <c r="GH98" s="148"/>
      <c r="GI98" s="148"/>
      <c r="GJ98" s="148"/>
      <c r="GK98" s="148"/>
      <c r="GL98" s="148"/>
      <c r="GM98" s="148"/>
      <c r="GN98" s="148"/>
      <c r="GO98" s="148"/>
      <c r="GP98" s="148"/>
      <c r="GQ98" s="148"/>
      <c r="GR98" s="148"/>
      <c r="GS98" s="148"/>
      <c r="GT98" s="148"/>
      <c r="GU98" s="148"/>
      <c r="GV98" s="148"/>
      <c r="GW98" s="148"/>
      <c r="GX98" s="148"/>
      <c r="GY98" s="148"/>
      <c r="GZ98" s="148"/>
      <c r="HA98" s="148"/>
      <c r="HB98" s="148"/>
      <c r="HC98" s="148"/>
      <c r="HD98" s="148"/>
      <c r="HE98" s="148"/>
      <c r="HF98" s="148"/>
      <c r="HG98" s="148"/>
      <c r="HH98" s="148"/>
      <c r="HI98" s="148"/>
      <c r="HJ98" s="148"/>
      <c r="HK98" s="148"/>
      <c r="HL98" s="148"/>
      <c r="HM98" s="148"/>
      <c r="HN98" s="148"/>
      <c r="HO98" s="148"/>
      <c r="HP98" s="148"/>
      <c r="HQ98" s="148"/>
      <c r="HR98" s="148"/>
      <c r="HS98" s="148"/>
      <c r="HT98" s="148"/>
      <c r="HU98" s="148"/>
      <c r="HV98" s="148"/>
      <c r="HW98" s="148"/>
      <c r="HX98" s="148"/>
      <c r="HY98" s="148"/>
      <c r="HZ98" s="148"/>
      <c r="IA98" s="148"/>
    </row>
    <row r="99" s="5" customFormat="1" ht="20.25" spans="1:235">
      <c r="A99" s="45"/>
      <c r="B99" s="75"/>
      <c r="C99" s="75"/>
      <c r="D99" s="45"/>
      <c r="E99" s="45"/>
      <c r="F99" s="45"/>
      <c r="G99" s="46"/>
      <c r="H99" s="46"/>
      <c r="I99" s="45"/>
      <c r="J99" s="60"/>
      <c r="K99" s="45"/>
      <c r="L99" s="45"/>
      <c r="M99" s="45"/>
      <c r="N99" s="61"/>
      <c r="O99" s="62"/>
      <c r="P99" s="61"/>
      <c r="Q99" s="61"/>
      <c r="R99" s="61"/>
      <c r="S99" s="61"/>
      <c r="T99" s="61"/>
      <c r="U99" s="75"/>
      <c r="V99" s="76"/>
      <c r="W99" s="77"/>
      <c r="X99" s="78"/>
      <c r="Y99" s="61"/>
      <c r="Z99" s="61"/>
      <c r="AA99" s="96"/>
      <c r="AB99" s="95"/>
      <c r="AC99" s="88"/>
      <c r="AD99" s="89"/>
      <c r="AE99" s="78"/>
      <c r="AF99" s="61"/>
      <c r="AG99" s="111"/>
      <c r="AH99" s="61"/>
      <c r="AI99" s="112"/>
      <c r="AJ99" s="113"/>
      <c r="AK99" s="112"/>
      <c r="AL99" s="113"/>
      <c r="AM99" s="113"/>
      <c r="AN99" s="114"/>
      <c r="AO99" s="114"/>
      <c r="AP99" s="113"/>
      <c r="AQ99" s="113"/>
      <c r="AR99" s="134"/>
      <c r="AS99" s="131"/>
      <c r="AT99" s="131"/>
      <c r="AU99" s="132"/>
      <c r="AV99" s="133"/>
      <c r="AW99" s="89"/>
      <c r="AX99" s="146"/>
      <c r="AY99" s="147"/>
      <c r="AZ99" s="75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8"/>
      <c r="BR99" s="148"/>
      <c r="BS99" s="148"/>
      <c r="BT99" s="148"/>
      <c r="BU99" s="148"/>
      <c r="BV99" s="148"/>
      <c r="BW99" s="148"/>
      <c r="BX99" s="148"/>
      <c r="BY99" s="148"/>
      <c r="BZ99" s="148"/>
      <c r="CA99" s="148"/>
      <c r="CB99" s="148"/>
      <c r="CC99" s="148"/>
      <c r="CD99" s="148"/>
      <c r="CE99" s="148"/>
      <c r="CF99" s="148"/>
      <c r="CG99" s="148"/>
      <c r="CH99" s="148"/>
      <c r="CI99" s="148"/>
      <c r="CJ99" s="148"/>
      <c r="CK99" s="148"/>
      <c r="CL99" s="148"/>
      <c r="CM99" s="148"/>
      <c r="CN99" s="148"/>
      <c r="CO99" s="148"/>
      <c r="CP99" s="148"/>
      <c r="CQ99" s="148"/>
      <c r="CR99" s="148"/>
      <c r="CS99" s="148"/>
      <c r="CT99" s="148"/>
      <c r="CU99" s="148"/>
      <c r="CV99" s="148"/>
      <c r="CW99" s="148"/>
      <c r="CX99" s="148"/>
      <c r="CY99" s="148"/>
      <c r="CZ99" s="148"/>
      <c r="DA99" s="148"/>
      <c r="DB99" s="148"/>
      <c r="DC99" s="148"/>
      <c r="DD99" s="148"/>
      <c r="DE99" s="148"/>
      <c r="DF99" s="148"/>
      <c r="DG99" s="148"/>
      <c r="DH99" s="148"/>
      <c r="DI99" s="148"/>
      <c r="DJ99" s="148"/>
      <c r="DK99" s="148"/>
      <c r="DL99" s="148"/>
      <c r="DM99" s="148"/>
      <c r="DN99" s="148"/>
      <c r="DO99" s="148"/>
      <c r="DP99" s="148"/>
      <c r="DQ99" s="148"/>
      <c r="DR99" s="148"/>
      <c r="DS99" s="148"/>
      <c r="DT99" s="148"/>
      <c r="DU99" s="148"/>
      <c r="DV99" s="148"/>
      <c r="DW99" s="148"/>
      <c r="DX99" s="148"/>
      <c r="DY99" s="148"/>
      <c r="DZ99" s="148"/>
      <c r="EA99" s="148"/>
      <c r="EB99" s="148"/>
      <c r="EC99" s="148"/>
      <c r="ED99" s="148"/>
      <c r="EE99" s="148"/>
      <c r="EF99" s="148"/>
      <c r="EG99" s="148"/>
      <c r="EH99" s="148"/>
      <c r="EI99" s="148"/>
      <c r="EJ99" s="148"/>
      <c r="EK99" s="148"/>
      <c r="EL99" s="148"/>
      <c r="EM99" s="148"/>
      <c r="EN99" s="148"/>
      <c r="EO99" s="148"/>
      <c r="EP99" s="148"/>
      <c r="EQ99" s="148"/>
      <c r="ER99" s="148"/>
      <c r="ES99" s="148"/>
      <c r="ET99" s="148"/>
      <c r="EU99" s="148"/>
      <c r="EV99" s="148"/>
      <c r="EW99" s="148"/>
      <c r="EX99" s="148"/>
      <c r="EY99" s="148"/>
      <c r="EZ99" s="148"/>
      <c r="FA99" s="148"/>
      <c r="FB99" s="148"/>
      <c r="FC99" s="148"/>
      <c r="FD99" s="148"/>
      <c r="FE99" s="148"/>
      <c r="FF99" s="148"/>
      <c r="FG99" s="148"/>
      <c r="FH99" s="148"/>
      <c r="FI99" s="148"/>
      <c r="FJ99" s="148"/>
      <c r="FK99" s="148"/>
      <c r="FL99" s="148"/>
      <c r="FM99" s="148"/>
      <c r="FN99" s="148"/>
      <c r="FO99" s="148"/>
      <c r="FP99" s="148"/>
      <c r="FQ99" s="148"/>
      <c r="FR99" s="148"/>
      <c r="FS99" s="148"/>
      <c r="FT99" s="148"/>
      <c r="FU99" s="148"/>
      <c r="FV99" s="148"/>
      <c r="FW99" s="148"/>
      <c r="FX99" s="148"/>
      <c r="FY99" s="148"/>
      <c r="FZ99" s="148"/>
      <c r="GA99" s="148"/>
      <c r="GB99" s="148"/>
      <c r="GC99" s="148"/>
      <c r="GD99" s="148"/>
      <c r="GE99" s="148"/>
      <c r="GF99" s="148"/>
      <c r="GG99" s="148"/>
      <c r="GH99" s="148"/>
      <c r="GI99" s="148"/>
      <c r="GJ99" s="148"/>
      <c r="GK99" s="148"/>
      <c r="GL99" s="148"/>
      <c r="GM99" s="148"/>
      <c r="GN99" s="148"/>
      <c r="GO99" s="148"/>
      <c r="GP99" s="148"/>
      <c r="GQ99" s="148"/>
      <c r="GR99" s="148"/>
      <c r="GS99" s="148"/>
      <c r="GT99" s="148"/>
      <c r="GU99" s="148"/>
      <c r="GV99" s="148"/>
      <c r="GW99" s="148"/>
      <c r="GX99" s="148"/>
      <c r="GY99" s="148"/>
      <c r="GZ99" s="148"/>
      <c r="HA99" s="148"/>
      <c r="HB99" s="148"/>
      <c r="HC99" s="148"/>
      <c r="HD99" s="148"/>
      <c r="HE99" s="148"/>
      <c r="HF99" s="148"/>
      <c r="HG99" s="148"/>
      <c r="HH99" s="148"/>
      <c r="HI99" s="148"/>
      <c r="HJ99" s="148"/>
      <c r="HK99" s="148"/>
      <c r="HL99" s="148"/>
      <c r="HM99" s="148"/>
      <c r="HN99" s="148"/>
      <c r="HO99" s="148"/>
      <c r="HP99" s="148"/>
      <c r="HQ99" s="148"/>
      <c r="HR99" s="148"/>
      <c r="HS99" s="148"/>
      <c r="HT99" s="148"/>
      <c r="HU99" s="148"/>
      <c r="HV99" s="148"/>
      <c r="HW99" s="148"/>
      <c r="HX99" s="148"/>
      <c r="HY99" s="148"/>
      <c r="HZ99" s="148"/>
      <c r="IA99" s="148"/>
    </row>
    <row r="100" s="5" customFormat="1" ht="20.25" spans="1:235">
      <c r="A100" s="45"/>
      <c r="B100" s="75"/>
      <c r="C100" s="75"/>
      <c r="D100" s="45"/>
      <c r="E100" s="45"/>
      <c r="F100" s="45"/>
      <c r="G100" s="46"/>
      <c r="H100" s="46"/>
      <c r="I100" s="45"/>
      <c r="J100" s="60"/>
      <c r="K100" s="45"/>
      <c r="L100" s="45"/>
      <c r="M100" s="45"/>
      <c r="N100" s="61"/>
      <c r="O100" s="62"/>
      <c r="P100" s="61"/>
      <c r="Q100" s="61"/>
      <c r="R100" s="61"/>
      <c r="S100" s="61"/>
      <c r="T100" s="61"/>
      <c r="U100" s="75"/>
      <c r="V100" s="76"/>
      <c r="W100" s="77"/>
      <c r="X100" s="78"/>
      <c r="Y100" s="61"/>
      <c r="Z100" s="61"/>
      <c r="AA100" s="152"/>
      <c r="AB100" s="152"/>
      <c r="AC100" s="88"/>
      <c r="AD100" s="89"/>
      <c r="AE100" s="78"/>
      <c r="AF100" s="61"/>
      <c r="AG100" s="111"/>
      <c r="AH100" s="61"/>
      <c r="AI100" s="112"/>
      <c r="AJ100" s="113"/>
      <c r="AK100" s="112"/>
      <c r="AL100" s="113"/>
      <c r="AM100" s="113"/>
      <c r="AN100" s="114"/>
      <c r="AO100" s="114"/>
      <c r="AP100" s="113"/>
      <c r="AQ100" s="113"/>
      <c r="AR100" s="134"/>
      <c r="AS100" s="131"/>
      <c r="AT100" s="131"/>
      <c r="AU100" s="132"/>
      <c r="AV100" s="133"/>
      <c r="AW100" s="89"/>
      <c r="AX100" s="146"/>
      <c r="AY100" s="147"/>
      <c r="AZ100" s="75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8"/>
      <c r="BR100" s="148"/>
      <c r="BS100" s="148"/>
      <c r="BT100" s="148"/>
      <c r="BU100" s="148"/>
      <c r="BV100" s="148"/>
      <c r="BW100" s="148"/>
      <c r="BX100" s="148"/>
      <c r="BY100" s="148"/>
      <c r="BZ100" s="148"/>
      <c r="CA100" s="148"/>
      <c r="CB100" s="148"/>
      <c r="CC100" s="148"/>
      <c r="CD100" s="148"/>
      <c r="CE100" s="148"/>
      <c r="CF100" s="148"/>
      <c r="CG100" s="148"/>
      <c r="CH100" s="148"/>
      <c r="CI100" s="148"/>
      <c r="CJ100" s="148"/>
      <c r="CK100" s="148"/>
      <c r="CL100" s="148"/>
      <c r="CM100" s="148"/>
      <c r="CN100" s="148"/>
      <c r="CO100" s="148"/>
      <c r="CP100" s="148"/>
      <c r="CQ100" s="148"/>
      <c r="CR100" s="148"/>
      <c r="CS100" s="148"/>
      <c r="CT100" s="148"/>
      <c r="CU100" s="148"/>
      <c r="CV100" s="148"/>
      <c r="CW100" s="148"/>
      <c r="CX100" s="148"/>
      <c r="CY100" s="148"/>
      <c r="CZ100" s="148"/>
      <c r="DA100" s="148"/>
      <c r="DB100" s="148"/>
      <c r="DC100" s="148"/>
      <c r="DD100" s="148"/>
      <c r="DE100" s="148"/>
      <c r="DF100" s="148"/>
      <c r="DG100" s="148"/>
      <c r="DH100" s="148"/>
      <c r="DI100" s="148"/>
      <c r="DJ100" s="148"/>
      <c r="DK100" s="148"/>
      <c r="DL100" s="148"/>
      <c r="DM100" s="148"/>
      <c r="DN100" s="148"/>
      <c r="DO100" s="148"/>
      <c r="DP100" s="148"/>
      <c r="DQ100" s="148"/>
      <c r="DR100" s="148"/>
      <c r="DS100" s="148"/>
      <c r="DT100" s="148"/>
      <c r="DU100" s="148"/>
      <c r="DV100" s="148"/>
      <c r="DW100" s="148"/>
      <c r="DX100" s="148"/>
      <c r="DY100" s="148"/>
      <c r="DZ100" s="148"/>
      <c r="EA100" s="148"/>
      <c r="EB100" s="148"/>
      <c r="EC100" s="148"/>
      <c r="ED100" s="148"/>
      <c r="EE100" s="148"/>
      <c r="EF100" s="148"/>
      <c r="EG100" s="148"/>
      <c r="EH100" s="148"/>
      <c r="EI100" s="148"/>
      <c r="EJ100" s="148"/>
      <c r="EK100" s="148"/>
      <c r="EL100" s="148"/>
      <c r="EM100" s="148"/>
      <c r="EN100" s="148"/>
      <c r="EO100" s="148"/>
      <c r="EP100" s="148"/>
      <c r="EQ100" s="148"/>
      <c r="ER100" s="148"/>
      <c r="ES100" s="148"/>
      <c r="ET100" s="148"/>
      <c r="EU100" s="148"/>
      <c r="EV100" s="148"/>
      <c r="EW100" s="148"/>
      <c r="EX100" s="148"/>
      <c r="EY100" s="148"/>
      <c r="EZ100" s="148"/>
      <c r="FA100" s="148"/>
      <c r="FB100" s="148"/>
      <c r="FC100" s="148"/>
      <c r="FD100" s="148"/>
      <c r="FE100" s="148"/>
      <c r="FF100" s="148"/>
      <c r="FG100" s="148"/>
      <c r="FH100" s="148"/>
      <c r="FI100" s="148"/>
      <c r="FJ100" s="148"/>
      <c r="FK100" s="148"/>
      <c r="FL100" s="148"/>
      <c r="FM100" s="148"/>
      <c r="FN100" s="148"/>
      <c r="FO100" s="148"/>
      <c r="FP100" s="148"/>
      <c r="FQ100" s="148"/>
      <c r="FR100" s="148"/>
      <c r="FS100" s="148"/>
      <c r="FT100" s="148"/>
      <c r="FU100" s="148"/>
      <c r="FV100" s="148"/>
      <c r="FW100" s="148"/>
      <c r="FX100" s="148"/>
      <c r="FY100" s="148"/>
      <c r="FZ100" s="148"/>
      <c r="GA100" s="148"/>
      <c r="GB100" s="148"/>
      <c r="GC100" s="148"/>
      <c r="GD100" s="148"/>
      <c r="GE100" s="148"/>
      <c r="GF100" s="148"/>
      <c r="GG100" s="148"/>
      <c r="GH100" s="148"/>
      <c r="GI100" s="148"/>
      <c r="GJ100" s="148"/>
      <c r="GK100" s="148"/>
      <c r="GL100" s="148"/>
      <c r="GM100" s="148"/>
      <c r="GN100" s="148"/>
      <c r="GO100" s="148"/>
      <c r="GP100" s="148"/>
      <c r="GQ100" s="148"/>
      <c r="GR100" s="148"/>
      <c r="GS100" s="148"/>
      <c r="GT100" s="148"/>
      <c r="GU100" s="148"/>
      <c r="GV100" s="148"/>
      <c r="GW100" s="148"/>
      <c r="GX100" s="148"/>
      <c r="GY100" s="148"/>
      <c r="GZ100" s="148"/>
      <c r="HA100" s="148"/>
      <c r="HB100" s="148"/>
      <c r="HC100" s="148"/>
      <c r="HD100" s="148"/>
      <c r="HE100" s="148"/>
      <c r="HF100" s="148"/>
      <c r="HG100" s="148"/>
      <c r="HH100" s="148"/>
      <c r="HI100" s="148"/>
      <c r="HJ100" s="148"/>
      <c r="HK100" s="148"/>
      <c r="HL100" s="148"/>
      <c r="HM100" s="148"/>
      <c r="HN100" s="148"/>
      <c r="HO100" s="148"/>
      <c r="HP100" s="148"/>
      <c r="HQ100" s="148"/>
      <c r="HR100" s="148"/>
      <c r="HS100" s="148"/>
      <c r="HT100" s="148"/>
      <c r="HU100" s="148"/>
      <c r="HV100" s="148"/>
      <c r="HW100" s="148"/>
      <c r="HX100" s="148"/>
      <c r="HY100" s="148"/>
      <c r="HZ100" s="148"/>
      <c r="IA100" s="148"/>
    </row>
    <row r="101" s="5" customFormat="1" ht="20.25" spans="1:235">
      <c r="A101" s="45"/>
      <c r="B101" s="75"/>
      <c r="C101" s="75"/>
      <c r="D101" s="45"/>
      <c r="E101" s="45"/>
      <c r="F101" s="45"/>
      <c r="G101" s="46"/>
      <c r="H101" s="46"/>
      <c r="I101" s="45"/>
      <c r="J101" s="60"/>
      <c r="K101" s="45"/>
      <c r="L101" s="45"/>
      <c r="M101" s="45"/>
      <c r="N101" s="61"/>
      <c r="O101" s="62"/>
      <c r="P101" s="61"/>
      <c r="Q101" s="61"/>
      <c r="R101" s="61"/>
      <c r="S101" s="61"/>
      <c r="T101" s="61"/>
      <c r="U101" s="75"/>
      <c r="V101" s="76"/>
      <c r="W101" s="77"/>
      <c r="X101" s="78"/>
      <c r="Y101" s="61"/>
      <c r="Z101" s="61"/>
      <c r="AA101" s="75"/>
      <c r="AB101" s="99"/>
      <c r="AC101" s="88"/>
      <c r="AD101" s="89"/>
      <c r="AE101" s="78"/>
      <c r="AF101" s="61"/>
      <c r="AG101" s="111"/>
      <c r="AH101" s="61"/>
      <c r="AI101" s="112"/>
      <c r="AJ101" s="113"/>
      <c r="AK101" s="112"/>
      <c r="AL101" s="113"/>
      <c r="AM101" s="113"/>
      <c r="AN101" s="114"/>
      <c r="AO101" s="114"/>
      <c r="AP101" s="113"/>
      <c r="AQ101" s="113"/>
      <c r="AR101" s="134"/>
      <c r="AS101" s="131"/>
      <c r="AT101" s="131"/>
      <c r="AU101" s="132"/>
      <c r="AV101" s="133"/>
      <c r="AW101" s="89"/>
      <c r="AX101" s="146"/>
      <c r="AY101" s="147"/>
      <c r="AZ101" s="75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48"/>
      <c r="BN101" s="148"/>
      <c r="BO101" s="148"/>
      <c r="BP101" s="148"/>
      <c r="BQ101" s="148"/>
      <c r="BR101" s="148"/>
      <c r="BS101" s="148"/>
      <c r="BT101" s="148"/>
      <c r="BU101" s="148"/>
      <c r="BV101" s="148"/>
      <c r="BW101" s="148"/>
      <c r="BX101" s="148"/>
      <c r="BY101" s="148"/>
      <c r="BZ101" s="148"/>
      <c r="CA101" s="148"/>
      <c r="CB101" s="148"/>
      <c r="CC101" s="148"/>
      <c r="CD101" s="148"/>
      <c r="CE101" s="148"/>
      <c r="CF101" s="148"/>
      <c r="CG101" s="148"/>
      <c r="CH101" s="148"/>
      <c r="CI101" s="148"/>
      <c r="CJ101" s="148"/>
      <c r="CK101" s="148"/>
      <c r="CL101" s="148"/>
      <c r="CM101" s="148"/>
      <c r="CN101" s="148"/>
      <c r="CO101" s="148"/>
      <c r="CP101" s="148"/>
      <c r="CQ101" s="148"/>
      <c r="CR101" s="148"/>
      <c r="CS101" s="148"/>
      <c r="CT101" s="148"/>
      <c r="CU101" s="148"/>
      <c r="CV101" s="148"/>
      <c r="CW101" s="148"/>
      <c r="CX101" s="148"/>
      <c r="CY101" s="148"/>
      <c r="CZ101" s="148"/>
      <c r="DA101" s="148"/>
      <c r="DB101" s="148"/>
      <c r="DC101" s="148"/>
      <c r="DD101" s="148"/>
      <c r="DE101" s="148"/>
      <c r="DF101" s="148"/>
      <c r="DG101" s="148"/>
      <c r="DH101" s="148"/>
      <c r="DI101" s="148"/>
      <c r="DJ101" s="148"/>
      <c r="DK101" s="148"/>
      <c r="DL101" s="148"/>
      <c r="DM101" s="148"/>
      <c r="DN101" s="148"/>
      <c r="DO101" s="148"/>
      <c r="DP101" s="148"/>
      <c r="DQ101" s="148"/>
      <c r="DR101" s="148"/>
      <c r="DS101" s="148"/>
      <c r="DT101" s="148"/>
      <c r="DU101" s="148"/>
      <c r="DV101" s="148"/>
      <c r="DW101" s="148"/>
      <c r="DX101" s="148"/>
      <c r="DY101" s="148"/>
      <c r="DZ101" s="148"/>
      <c r="EA101" s="148"/>
      <c r="EB101" s="148"/>
      <c r="EC101" s="148"/>
      <c r="ED101" s="148"/>
      <c r="EE101" s="148"/>
      <c r="EF101" s="148"/>
      <c r="EG101" s="148"/>
      <c r="EH101" s="148"/>
      <c r="EI101" s="148"/>
      <c r="EJ101" s="148"/>
      <c r="EK101" s="148"/>
      <c r="EL101" s="148"/>
      <c r="EM101" s="148"/>
      <c r="EN101" s="148"/>
      <c r="EO101" s="148"/>
      <c r="EP101" s="148"/>
      <c r="EQ101" s="148"/>
      <c r="ER101" s="148"/>
      <c r="ES101" s="148"/>
      <c r="ET101" s="148"/>
      <c r="EU101" s="148"/>
      <c r="EV101" s="148"/>
      <c r="EW101" s="148"/>
      <c r="EX101" s="148"/>
      <c r="EY101" s="148"/>
      <c r="EZ101" s="148"/>
      <c r="FA101" s="148"/>
      <c r="FB101" s="148"/>
      <c r="FC101" s="148"/>
      <c r="FD101" s="148"/>
      <c r="FE101" s="148"/>
      <c r="FF101" s="148"/>
      <c r="FG101" s="148"/>
      <c r="FH101" s="148"/>
      <c r="FI101" s="148"/>
      <c r="FJ101" s="148"/>
      <c r="FK101" s="148"/>
      <c r="FL101" s="148"/>
      <c r="FM101" s="148"/>
      <c r="FN101" s="148"/>
      <c r="FO101" s="148"/>
      <c r="FP101" s="148"/>
      <c r="FQ101" s="148"/>
      <c r="FR101" s="148"/>
      <c r="FS101" s="148"/>
      <c r="FT101" s="148"/>
      <c r="FU101" s="148"/>
      <c r="FV101" s="148"/>
      <c r="FW101" s="148"/>
      <c r="FX101" s="148"/>
      <c r="FY101" s="148"/>
      <c r="FZ101" s="148"/>
      <c r="GA101" s="148"/>
      <c r="GB101" s="148"/>
      <c r="GC101" s="148"/>
      <c r="GD101" s="148"/>
      <c r="GE101" s="148"/>
      <c r="GF101" s="148"/>
      <c r="GG101" s="148"/>
      <c r="GH101" s="148"/>
      <c r="GI101" s="148"/>
      <c r="GJ101" s="148"/>
      <c r="GK101" s="148"/>
      <c r="GL101" s="148"/>
      <c r="GM101" s="148"/>
      <c r="GN101" s="148"/>
      <c r="GO101" s="148"/>
      <c r="GP101" s="148"/>
      <c r="GQ101" s="148"/>
      <c r="GR101" s="148"/>
      <c r="GS101" s="148"/>
      <c r="GT101" s="148"/>
      <c r="GU101" s="148"/>
      <c r="GV101" s="148"/>
      <c r="GW101" s="148"/>
      <c r="GX101" s="148"/>
      <c r="GY101" s="148"/>
      <c r="GZ101" s="148"/>
      <c r="HA101" s="148"/>
      <c r="HB101" s="148"/>
      <c r="HC101" s="148"/>
      <c r="HD101" s="148"/>
      <c r="HE101" s="148"/>
      <c r="HF101" s="148"/>
      <c r="HG101" s="148"/>
      <c r="HH101" s="148"/>
      <c r="HI101" s="148"/>
      <c r="HJ101" s="148"/>
      <c r="HK101" s="148"/>
      <c r="HL101" s="148"/>
      <c r="HM101" s="148"/>
      <c r="HN101" s="148"/>
      <c r="HO101" s="148"/>
      <c r="HP101" s="148"/>
      <c r="HQ101" s="148"/>
      <c r="HR101" s="148"/>
      <c r="HS101" s="148"/>
      <c r="HT101" s="148"/>
      <c r="HU101" s="148"/>
      <c r="HV101" s="148"/>
      <c r="HW101" s="148"/>
      <c r="HX101" s="148"/>
      <c r="HY101" s="148"/>
      <c r="HZ101" s="148"/>
      <c r="IA101" s="148"/>
    </row>
    <row r="102" s="5" customFormat="1" ht="20.25" spans="1:235">
      <c r="A102" s="45"/>
      <c r="B102" s="75"/>
      <c r="C102" s="75"/>
      <c r="D102" s="45"/>
      <c r="E102" s="45"/>
      <c r="F102" s="45"/>
      <c r="G102" s="46"/>
      <c r="H102" s="46"/>
      <c r="I102" s="45"/>
      <c r="J102" s="60"/>
      <c r="K102" s="45"/>
      <c r="L102" s="45"/>
      <c r="M102" s="45"/>
      <c r="N102" s="61"/>
      <c r="O102" s="62"/>
      <c r="P102" s="61"/>
      <c r="Q102" s="61"/>
      <c r="R102" s="61"/>
      <c r="S102" s="61"/>
      <c r="T102" s="61"/>
      <c r="U102" s="75"/>
      <c r="V102" s="76"/>
      <c r="W102" s="77"/>
      <c r="X102" s="78"/>
      <c r="Y102" s="61"/>
      <c r="Z102" s="61"/>
      <c r="AA102" s="75"/>
      <c r="AB102" s="93"/>
      <c r="AC102" s="88"/>
      <c r="AD102" s="89"/>
      <c r="AE102" s="78"/>
      <c r="AF102" s="61"/>
      <c r="AG102" s="111"/>
      <c r="AH102" s="61"/>
      <c r="AI102" s="112"/>
      <c r="AJ102" s="113"/>
      <c r="AK102" s="112"/>
      <c r="AL102" s="113"/>
      <c r="AM102" s="113"/>
      <c r="AN102" s="114"/>
      <c r="AO102" s="114"/>
      <c r="AP102" s="113"/>
      <c r="AQ102" s="113"/>
      <c r="AR102" s="134"/>
      <c r="AS102" s="131"/>
      <c r="AT102" s="131"/>
      <c r="AU102" s="132"/>
      <c r="AV102" s="133"/>
      <c r="AW102" s="89"/>
      <c r="AX102" s="146"/>
      <c r="AY102" s="147"/>
      <c r="AZ102" s="75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  <c r="BM102" s="148"/>
      <c r="BN102" s="148"/>
      <c r="BO102" s="148"/>
      <c r="BP102" s="148"/>
      <c r="BQ102" s="148"/>
      <c r="BR102" s="148"/>
      <c r="BS102" s="148"/>
      <c r="BT102" s="148"/>
      <c r="BU102" s="148"/>
      <c r="BV102" s="148"/>
      <c r="BW102" s="148"/>
      <c r="BX102" s="148"/>
      <c r="BY102" s="148"/>
      <c r="BZ102" s="148"/>
      <c r="CA102" s="148"/>
      <c r="CB102" s="148"/>
      <c r="CC102" s="148"/>
      <c r="CD102" s="148"/>
      <c r="CE102" s="148"/>
      <c r="CF102" s="148"/>
      <c r="CG102" s="148"/>
      <c r="CH102" s="148"/>
      <c r="CI102" s="148"/>
      <c r="CJ102" s="148"/>
      <c r="CK102" s="148"/>
      <c r="CL102" s="148"/>
      <c r="CM102" s="148"/>
      <c r="CN102" s="148"/>
      <c r="CO102" s="148"/>
      <c r="CP102" s="148"/>
      <c r="CQ102" s="148"/>
      <c r="CR102" s="148"/>
      <c r="CS102" s="148"/>
      <c r="CT102" s="148"/>
      <c r="CU102" s="148"/>
      <c r="CV102" s="148"/>
      <c r="CW102" s="148"/>
      <c r="CX102" s="148"/>
      <c r="CY102" s="148"/>
      <c r="CZ102" s="148"/>
      <c r="DA102" s="148"/>
      <c r="DB102" s="148"/>
      <c r="DC102" s="148"/>
      <c r="DD102" s="148"/>
      <c r="DE102" s="148"/>
      <c r="DF102" s="148"/>
      <c r="DG102" s="148"/>
      <c r="DH102" s="148"/>
      <c r="DI102" s="148"/>
      <c r="DJ102" s="148"/>
      <c r="DK102" s="148"/>
      <c r="DL102" s="148"/>
      <c r="DM102" s="148"/>
      <c r="DN102" s="148"/>
      <c r="DO102" s="148"/>
      <c r="DP102" s="148"/>
      <c r="DQ102" s="148"/>
      <c r="DR102" s="148"/>
      <c r="DS102" s="148"/>
      <c r="DT102" s="148"/>
      <c r="DU102" s="148"/>
      <c r="DV102" s="148"/>
      <c r="DW102" s="148"/>
      <c r="DX102" s="148"/>
      <c r="DY102" s="148"/>
      <c r="DZ102" s="148"/>
      <c r="EA102" s="148"/>
      <c r="EB102" s="148"/>
      <c r="EC102" s="148"/>
      <c r="ED102" s="148"/>
      <c r="EE102" s="148"/>
      <c r="EF102" s="148"/>
      <c r="EG102" s="148"/>
      <c r="EH102" s="148"/>
      <c r="EI102" s="148"/>
      <c r="EJ102" s="148"/>
      <c r="EK102" s="148"/>
      <c r="EL102" s="148"/>
      <c r="EM102" s="148"/>
      <c r="EN102" s="148"/>
      <c r="EO102" s="148"/>
      <c r="EP102" s="148"/>
      <c r="EQ102" s="148"/>
      <c r="ER102" s="148"/>
      <c r="ES102" s="148"/>
      <c r="ET102" s="148"/>
      <c r="EU102" s="148"/>
      <c r="EV102" s="148"/>
      <c r="EW102" s="148"/>
      <c r="EX102" s="148"/>
      <c r="EY102" s="148"/>
      <c r="EZ102" s="148"/>
      <c r="FA102" s="148"/>
      <c r="FB102" s="148"/>
      <c r="FC102" s="148"/>
      <c r="FD102" s="148"/>
      <c r="FE102" s="148"/>
      <c r="FF102" s="148"/>
      <c r="FG102" s="148"/>
      <c r="FH102" s="148"/>
      <c r="FI102" s="148"/>
      <c r="FJ102" s="148"/>
      <c r="FK102" s="148"/>
      <c r="FL102" s="148"/>
      <c r="FM102" s="148"/>
      <c r="FN102" s="148"/>
      <c r="FO102" s="148"/>
      <c r="FP102" s="148"/>
      <c r="FQ102" s="148"/>
      <c r="FR102" s="148"/>
      <c r="FS102" s="148"/>
      <c r="FT102" s="148"/>
      <c r="FU102" s="148"/>
      <c r="FV102" s="148"/>
      <c r="FW102" s="148"/>
      <c r="FX102" s="148"/>
      <c r="FY102" s="148"/>
      <c r="FZ102" s="148"/>
      <c r="GA102" s="148"/>
      <c r="GB102" s="148"/>
      <c r="GC102" s="148"/>
      <c r="GD102" s="148"/>
      <c r="GE102" s="148"/>
      <c r="GF102" s="148"/>
      <c r="GG102" s="148"/>
      <c r="GH102" s="148"/>
      <c r="GI102" s="148"/>
      <c r="GJ102" s="148"/>
      <c r="GK102" s="148"/>
      <c r="GL102" s="148"/>
      <c r="GM102" s="148"/>
      <c r="GN102" s="148"/>
      <c r="GO102" s="148"/>
      <c r="GP102" s="148"/>
      <c r="GQ102" s="148"/>
      <c r="GR102" s="148"/>
      <c r="GS102" s="148"/>
      <c r="GT102" s="148"/>
      <c r="GU102" s="148"/>
      <c r="GV102" s="148"/>
      <c r="GW102" s="148"/>
      <c r="GX102" s="148"/>
      <c r="GY102" s="148"/>
      <c r="GZ102" s="148"/>
      <c r="HA102" s="148"/>
      <c r="HB102" s="148"/>
      <c r="HC102" s="148"/>
      <c r="HD102" s="148"/>
      <c r="HE102" s="148"/>
      <c r="HF102" s="148"/>
      <c r="HG102" s="148"/>
      <c r="HH102" s="148"/>
      <c r="HI102" s="148"/>
      <c r="HJ102" s="148"/>
      <c r="HK102" s="148"/>
      <c r="HL102" s="148"/>
      <c r="HM102" s="148"/>
      <c r="HN102" s="148"/>
      <c r="HO102" s="148"/>
      <c r="HP102" s="148"/>
      <c r="HQ102" s="148"/>
      <c r="HR102" s="148"/>
      <c r="HS102" s="148"/>
      <c r="HT102" s="148"/>
      <c r="HU102" s="148"/>
      <c r="HV102" s="148"/>
      <c r="HW102" s="148"/>
      <c r="HX102" s="148"/>
      <c r="HY102" s="148"/>
      <c r="HZ102" s="148"/>
      <c r="IA102" s="148"/>
    </row>
    <row r="103" s="5" customFormat="1" ht="20.25" spans="1:235">
      <c r="A103" s="45"/>
      <c r="B103" s="75"/>
      <c r="C103" s="75"/>
      <c r="D103" s="45"/>
      <c r="E103" s="45"/>
      <c r="F103" s="45"/>
      <c r="G103" s="46"/>
      <c r="H103" s="46"/>
      <c r="I103" s="45"/>
      <c r="J103" s="60"/>
      <c r="K103" s="45"/>
      <c r="L103" s="45"/>
      <c r="M103" s="45"/>
      <c r="N103" s="61"/>
      <c r="O103" s="62"/>
      <c r="P103" s="61"/>
      <c r="Q103" s="61"/>
      <c r="R103" s="61"/>
      <c r="S103" s="61"/>
      <c r="T103" s="61"/>
      <c r="U103" s="75"/>
      <c r="V103" s="76"/>
      <c r="W103" s="77"/>
      <c r="X103" s="78"/>
      <c r="Y103" s="61"/>
      <c r="Z103" s="64"/>
      <c r="AA103" s="75"/>
      <c r="AB103" s="93"/>
      <c r="AC103" s="88"/>
      <c r="AD103" s="89"/>
      <c r="AE103" s="78"/>
      <c r="AF103" s="61"/>
      <c r="AG103" s="111"/>
      <c r="AH103" s="61"/>
      <c r="AI103" s="112"/>
      <c r="AJ103" s="113"/>
      <c r="AK103" s="112"/>
      <c r="AL103" s="113"/>
      <c r="AM103" s="113"/>
      <c r="AN103" s="114"/>
      <c r="AO103" s="114"/>
      <c r="AP103" s="113"/>
      <c r="AQ103" s="113"/>
      <c r="AR103" s="134"/>
      <c r="AS103" s="131"/>
      <c r="AT103" s="131"/>
      <c r="AU103" s="132"/>
      <c r="AV103" s="133"/>
      <c r="AW103" s="89"/>
      <c r="AX103" s="146"/>
      <c r="AY103" s="147"/>
      <c r="AZ103" s="75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48"/>
      <c r="BN103" s="148"/>
      <c r="BO103" s="148"/>
      <c r="BP103" s="148"/>
      <c r="BQ103" s="148"/>
      <c r="BR103" s="148"/>
      <c r="BS103" s="148"/>
      <c r="BT103" s="148"/>
      <c r="BU103" s="148"/>
      <c r="BV103" s="148"/>
      <c r="BW103" s="148"/>
      <c r="BX103" s="148"/>
      <c r="BY103" s="148"/>
      <c r="BZ103" s="148"/>
      <c r="CA103" s="148"/>
      <c r="CB103" s="148"/>
      <c r="CC103" s="148"/>
      <c r="CD103" s="148"/>
      <c r="CE103" s="148"/>
      <c r="CF103" s="148"/>
      <c r="CG103" s="148"/>
      <c r="CH103" s="148"/>
      <c r="CI103" s="148"/>
      <c r="CJ103" s="148"/>
      <c r="CK103" s="148"/>
      <c r="CL103" s="148"/>
      <c r="CM103" s="148"/>
      <c r="CN103" s="148"/>
      <c r="CO103" s="148"/>
      <c r="CP103" s="148"/>
      <c r="CQ103" s="148"/>
      <c r="CR103" s="148"/>
      <c r="CS103" s="148"/>
      <c r="CT103" s="148"/>
      <c r="CU103" s="148"/>
      <c r="CV103" s="148"/>
      <c r="CW103" s="148"/>
      <c r="CX103" s="148"/>
      <c r="CY103" s="148"/>
      <c r="CZ103" s="148"/>
      <c r="DA103" s="148"/>
      <c r="DB103" s="148"/>
      <c r="DC103" s="148"/>
      <c r="DD103" s="148"/>
      <c r="DE103" s="148"/>
      <c r="DF103" s="148"/>
      <c r="DG103" s="148"/>
      <c r="DH103" s="148"/>
      <c r="DI103" s="148"/>
      <c r="DJ103" s="148"/>
      <c r="DK103" s="148"/>
      <c r="DL103" s="148"/>
      <c r="DM103" s="148"/>
      <c r="DN103" s="148"/>
      <c r="DO103" s="148"/>
      <c r="DP103" s="148"/>
      <c r="DQ103" s="148"/>
      <c r="DR103" s="148"/>
      <c r="DS103" s="148"/>
      <c r="DT103" s="148"/>
      <c r="DU103" s="148"/>
      <c r="DV103" s="148"/>
      <c r="DW103" s="148"/>
      <c r="DX103" s="148"/>
      <c r="DY103" s="148"/>
      <c r="DZ103" s="148"/>
      <c r="EA103" s="148"/>
      <c r="EB103" s="148"/>
      <c r="EC103" s="148"/>
      <c r="ED103" s="148"/>
      <c r="EE103" s="148"/>
      <c r="EF103" s="148"/>
      <c r="EG103" s="148"/>
      <c r="EH103" s="148"/>
      <c r="EI103" s="148"/>
      <c r="EJ103" s="148"/>
      <c r="EK103" s="148"/>
      <c r="EL103" s="148"/>
      <c r="EM103" s="148"/>
      <c r="EN103" s="148"/>
      <c r="EO103" s="148"/>
      <c r="EP103" s="148"/>
      <c r="EQ103" s="148"/>
      <c r="ER103" s="148"/>
      <c r="ES103" s="148"/>
      <c r="ET103" s="148"/>
      <c r="EU103" s="148"/>
      <c r="EV103" s="148"/>
      <c r="EW103" s="148"/>
      <c r="EX103" s="148"/>
      <c r="EY103" s="148"/>
      <c r="EZ103" s="148"/>
      <c r="FA103" s="148"/>
      <c r="FB103" s="148"/>
      <c r="FC103" s="148"/>
      <c r="FD103" s="148"/>
      <c r="FE103" s="148"/>
      <c r="FF103" s="148"/>
      <c r="FG103" s="148"/>
      <c r="FH103" s="148"/>
      <c r="FI103" s="148"/>
      <c r="FJ103" s="148"/>
      <c r="FK103" s="148"/>
      <c r="FL103" s="148"/>
      <c r="FM103" s="148"/>
      <c r="FN103" s="148"/>
      <c r="FO103" s="148"/>
      <c r="FP103" s="148"/>
      <c r="FQ103" s="148"/>
      <c r="FR103" s="148"/>
      <c r="FS103" s="148"/>
      <c r="FT103" s="148"/>
      <c r="FU103" s="148"/>
      <c r="FV103" s="148"/>
      <c r="FW103" s="148"/>
      <c r="FX103" s="148"/>
      <c r="FY103" s="148"/>
      <c r="FZ103" s="148"/>
      <c r="GA103" s="148"/>
      <c r="GB103" s="148"/>
      <c r="GC103" s="148"/>
      <c r="GD103" s="148"/>
      <c r="GE103" s="148"/>
      <c r="GF103" s="148"/>
      <c r="GG103" s="148"/>
      <c r="GH103" s="148"/>
      <c r="GI103" s="148"/>
      <c r="GJ103" s="148"/>
      <c r="GK103" s="148"/>
      <c r="GL103" s="148"/>
      <c r="GM103" s="148"/>
      <c r="GN103" s="148"/>
      <c r="GO103" s="148"/>
      <c r="GP103" s="148"/>
      <c r="GQ103" s="148"/>
      <c r="GR103" s="148"/>
      <c r="GS103" s="148"/>
      <c r="GT103" s="148"/>
      <c r="GU103" s="148"/>
      <c r="GV103" s="148"/>
      <c r="GW103" s="148"/>
      <c r="GX103" s="148"/>
      <c r="GY103" s="148"/>
      <c r="GZ103" s="148"/>
      <c r="HA103" s="148"/>
      <c r="HB103" s="148"/>
      <c r="HC103" s="148"/>
      <c r="HD103" s="148"/>
      <c r="HE103" s="148"/>
      <c r="HF103" s="148"/>
      <c r="HG103" s="148"/>
      <c r="HH103" s="148"/>
      <c r="HI103" s="148"/>
      <c r="HJ103" s="148"/>
      <c r="HK103" s="148"/>
      <c r="HL103" s="148"/>
      <c r="HM103" s="148"/>
      <c r="HN103" s="148"/>
      <c r="HO103" s="148"/>
      <c r="HP103" s="148"/>
      <c r="HQ103" s="148"/>
      <c r="HR103" s="148"/>
      <c r="HS103" s="148"/>
      <c r="HT103" s="148"/>
      <c r="HU103" s="148"/>
      <c r="HV103" s="148"/>
      <c r="HW103" s="148"/>
      <c r="HX103" s="148"/>
      <c r="HY103" s="148"/>
      <c r="HZ103" s="148"/>
      <c r="IA103" s="148"/>
    </row>
    <row r="104" s="5" customFormat="1" ht="20.25" spans="1:235">
      <c r="A104" s="45"/>
      <c r="B104" s="75"/>
      <c r="C104" s="75"/>
      <c r="D104" s="45"/>
      <c r="E104" s="45"/>
      <c r="F104" s="45"/>
      <c r="G104" s="46"/>
      <c r="H104" s="46"/>
      <c r="I104" s="45"/>
      <c r="J104" s="60"/>
      <c r="K104" s="45"/>
      <c r="L104" s="45"/>
      <c r="M104" s="45"/>
      <c r="N104" s="61"/>
      <c r="O104" s="62"/>
      <c r="P104" s="61"/>
      <c r="Q104" s="61"/>
      <c r="R104" s="61"/>
      <c r="S104" s="61"/>
      <c r="T104" s="61"/>
      <c r="U104" s="75"/>
      <c r="V104" s="76"/>
      <c r="W104" s="77"/>
      <c r="X104" s="78"/>
      <c r="Y104" s="61"/>
      <c r="Z104" s="94" t="s">
        <v>118</v>
      </c>
      <c r="AA104" s="64" t="s">
        <v>120</v>
      </c>
      <c r="AB104" s="93">
        <v>0.015</v>
      </c>
      <c r="AC104" s="88">
        <v>13</v>
      </c>
      <c r="AD104" s="89">
        <f>AB104*AC104</f>
        <v>0.195</v>
      </c>
      <c r="AE104" s="94">
        <f>AD104+AD105+AD106</f>
        <v>0.195</v>
      </c>
      <c r="AF104" s="61"/>
      <c r="AG104" s="111"/>
      <c r="AH104" s="61"/>
      <c r="AI104" s="112"/>
      <c r="AJ104" s="113"/>
      <c r="AK104" s="112"/>
      <c r="AL104" s="113"/>
      <c r="AM104" s="113"/>
      <c r="AN104" s="114"/>
      <c r="AO104" s="114"/>
      <c r="AP104" s="113"/>
      <c r="AQ104" s="113"/>
      <c r="AR104" s="134"/>
      <c r="AS104" s="131"/>
      <c r="AT104" s="131"/>
      <c r="AU104" s="132"/>
      <c r="AV104" s="133"/>
      <c r="AW104" s="89"/>
      <c r="AX104" s="146"/>
      <c r="AY104" s="147"/>
      <c r="AZ104" s="75"/>
      <c r="BA104" s="148"/>
      <c r="BB104" s="148"/>
      <c r="BC104" s="148"/>
      <c r="BD104" s="148"/>
      <c r="BE104" s="148"/>
      <c r="BF104" s="148"/>
      <c r="BG104" s="148"/>
      <c r="BH104" s="148"/>
      <c r="BI104" s="148"/>
      <c r="BJ104" s="148"/>
      <c r="BK104" s="148"/>
      <c r="BL104" s="148"/>
      <c r="BM104" s="148"/>
      <c r="BN104" s="148"/>
      <c r="BO104" s="148"/>
      <c r="BP104" s="148"/>
      <c r="BQ104" s="148"/>
      <c r="BR104" s="148"/>
      <c r="BS104" s="148"/>
      <c r="BT104" s="148"/>
      <c r="BU104" s="148"/>
      <c r="BV104" s="148"/>
      <c r="BW104" s="148"/>
      <c r="BX104" s="148"/>
      <c r="BY104" s="148"/>
      <c r="BZ104" s="148"/>
      <c r="CA104" s="148"/>
      <c r="CB104" s="148"/>
      <c r="CC104" s="148"/>
      <c r="CD104" s="148"/>
      <c r="CE104" s="148"/>
      <c r="CF104" s="148"/>
      <c r="CG104" s="148"/>
      <c r="CH104" s="148"/>
      <c r="CI104" s="148"/>
      <c r="CJ104" s="148"/>
      <c r="CK104" s="148"/>
      <c r="CL104" s="148"/>
      <c r="CM104" s="148"/>
      <c r="CN104" s="148"/>
      <c r="CO104" s="148"/>
      <c r="CP104" s="148"/>
      <c r="CQ104" s="148"/>
      <c r="CR104" s="148"/>
      <c r="CS104" s="148"/>
      <c r="CT104" s="148"/>
      <c r="CU104" s="148"/>
      <c r="CV104" s="148"/>
      <c r="CW104" s="148"/>
      <c r="CX104" s="148"/>
      <c r="CY104" s="148"/>
      <c r="CZ104" s="148"/>
      <c r="DA104" s="148"/>
      <c r="DB104" s="148"/>
      <c r="DC104" s="148"/>
      <c r="DD104" s="148"/>
      <c r="DE104" s="148"/>
      <c r="DF104" s="148"/>
      <c r="DG104" s="148"/>
      <c r="DH104" s="148"/>
      <c r="DI104" s="148"/>
      <c r="DJ104" s="148"/>
      <c r="DK104" s="148"/>
      <c r="DL104" s="148"/>
      <c r="DM104" s="148"/>
      <c r="DN104" s="148"/>
      <c r="DO104" s="148"/>
      <c r="DP104" s="148"/>
      <c r="DQ104" s="148"/>
      <c r="DR104" s="148"/>
      <c r="DS104" s="148"/>
      <c r="DT104" s="148"/>
      <c r="DU104" s="148"/>
      <c r="DV104" s="148"/>
      <c r="DW104" s="148"/>
      <c r="DX104" s="148"/>
      <c r="DY104" s="148"/>
      <c r="DZ104" s="148"/>
      <c r="EA104" s="148"/>
      <c r="EB104" s="148"/>
      <c r="EC104" s="148"/>
      <c r="ED104" s="148"/>
      <c r="EE104" s="148"/>
      <c r="EF104" s="148"/>
      <c r="EG104" s="148"/>
      <c r="EH104" s="148"/>
      <c r="EI104" s="148"/>
      <c r="EJ104" s="148"/>
      <c r="EK104" s="148"/>
      <c r="EL104" s="148"/>
      <c r="EM104" s="148"/>
      <c r="EN104" s="148"/>
      <c r="EO104" s="148"/>
      <c r="EP104" s="148"/>
      <c r="EQ104" s="148"/>
      <c r="ER104" s="148"/>
      <c r="ES104" s="148"/>
      <c r="ET104" s="148"/>
      <c r="EU104" s="148"/>
      <c r="EV104" s="148"/>
      <c r="EW104" s="148"/>
      <c r="EX104" s="148"/>
      <c r="EY104" s="148"/>
      <c r="EZ104" s="148"/>
      <c r="FA104" s="148"/>
      <c r="FB104" s="148"/>
      <c r="FC104" s="148"/>
      <c r="FD104" s="148"/>
      <c r="FE104" s="148"/>
      <c r="FF104" s="148"/>
      <c r="FG104" s="148"/>
      <c r="FH104" s="148"/>
      <c r="FI104" s="148"/>
      <c r="FJ104" s="148"/>
      <c r="FK104" s="148"/>
      <c r="FL104" s="148"/>
      <c r="FM104" s="148"/>
      <c r="FN104" s="148"/>
      <c r="FO104" s="148"/>
      <c r="FP104" s="148"/>
      <c r="FQ104" s="148"/>
      <c r="FR104" s="148"/>
      <c r="FS104" s="148"/>
      <c r="FT104" s="148"/>
      <c r="FU104" s="148"/>
      <c r="FV104" s="148"/>
      <c r="FW104" s="148"/>
      <c r="FX104" s="148"/>
      <c r="FY104" s="148"/>
      <c r="FZ104" s="148"/>
      <c r="GA104" s="148"/>
      <c r="GB104" s="148"/>
      <c r="GC104" s="148"/>
      <c r="GD104" s="148"/>
      <c r="GE104" s="148"/>
      <c r="GF104" s="148"/>
      <c r="GG104" s="148"/>
      <c r="GH104" s="148"/>
      <c r="GI104" s="148"/>
      <c r="GJ104" s="148"/>
      <c r="GK104" s="148"/>
      <c r="GL104" s="148"/>
      <c r="GM104" s="148"/>
      <c r="GN104" s="148"/>
      <c r="GO104" s="148"/>
      <c r="GP104" s="148"/>
      <c r="GQ104" s="148"/>
      <c r="GR104" s="148"/>
      <c r="GS104" s="148"/>
      <c r="GT104" s="148"/>
      <c r="GU104" s="148"/>
      <c r="GV104" s="148"/>
      <c r="GW104" s="148"/>
      <c r="GX104" s="148"/>
      <c r="GY104" s="148"/>
      <c r="GZ104" s="148"/>
      <c r="HA104" s="148"/>
      <c r="HB104" s="148"/>
      <c r="HC104" s="148"/>
      <c r="HD104" s="148"/>
      <c r="HE104" s="148"/>
      <c r="HF104" s="148"/>
      <c r="HG104" s="148"/>
      <c r="HH104" s="148"/>
      <c r="HI104" s="148"/>
      <c r="HJ104" s="148"/>
      <c r="HK104" s="148"/>
      <c r="HL104" s="148"/>
      <c r="HM104" s="148"/>
      <c r="HN104" s="148"/>
      <c r="HO104" s="148"/>
      <c r="HP104" s="148"/>
      <c r="HQ104" s="148"/>
      <c r="HR104" s="148"/>
      <c r="HS104" s="148"/>
      <c r="HT104" s="148"/>
      <c r="HU104" s="148"/>
      <c r="HV104" s="148"/>
      <c r="HW104" s="148"/>
      <c r="HX104" s="148"/>
      <c r="HY104" s="148"/>
      <c r="HZ104" s="148"/>
      <c r="IA104" s="148"/>
    </row>
    <row r="105" s="5" customFormat="1" ht="20.25" spans="1:235">
      <c r="A105" s="45"/>
      <c r="B105" s="75"/>
      <c r="C105" s="75"/>
      <c r="D105" s="45"/>
      <c r="E105" s="45"/>
      <c r="F105" s="45"/>
      <c r="G105" s="46"/>
      <c r="H105" s="46"/>
      <c r="I105" s="45"/>
      <c r="J105" s="60"/>
      <c r="K105" s="45"/>
      <c r="L105" s="45"/>
      <c r="M105" s="45"/>
      <c r="N105" s="61"/>
      <c r="O105" s="62"/>
      <c r="P105" s="61"/>
      <c r="Q105" s="61"/>
      <c r="R105" s="61"/>
      <c r="S105" s="61"/>
      <c r="T105" s="61"/>
      <c r="U105" s="75"/>
      <c r="V105" s="76"/>
      <c r="W105" s="77"/>
      <c r="X105" s="78"/>
      <c r="Y105" s="61"/>
      <c r="Z105" s="61"/>
      <c r="AA105" s="78"/>
      <c r="AB105" s="93"/>
      <c r="AC105" s="88"/>
      <c r="AD105" s="89"/>
      <c r="AE105" s="61"/>
      <c r="AF105" s="61"/>
      <c r="AG105" s="111"/>
      <c r="AH105" s="61"/>
      <c r="AI105" s="112"/>
      <c r="AJ105" s="113"/>
      <c r="AK105" s="112"/>
      <c r="AL105" s="113"/>
      <c r="AM105" s="113"/>
      <c r="AN105" s="114"/>
      <c r="AO105" s="114"/>
      <c r="AP105" s="113"/>
      <c r="AQ105" s="113"/>
      <c r="AR105" s="134"/>
      <c r="AS105" s="131"/>
      <c r="AT105" s="131"/>
      <c r="AU105" s="132"/>
      <c r="AV105" s="133"/>
      <c r="AW105" s="89"/>
      <c r="AX105" s="146"/>
      <c r="AY105" s="147"/>
      <c r="AZ105" s="75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8"/>
      <c r="BO105" s="148"/>
      <c r="BP105" s="148"/>
      <c r="BQ105" s="148"/>
      <c r="BR105" s="148"/>
      <c r="BS105" s="148"/>
      <c r="BT105" s="148"/>
      <c r="BU105" s="148"/>
      <c r="BV105" s="148"/>
      <c r="BW105" s="148"/>
      <c r="BX105" s="148"/>
      <c r="BY105" s="148"/>
      <c r="BZ105" s="148"/>
      <c r="CA105" s="148"/>
      <c r="CB105" s="148"/>
      <c r="CC105" s="148"/>
      <c r="CD105" s="148"/>
      <c r="CE105" s="148"/>
      <c r="CF105" s="148"/>
      <c r="CG105" s="148"/>
      <c r="CH105" s="148"/>
      <c r="CI105" s="148"/>
      <c r="CJ105" s="148"/>
      <c r="CK105" s="148"/>
      <c r="CL105" s="148"/>
      <c r="CM105" s="148"/>
      <c r="CN105" s="148"/>
      <c r="CO105" s="148"/>
      <c r="CP105" s="148"/>
      <c r="CQ105" s="148"/>
      <c r="CR105" s="148"/>
      <c r="CS105" s="148"/>
      <c r="CT105" s="148"/>
      <c r="CU105" s="148"/>
      <c r="CV105" s="148"/>
      <c r="CW105" s="148"/>
      <c r="CX105" s="148"/>
      <c r="CY105" s="148"/>
      <c r="CZ105" s="148"/>
      <c r="DA105" s="148"/>
      <c r="DB105" s="148"/>
      <c r="DC105" s="148"/>
      <c r="DD105" s="148"/>
      <c r="DE105" s="148"/>
      <c r="DF105" s="148"/>
      <c r="DG105" s="148"/>
      <c r="DH105" s="148"/>
      <c r="DI105" s="148"/>
      <c r="DJ105" s="148"/>
      <c r="DK105" s="148"/>
      <c r="DL105" s="148"/>
      <c r="DM105" s="148"/>
      <c r="DN105" s="148"/>
      <c r="DO105" s="148"/>
      <c r="DP105" s="148"/>
      <c r="DQ105" s="148"/>
      <c r="DR105" s="148"/>
      <c r="DS105" s="148"/>
      <c r="DT105" s="148"/>
      <c r="DU105" s="148"/>
      <c r="DV105" s="148"/>
      <c r="DW105" s="148"/>
      <c r="DX105" s="148"/>
      <c r="DY105" s="148"/>
      <c r="DZ105" s="148"/>
      <c r="EA105" s="148"/>
      <c r="EB105" s="148"/>
      <c r="EC105" s="148"/>
      <c r="ED105" s="148"/>
      <c r="EE105" s="148"/>
      <c r="EF105" s="148"/>
      <c r="EG105" s="148"/>
      <c r="EH105" s="148"/>
      <c r="EI105" s="148"/>
      <c r="EJ105" s="148"/>
      <c r="EK105" s="148"/>
      <c r="EL105" s="148"/>
      <c r="EM105" s="148"/>
      <c r="EN105" s="148"/>
      <c r="EO105" s="148"/>
      <c r="EP105" s="148"/>
      <c r="EQ105" s="148"/>
      <c r="ER105" s="148"/>
      <c r="ES105" s="148"/>
      <c r="ET105" s="148"/>
      <c r="EU105" s="148"/>
      <c r="EV105" s="148"/>
      <c r="EW105" s="148"/>
      <c r="EX105" s="148"/>
      <c r="EY105" s="148"/>
      <c r="EZ105" s="148"/>
      <c r="FA105" s="148"/>
      <c r="FB105" s="148"/>
      <c r="FC105" s="148"/>
      <c r="FD105" s="148"/>
      <c r="FE105" s="148"/>
      <c r="FF105" s="148"/>
      <c r="FG105" s="148"/>
      <c r="FH105" s="148"/>
      <c r="FI105" s="148"/>
      <c r="FJ105" s="148"/>
      <c r="FK105" s="148"/>
      <c r="FL105" s="148"/>
      <c r="FM105" s="148"/>
      <c r="FN105" s="148"/>
      <c r="FO105" s="148"/>
      <c r="FP105" s="148"/>
      <c r="FQ105" s="148"/>
      <c r="FR105" s="148"/>
      <c r="FS105" s="148"/>
      <c r="FT105" s="148"/>
      <c r="FU105" s="148"/>
      <c r="FV105" s="148"/>
      <c r="FW105" s="148"/>
      <c r="FX105" s="148"/>
      <c r="FY105" s="148"/>
      <c r="FZ105" s="148"/>
      <c r="GA105" s="148"/>
      <c r="GB105" s="148"/>
      <c r="GC105" s="148"/>
      <c r="GD105" s="148"/>
      <c r="GE105" s="148"/>
      <c r="GF105" s="148"/>
      <c r="GG105" s="148"/>
      <c r="GH105" s="148"/>
      <c r="GI105" s="148"/>
      <c r="GJ105" s="148"/>
      <c r="GK105" s="148"/>
      <c r="GL105" s="148"/>
      <c r="GM105" s="148"/>
      <c r="GN105" s="148"/>
      <c r="GO105" s="148"/>
      <c r="GP105" s="148"/>
      <c r="GQ105" s="148"/>
      <c r="GR105" s="148"/>
      <c r="GS105" s="148"/>
      <c r="GT105" s="148"/>
      <c r="GU105" s="148"/>
      <c r="GV105" s="148"/>
      <c r="GW105" s="148"/>
      <c r="GX105" s="148"/>
      <c r="GY105" s="148"/>
      <c r="GZ105" s="148"/>
      <c r="HA105" s="148"/>
      <c r="HB105" s="148"/>
      <c r="HC105" s="148"/>
      <c r="HD105" s="148"/>
      <c r="HE105" s="148"/>
      <c r="HF105" s="148"/>
      <c r="HG105" s="148"/>
      <c r="HH105" s="148"/>
      <c r="HI105" s="148"/>
      <c r="HJ105" s="148"/>
      <c r="HK105" s="148"/>
      <c r="HL105" s="148"/>
      <c r="HM105" s="148"/>
      <c r="HN105" s="148"/>
      <c r="HO105" s="148"/>
      <c r="HP105" s="148"/>
      <c r="HQ105" s="148"/>
      <c r="HR105" s="148"/>
      <c r="HS105" s="148"/>
      <c r="HT105" s="148"/>
      <c r="HU105" s="148"/>
      <c r="HV105" s="148"/>
      <c r="HW105" s="148"/>
      <c r="HX105" s="148"/>
      <c r="HY105" s="148"/>
      <c r="HZ105" s="148"/>
      <c r="IA105" s="148"/>
    </row>
    <row r="106" s="5" customFormat="1" ht="21" spans="1:235">
      <c r="A106" s="48"/>
      <c r="B106" s="75"/>
      <c r="C106" s="75"/>
      <c r="D106" s="48"/>
      <c r="E106" s="48"/>
      <c r="F106" s="48"/>
      <c r="G106" s="49"/>
      <c r="H106" s="49"/>
      <c r="I106" s="48"/>
      <c r="J106" s="63"/>
      <c r="K106" s="48"/>
      <c r="L106" s="48"/>
      <c r="M106" s="48"/>
      <c r="N106" s="64"/>
      <c r="O106" s="65"/>
      <c r="P106" s="64"/>
      <c r="Q106" s="64"/>
      <c r="R106" s="64"/>
      <c r="S106" s="64"/>
      <c r="T106" s="64"/>
      <c r="U106" s="75"/>
      <c r="V106" s="76"/>
      <c r="W106" s="77"/>
      <c r="X106" s="78"/>
      <c r="Y106" s="64"/>
      <c r="Z106" s="64"/>
      <c r="AA106" s="78"/>
      <c r="AB106" s="93"/>
      <c r="AC106" s="88"/>
      <c r="AD106" s="89"/>
      <c r="AE106" s="64"/>
      <c r="AF106" s="64"/>
      <c r="AG106" s="115"/>
      <c r="AH106" s="64"/>
      <c r="AI106" s="116"/>
      <c r="AJ106" s="117"/>
      <c r="AK106" s="116"/>
      <c r="AL106" s="117"/>
      <c r="AM106" s="117"/>
      <c r="AN106" s="118"/>
      <c r="AO106" s="118"/>
      <c r="AP106" s="117"/>
      <c r="AQ106" s="117"/>
      <c r="AR106" s="135"/>
      <c r="AS106" s="136"/>
      <c r="AT106" s="136"/>
      <c r="AU106" s="137"/>
      <c r="AV106" s="138"/>
      <c r="AW106" s="89"/>
      <c r="AX106" s="149"/>
      <c r="AY106" s="147"/>
      <c r="AZ106" s="75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148"/>
      <c r="BK106" s="148"/>
      <c r="BL106" s="148"/>
      <c r="BM106" s="148"/>
      <c r="BN106" s="148"/>
      <c r="BO106" s="148"/>
      <c r="BP106" s="148"/>
      <c r="BQ106" s="148"/>
      <c r="BR106" s="148"/>
      <c r="BS106" s="148"/>
      <c r="BT106" s="148"/>
      <c r="BU106" s="148"/>
      <c r="BV106" s="148"/>
      <c r="BW106" s="148"/>
      <c r="BX106" s="148"/>
      <c r="BY106" s="148"/>
      <c r="BZ106" s="148"/>
      <c r="CA106" s="148"/>
      <c r="CB106" s="148"/>
      <c r="CC106" s="148"/>
      <c r="CD106" s="148"/>
      <c r="CE106" s="148"/>
      <c r="CF106" s="148"/>
      <c r="CG106" s="148"/>
      <c r="CH106" s="148"/>
      <c r="CI106" s="148"/>
      <c r="CJ106" s="148"/>
      <c r="CK106" s="148"/>
      <c r="CL106" s="148"/>
      <c r="CM106" s="148"/>
      <c r="CN106" s="148"/>
      <c r="CO106" s="148"/>
      <c r="CP106" s="148"/>
      <c r="CQ106" s="148"/>
      <c r="CR106" s="148"/>
      <c r="CS106" s="148"/>
      <c r="CT106" s="148"/>
      <c r="CU106" s="148"/>
      <c r="CV106" s="148"/>
      <c r="CW106" s="148"/>
      <c r="CX106" s="148"/>
      <c r="CY106" s="148"/>
      <c r="CZ106" s="148"/>
      <c r="DA106" s="148"/>
      <c r="DB106" s="148"/>
      <c r="DC106" s="148"/>
      <c r="DD106" s="148"/>
      <c r="DE106" s="148"/>
      <c r="DF106" s="148"/>
      <c r="DG106" s="148"/>
      <c r="DH106" s="148"/>
      <c r="DI106" s="148"/>
      <c r="DJ106" s="148"/>
      <c r="DK106" s="148"/>
      <c r="DL106" s="148"/>
      <c r="DM106" s="148"/>
      <c r="DN106" s="148"/>
      <c r="DO106" s="148"/>
      <c r="DP106" s="148"/>
      <c r="DQ106" s="148"/>
      <c r="DR106" s="148"/>
      <c r="DS106" s="148"/>
      <c r="DT106" s="148"/>
      <c r="DU106" s="148"/>
      <c r="DV106" s="148"/>
      <c r="DW106" s="148"/>
      <c r="DX106" s="148"/>
      <c r="DY106" s="148"/>
      <c r="DZ106" s="148"/>
      <c r="EA106" s="148"/>
      <c r="EB106" s="148"/>
      <c r="EC106" s="148"/>
      <c r="ED106" s="148"/>
      <c r="EE106" s="148"/>
      <c r="EF106" s="148"/>
      <c r="EG106" s="148"/>
      <c r="EH106" s="148"/>
      <c r="EI106" s="148"/>
      <c r="EJ106" s="148"/>
      <c r="EK106" s="148"/>
      <c r="EL106" s="148"/>
      <c r="EM106" s="148"/>
      <c r="EN106" s="148"/>
      <c r="EO106" s="148"/>
      <c r="EP106" s="148"/>
      <c r="EQ106" s="148"/>
      <c r="ER106" s="148"/>
      <c r="ES106" s="148"/>
      <c r="ET106" s="148"/>
      <c r="EU106" s="148"/>
      <c r="EV106" s="148"/>
      <c r="EW106" s="148"/>
      <c r="EX106" s="148"/>
      <c r="EY106" s="148"/>
      <c r="EZ106" s="148"/>
      <c r="FA106" s="148"/>
      <c r="FB106" s="148"/>
      <c r="FC106" s="148"/>
      <c r="FD106" s="148"/>
      <c r="FE106" s="148"/>
      <c r="FF106" s="148"/>
      <c r="FG106" s="148"/>
      <c r="FH106" s="148"/>
      <c r="FI106" s="148"/>
      <c r="FJ106" s="148"/>
      <c r="FK106" s="148"/>
      <c r="FL106" s="148"/>
      <c r="FM106" s="148"/>
      <c r="FN106" s="148"/>
      <c r="FO106" s="148"/>
      <c r="FP106" s="148"/>
      <c r="FQ106" s="148"/>
      <c r="FR106" s="148"/>
      <c r="FS106" s="148"/>
      <c r="FT106" s="148"/>
      <c r="FU106" s="148"/>
      <c r="FV106" s="148"/>
      <c r="FW106" s="148"/>
      <c r="FX106" s="148"/>
      <c r="FY106" s="148"/>
      <c r="FZ106" s="148"/>
      <c r="GA106" s="148"/>
      <c r="GB106" s="148"/>
      <c r="GC106" s="148"/>
      <c r="GD106" s="148"/>
      <c r="GE106" s="148"/>
      <c r="GF106" s="148"/>
      <c r="GG106" s="148"/>
      <c r="GH106" s="148"/>
      <c r="GI106" s="148"/>
      <c r="GJ106" s="148"/>
      <c r="GK106" s="148"/>
      <c r="GL106" s="148"/>
      <c r="GM106" s="148"/>
      <c r="GN106" s="148"/>
      <c r="GO106" s="148"/>
      <c r="GP106" s="148"/>
      <c r="GQ106" s="148"/>
      <c r="GR106" s="148"/>
      <c r="GS106" s="148"/>
      <c r="GT106" s="148"/>
      <c r="GU106" s="148"/>
      <c r="GV106" s="148"/>
      <c r="GW106" s="148"/>
      <c r="GX106" s="148"/>
      <c r="GY106" s="148"/>
      <c r="GZ106" s="148"/>
      <c r="HA106" s="148"/>
      <c r="HB106" s="148"/>
      <c r="HC106" s="148"/>
      <c r="HD106" s="148"/>
      <c r="HE106" s="148"/>
      <c r="HF106" s="148"/>
      <c r="HG106" s="148"/>
      <c r="HH106" s="148"/>
      <c r="HI106" s="148"/>
      <c r="HJ106" s="148"/>
      <c r="HK106" s="148"/>
      <c r="HL106" s="148"/>
      <c r="HM106" s="148"/>
      <c r="HN106" s="148"/>
      <c r="HO106" s="148"/>
      <c r="HP106" s="148"/>
      <c r="HQ106" s="148"/>
      <c r="HR106" s="148"/>
      <c r="HS106" s="148"/>
      <c r="HT106" s="148"/>
      <c r="HU106" s="148"/>
      <c r="HV106" s="148"/>
      <c r="HW106" s="148"/>
      <c r="HX106" s="148"/>
      <c r="HY106" s="148"/>
      <c r="HZ106" s="148"/>
      <c r="IA106" s="148"/>
    </row>
    <row r="107" s="5" customFormat="1" ht="20.25" spans="1:235">
      <c r="A107" s="45">
        <v>4</v>
      </c>
      <c r="B107" s="45" t="s">
        <v>141</v>
      </c>
      <c r="C107" s="45" t="s">
        <v>142</v>
      </c>
      <c r="D107" s="45" t="s">
        <v>143</v>
      </c>
      <c r="E107" s="45" t="s">
        <v>144</v>
      </c>
      <c r="F107" s="45">
        <v>1</v>
      </c>
      <c r="G107" s="46" t="e">
        <f>模具报价表!#REF!</f>
        <v>#REF!</v>
      </c>
      <c r="H107" s="47" t="e">
        <f>G107*F107</f>
        <v>#REF!</v>
      </c>
      <c r="I107" s="45" t="e">
        <f>模具报价表!#REF!</f>
        <v>#REF!</v>
      </c>
      <c r="J107" s="60" t="e">
        <f>模具报价表!#REF!</f>
        <v>#REF!</v>
      </c>
      <c r="K107" s="45" t="e">
        <f>模具报价表!#REF!</f>
        <v>#REF!</v>
      </c>
      <c r="L107" s="45" t="e">
        <f>模具报价表!#REF!</f>
        <v>#REF!</v>
      </c>
      <c r="M107" s="45">
        <v>1</v>
      </c>
      <c r="N107" s="61" t="e">
        <f>J107*K107*L107*7.85*0.000001</f>
        <v>#REF!</v>
      </c>
      <c r="O107" s="62" t="e">
        <f>G107/N107</f>
        <v>#REF!</v>
      </c>
      <c r="P107" s="61">
        <v>4.3</v>
      </c>
      <c r="Q107" s="61" t="e">
        <f t="shared" ref="Q107" si="23">N107*P107</f>
        <v>#REF!</v>
      </c>
      <c r="R107" s="61">
        <v>2.4</v>
      </c>
      <c r="S107" s="61" t="e">
        <f t="shared" ref="S107" si="24">(N107-G107)*R107</f>
        <v>#REF!</v>
      </c>
      <c r="T107" s="94" t="e">
        <f t="shared" ref="T107" si="25">Q107-S107</f>
        <v>#REF!</v>
      </c>
      <c r="U107" s="48"/>
      <c r="V107" s="73"/>
      <c r="W107" s="74"/>
      <c r="X107" s="64"/>
      <c r="Y107" s="61">
        <f>X115+X116+X117</f>
        <v>0.1</v>
      </c>
      <c r="Z107" s="61" t="s">
        <v>109</v>
      </c>
      <c r="AA107" s="96" t="s">
        <v>35</v>
      </c>
      <c r="AB107" s="87" t="s">
        <v>36</v>
      </c>
      <c r="AC107" s="88" t="s">
        <v>129</v>
      </c>
      <c r="AD107" s="89">
        <v>0.2</v>
      </c>
      <c r="AE107" s="64">
        <f>AD107+AD108+AD109+AD110+AD111+AD112+AD113+AD114</f>
        <v>0.6</v>
      </c>
      <c r="AF107" s="61">
        <f t="shared" ref="AF107" si="26">AE107+AE115</f>
        <v>1.242</v>
      </c>
      <c r="AG107" s="111">
        <v>0.09</v>
      </c>
      <c r="AH107" s="61" t="e">
        <f>(T107+Y107+AF107)*AG107</f>
        <v>#REF!</v>
      </c>
      <c r="AI107" s="112"/>
      <c r="AJ107" s="113" t="e">
        <f>(T107+Y107+AF107)*AI107</f>
        <v>#REF!</v>
      </c>
      <c r="AK107" s="112">
        <v>0.1</v>
      </c>
      <c r="AL107" s="113" t="e">
        <f>(T107+Y107+AF107)*AK107</f>
        <v>#REF!</v>
      </c>
      <c r="AM107" s="113" t="e">
        <f t="shared" ref="AM107" si="27">T107+Y107+AF107+AH107+AJ107+AL107</f>
        <v>#REF!</v>
      </c>
      <c r="AN107" s="114" t="e">
        <f t="shared" ref="AN107" si="28">AM107*0.02</f>
        <v>#REF!</v>
      </c>
      <c r="AO107" s="114" t="e">
        <f>AM107*0.03</f>
        <v>#REF!</v>
      </c>
      <c r="AP107" s="113" t="e">
        <f t="shared" ref="AP107" si="29">AM107+AN107+AO107</f>
        <v>#REF!</v>
      </c>
      <c r="AQ107" s="113" t="e">
        <f t="shared" ref="AQ107" si="30">AP107*1.13</f>
        <v>#REF!</v>
      </c>
      <c r="AR107" s="130" t="e">
        <f>模具报价表!#REF!+模具报价表!#REF!+模具报价表!#REF!+模具报价表!#REF!+模具报价表!#REF!</f>
        <v>#REF!</v>
      </c>
      <c r="AS107" s="131">
        <v>30000</v>
      </c>
      <c r="AT107" s="131" t="s">
        <v>113</v>
      </c>
      <c r="AU107" s="132">
        <v>0.5</v>
      </c>
      <c r="AV107" s="133" t="e">
        <f>AR107*AU107</f>
        <v>#REF!</v>
      </c>
      <c r="AW107" s="117" t="e">
        <f>AV107/AS107</f>
        <v>#REF!</v>
      </c>
      <c r="AX107" s="146" t="e">
        <f>AQ107+AW107</f>
        <v>#REF!</v>
      </c>
      <c r="AY107" s="147" t="e">
        <f>AX107*F107</f>
        <v>#REF!</v>
      </c>
      <c r="AZ107" s="75"/>
      <c r="BA107" s="148"/>
      <c r="BB107" s="148"/>
      <c r="BC107" s="148"/>
      <c r="BD107" s="148"/>
      <c r="BE107" s="148"/>
      <c r="BF107" s="148"/>
      <c r="BG107" s="148"/>
      <c r="BH107" s="148"/>
      <c r="BI107" s="148"/>
      <c r="BJ107" s="148"/>
      <c r="BK107" s="148"/>
      <c r="BL107" s="148"/>
      <c r="BM107" s="148"/>
      <c r="BN107" s="148"/>
      <c r="BO107" s="148"/>
      <c r="BP107" s="148"/>
      <c r="BQ107" s="148"/>
      <c r="BR107" s="148"/>
      <c r="BS107" s="148"/>
      <c r="BT107" s="148"/>
      <c r="BU107" s="148"/>
      <c r="BV107" s="148"/>
      <c r="BW107" s="148"/>
      <c r="BX107" s="148"/>
      <c r="BY107" s="148"/>
      <c r="BZ107" s="148"/>
      <c r="CA107" s="148"/>
      <c r="CB107" s="148"/>
      <c r="CC107" s="148"/>
      <c r="CD107" s="148"/>
      <c r="CE107" s="148"/>
      <c r="CF107" s="148"/>
      <c r="CG107" s="148"/>
      <c r="CH107" s="148"/>
      <c r="CI107" s="148"/>
      <c r="CJ107" s="148"/>
      <c r="CK107" s="148"/>
      <c r="CL107" s="148"/>
      <c r="CM107" s="148"/>
      <c r="CN107" s="148"/>
      <c r="CO107" s="148"/>
      <c r="CP107" s="148"/>
      <c r="CQ107" s="148"/>
      <c r="CR107" s="148"/>
      <c r="CS107" s="148"/>
      <c r="CT107" s="148"/>
      <c r="CU107" s="148"/>
      <c r="CV107" s="148"/>
      <c r="CW107" s="148"/>
      <c r="CX107" s="148"/>
      <c r="CY107" s="148"/>
      <c r="CZ107" s="148"/>
      <c r="DA107" s="148"/>
      <c r="DB107" s="148"/>
      <c r="DC107" s="148"/>
      <c r="DD107" s="148"/>
      <c r="DE107" s="148"/>
      <c r="DF107" s="148"/>
      <c r="DG107" s="148"/>
      <c r="DH107" s="148"/>
      <c r="DI107" s="148"/>
      <c r="DJ107" s="148"/>
      <c r="DK107" s="148"/>
      <c r="DL107" s="148"/>
      <c r="DM107" s="148"/>
      <c r="DN107" s="148"/>
      <c r="DO107" s="148"/>
      <c r="DP107" s="148"/>
      <c r="DQ107" s="148"/>
      <c r="DR107" s="148"/>
      <c r="DS107" s="148"/>
      <c r="DT107" s="148"/>
      <c r="DU107" s="148"/>
      <c r="DV107" s="148"/>
      <c r="DW107" s="148"/>
      <c r="DX107" s="148"/>
      <c r="DY107" s="148"/>
      <c r="DZ107" s="148"/>
      <c r="EA107" s="148"/>
      <c r="EB107" s="148"/>
      <c r="EC107" s="148"/>
      <c r="ED107" s="148"/>
      <c r="EE107" s="148"/>
      <c r="EF107" s="148"/>
      <c r="EG107" s="148"/>
      <c r="EH107" s="148"/>
      <c r="EI107" s="148"/>
      <c r="EJ107" s="148"/>
      <c r="EK107" s="148"/>
      <c r="EL107" s="148"/>
      <c r="EM107" s="148"/>
      <c r="EN107" s="148"/>
      <c r="EO107" s="148"/>
      <c r="EP107" s="148"/>
      <c r="EQ107" s="148"/>
      <c r="ER107" s="148"/>
      <c r="ES107" s="148"/>
      <c r="ET107" s="148"/>
      <c r="EU107" s="148"/>
      <c r="EV107" s="148"/>
      <c r="EW107" s="148"/>
      <c r="EX107" s="148"/>
      <c r="EY107" s="148"/>
      <c r="EZ107" s="148"/>
      <c r="FA107" s="148"/>
      <c r="FB107" s="148"/>
      <c r="FC107" s="148"/>
      <c r="FD107" s="148"/>
      <c r="FE107" s="148"/>
      <c r="FF107" s="148"/>
      <c r="FG107" s="148"/>
      <c r="FH107" s="148"/>
      <c r="FI107" s="148"/>
      <c r="FJ107" s="148"/>
      <c r="FK107" s="148"/>
      <c r="FL107" s="148"/>
      <c r="FM107" s="148"/>
      <c r="FN107" s="148"/>
      <c r="FO107" s="148"/>
      <c r="FP107" s="148"/>
      <c r="FQ107" s="148"/>
      <c r="FR107" s="148"/>
      <c r="FS107" s="148"/>
      <c r="FT107" s="148"/>
      <c r="FU107" s="148"/>
      <c r="FV107" s="148"/>
      <c r="FW107" s="148"/>
      <c r="FX107" s="148"/>
      <c r="FY107" s="148"/>
      <c r="FZ107" s="148"/>
      <c r="GA107" s="148"/>
      <c r="GB107" s="148"/>
      <c r="GC107" s="148"/>
      <c r="GD107" s="148"/>
      <c r="GE107" s="148"/>
      <c r="GF107" s="148"/>
      <c r="GG107" s="148"/>
      <c r="GH107" s="148"/>
      <c r="GI107" s="148"/>
      <c r="GJ107" s="148"/>
      <c r="GK107" s="148"/>
      <c r="GL107" s="148"/>
      <c r="GM107" s="148"/>
      <c r="GN107" s="148"/>
      <c r="GO107" s="148"/>
      <c r="GP107" s="148"/>
      <c r="GQ107" s="148"/>
      <c r="GR107" s="148"/>
      <c r="GS107" s="148"/>
      <c r="GT107" s="148"/>
      <c r="GU107" s="148"/>
      <c r="GV107" s="148"/>
      <c r="GW107" s="148"/>
      <c r="GX107" s="148"/>
      <c r="GY107" s="148"/>
      <c r="GZ107" s="148"/>
      <c r="HA107" s="148"/>
      <c r="HB107" s="148"/>
      <c r="HC107" s="148"/>
      <c r="HD107" s="148"/>
      <c r="HE107" s="148"/>
      <c r="HF107" s="148"/>
      <c r="HG107" s="148"/>
      <c r="HH107" s="148"/>
      <c r="HI107" s="148"/>
      <c r="HJ107" s="148"/>
      <c r="HK107" s="148"/>
      <c r="HL107" s="148"/>
      <c r="HM107" s="148"/>
      <c r="HN107" s="148"/>
      <c r="HO107" s="148"/>
      <c r="HP107" s="148"/>
      <c r="HQ107" s="148"/>
      <c r="HR107" s="148"/>
      <c r="HS107" s="148"/>
      <c r="HT107" s="148"/>
      <c r="HU107" s="148"/>
      <c r="HV107" s="148"/>
      <c r="HW107" s="148"/>
      <c r="HX107" s="148"/>
      <c r="HY107" s="148"/>
      <c r="HZ107" s="148"/>
      <c r="IA107" s="148"/>
    </row>
    <row r="108" s="5" customFormat="1" ht="20.25" spans="1:235">
      <c r="A108" s="45"/>
      <c r="B108" s="45"/>
      <c r="C108" s="45"/>
      <c r="D108" s="45"/>
      <c r="E108" s="45"/>
      <c r="F108" s="45"/>
      <c r="G108" s="46"/>
      <c r="H108" s="46"/>
      <c r="I108" s="45"/>
      <c r="J108" s="60"/>
      <c r="K108" s="45"/>
      <c r="L108" s="45"/>
      <c r="M108" s="45"/>
      <c r="N108" s="61"/>
      <c r="O108" s="62"/>
      <c r="P108" s="61"/>
      <c r="Q108" s="61"/>
      <c r="R108" s="61"/>
      <c r="S108" s="61"/>
      <c r="T108" s="61"/>
      <c r="U108" s="75"/>
      <c r="V108" s="76"/>
      <c r="W108" s="77"/>
      <c r="X108" s="78"/>
      <c r="Y108" s="61"/>
      <c r="Z108" s="61"/>
      <c r="AA108" s="97" t="s">
        <v>37</v>
      </c>
      <c r="AB108" s="87" t="s">
        <v>139</v>
      </c>
      <c r="AC108" s="88" t="s">
        <v>129</v>
      </c>
      <c r="AD108" s="89">
        <v>0.2</v>
      </c>
      <c r="AE108" s="78"/>
      <c r="AF108" s="61"/>
      <c r="AG108" s="111"/>
      <c r="AH108" s="61"/>
      <c r="AI108" s="112"/>
      <c r="AJ108" s="113"/>
      <c r="AK108" s="112"/>
      <c r="AL108" s="113"/>
      <c r="AM108" s="113"/>
      <c r="AN108" s="114"/>
      <c r="AO108" s="114"/>
      <c r="AP108" s="113"/>
      <c r="AQ108" s="113"/>
      <c r="AR108" s="134"/>
      <c r="AS108" s="131"/>
      <c r="AT108" s="131"/>
      <c r="AU108" s="132"/>
      <c r="AV108" s="133"/>
      <c r="AW108" s="89"/>
      <c r="AX108" s="146"/>
      <c r="AY108" s="147"/>
      <c r="AZ108" s="75"/>
      <c r="BA108" s="148"/>
      <c r="BB108" s="148"/>
      <c r="BC108" s="148"/>
      <c r="BD108" s="148"/>
      <c r="BE108" s="148"/>
      <c r="BF108" s="148"/>
      <c r="BG108" s="148"/>
      <c r="BH108" s="148"/>
      <c r="BI108" s="148"/>
      <c r="BJ108" s="148"/>
      <c r="BK108" s="148"/>
      <c r="BL108" s="148"/>
      <c r="BM108" s="148"/>
      <c r="BN108" s="148"/>
      <c r="BO108" s="148"/>
      <c r="BP108" s="148"/>
      <c r="BQ108" s="148"/>
      <c r="BR108" s="148"/>
      <c r="BS108" s="148"/>
      <c r="BT108" s="148"/>
      <c r="BU108" s="148"/>
      <c r="BV108" s="148"/>
      <c r="BW108" s="148"/>
      <c r="BX108" s="148"/>
      <c r="BY108" s="148"/>
      <c r="BZ108" s="148"/>
      <c r="CA108" s="148"/>
      <c r="CB108" s="148"/>
      <c r="CC108" s="148"/>
      <c r="CD108" s="148"/>
      <c r="CE108" s="148"/>
      <c r="CF108" s="148"/>
      <c r="CG108" s="148"/>
      <c r="CH108" s="148"/>
      <c r="CI108" s="148"/>
      <c r="CJ108" s="148"/>
      <c r="CK108" s="148"/>
      <c r="CL108" s="148"/>
      <c r="CM108" s="148"/>
      <c r="CN108" s="148"/>
      <c r="CO108" s="148"/>
      <c r="CP108" s="148"/>
      <c r="CQ108" s="148"/>
      <c r="CR108" s="148"/>
      <c r="CS108" s="148"/>
      <c r="CT108" s="148"/>
      <c r="CU108" s="148"/>
      <c r="CV108" s="148"/>
      <c r="CW108" s="148"/>
      <c r="CX108" s="148"/>
      <c r="CY108" s="148"/>
      <c r="CZ108" s="148"/>
      <c r="DA108" s="148"/>
      <c r="DB108" s="148"/>
      <c r="DC108" s="148"/>
      <c r="DD108" s="148"/>
      <c r="DE108" s="148"/>
      <c r="DF108" s="148"/>
      <c r="DG108" s="148"/>
      <c r="DH108" s="148"/>
      <c r="DI108" s="148"/>
      <c r="DJ108" s="148"/>
      <c r="DK108" s="148"/>
      <c r="DL108" s="148"/>
      <c r="DM108" s="148"/>
      <c r="DN108" s="148"/>
      <c r="DO108" s="148"/>
      <c r="DP108" s="148"/>
      <c r="DQ108" s="148"/>
      <c r="DR108" s="148"/>
      <c r="DS108" s="148"/>
      <c r="DT108" s="148"/>
      <c r="DU108" s="148"/>
      <c r="DV108" s="148"/>
      <c r="DW108" s="148"/>
      <c r="DX108" s="148"/>
      <c r="DY108" s="148"/>
      <c r="DZ108" s="148"/>
      <c r="EA108" s="148"/>
      <c r="EB108" s="148"/>
      <c r="EC108" s="148"/>
      <c r="ED108" s="148"/>
      <c r="EE108" s="148"/>
      <c r="EF108" s="148"/>
      <c r="EG108" s="148"/>
      <c r="EH108" s="148"/>
      <c r="EI108" s="148"/>
      <c r="EJ108" s="148"/>
      <c r="EK108" s="148"/>
      <c r="EL108" s="148"/>
      <c r="EM108" s="148"/>
      <c r="EN108" s="148"/>
      <c r="EO108" s="148"/>
      <c r="EP108" s="148"/>
      <c r="EQ108" s="148"/>
      <c r="ER108" s="148"/>
      <c r="ES108" s="148"/>
      <c r="ET108" s="148"/>
      <c r="EU108" s="148"/>
      <c r="EV108" s="148"/>
      <c r="EW108" s="148"/>
      <c r="EX108" s="148"/>
      <c r="EY108" s="148"/>
      <c r="EZ108" s="148"/>
      <c r="FA108" s="148"/>
      <c r="FB108" s="148"/>
      <c r="FC108" s="148"/>
      <c r="FD108" s="148"/>
      <c r="FE108" s="148"/>
      <c r="FF108" s="148"/>
      <c r="FG108" s="148"/>
      <c r="FH108" s="148"/>
      <c r="FI108" s="148"/>
      <c r="FJ108" s="148"/>
      <c r="FK108" s="148"/>
      <c r="FL108" s="148"/>
      <c r="FM108" s="148"/>
      <c r="FN108" s="148"/>
      <c r="FO108" s="148"/>
      <c r="FP108" s="148"/>
      <c r="FQ108" s="148"/>
      <c r="FR108" s="148"/>
      <c r="FS108" s="148"/>
      <c r="FT108" s="148"/>
      <c r="FU108" s="148"/>
      <c r="FV108" s="148"/>
      <c r="FW108" s="148"/>
      <c r="FX108" s="148"/>
      <c r="FY108" s="148"/>
      <c r="FZ108" s="148"/>
      <c r="GA108" s="148"/>
      <c r="GB108" s="148"/>
      <c r="GC108" s="148"/>
      <c r="GD108" s="148"/>
      <c r="GE108" s="148"/>
      <c r="GF108" s="148"/>
      <c r="GG108" s="148"/>
      <c r="GH108" s="148"/>
      <c r="GI108" s="148"/>
      <c r="GJ108" s="148"/>
      <c r="GK108" s="148"/>
      <c r="GL108" s="148"/>
      <c r="GM108" s="148"/>
      <c r="GN108" s="148"/>
      <c r="GO108" s="148"/>
      <c r="GP108" s="148"/>
      <c r="GQ108" s="148"/>
      <c r="GR108" s="148"/>
      <c r="GS108" s="148"/>
      <c r="GT108" s="148"/>
      <c r="GU108" s="148"/>
      <c r="GV108" s="148"/>
      <c r="GW108" s="148"/>
      <c r="GX108" s="148"/>
      <c r="GY108" s="148"/>
      <c r="GZ108" s="148"/>
      <c r="HA108" s="148"/>
      <c r="HB108" s="148"/>
      <c r="HC108" s="148"/>
      <c r="HD108" s="148"/>
      <c r="HE108" s="148"/>
      <c r="HF108" s="148"/>
      <c r="HG108" s="148"/>
      <c r="HH108" s="148"/>
      <c r="HI108" s="148"/>
      <c r="HJ108" s="148"/>
      <c r="HK108" s="148"/>
      <c r="HL108" s="148"/>
      <c r="HM108" s="148"/>
      <c r="HN108" s="148"/>
      <c r="HO108" s="148"/>
      <c r="HP108" s="148"/>
      <c r="HQ108" s="148"/>
      <c r="HR108" s="148"/>
      <c r="HS108" s="148"/>
      <c r="HT108" s="148"/>
      <c r="HU108" s="148"/>
      <c r="HV108" s="148"/>
      <c r="HW108" s="148"/>
      <c r="HX108" s="148"/>
      <c r="HY108" s="148"/>
      <c r="HZ108" s="148"/>
      <c r="IA108" s="148"/>
    </row>
    <row r="109" s="5" customFormat="1" ht="20.25" spans="1:235">
      <c r="A109" s="45"/>
      <c r="B109" s="45"/>
      <c r="C109" s="45"/>
      <c r="D109" s="45"/>
      <c r="E109" s="45"/>
      <c r="F109" s="45"/>
      <c r="G109" s="46"/>
      <c r="H109" s="46"/>
      <c r="I109" s="45"/>
      <c r="J109" s="60"/>
      <c r="K109" s="45"/>
      <c r="L109" s="45"/>
      <c r="M109" s="45"/>
      <c r="N109" s="61"/>
      <c r="O109" s="62"/>
      <c r="P109" s="61"/>
      <c r="Q109" s="61"/>
      <c r="R109" s="61"/>
      <c r="S109" s="61"/>
      <c r="T109" s="61"/>
      <c r="U109" s="75"/>
      <c r="V109" s="76"/>
      <c r="W109" s="77"/>
      <c r="X109" s="78"/>
      <c r="Y109" s="61"/>
      <c r="Z109" s="61"/>
      <c r="AA109" s="96" t="s">
        <v>46</v>
      </c>
      <c r="AB109" s="95" t="s">
        <v>139</v>
      </c>
      <c r="AC109" s="88" t="s">
        <v>129</v>
      </c>
      <c r="AD109" s="89">
        <v>0.2</v>
      </c>
      <c r="AE109" s="78"/>
      <c r="AF109" s="61"/>
      <c r="AG109" s="111"/>
      <c r="AH109" s="61"/>
      <c r="AI109" s="112"/>
      <c r="AJ109" s="113"/>
      <c r="AK109" s="112"/>
      <c r="AL109" s="113"/>
      <c r="AM109" s="113"/>
      <c r="AN109" s="114"/>
      <c r="AO109" s="114"/>
      <c r="AP109" s="113"/>
      <c r="AQ109" s="113"/>
      <c r="AR109" s="134"/>
      <c r="AS109" s="131"/>
      <c r="AT109" s="131"/>
      <c r="AU109" s="132"/>
      <c r="AV109" s="133"/>
      <c r="AW109" s="89"/>
      <c r="AX109" s="146"/>
      <c r="AY109" s="147"/>
      <c r="AZ109" s="75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148"/>
      <c r="BK109" s="148"/>
      <c r="BL109" s="148"/>
      <c r="BM109" s="148"/>
      <c r="BN109" s="148"/>
      <c r="BO109" s="148"/>
      <c r="BP109" s="148"/>
      <c r="BQ109" s="148"/>
      <c r="BR109" s="148"/>
      <c r="BS109" s="148"/>
      <c r="BT109" s="148"/>
      <c r="BU109" s="148"/>
      <c r="BV109" s="148"/>
      <c r="BW109" s="148"/>
      <c r="BX109" s="148"/>
      <c r="BY109" s="148"/>
      <c r="BZ109" s="148"/>
      <c r="CA109" s="148"/>
      <c r="CB109" s="148"/>
      <c r="CC109" s="148"/>
      <c r="CD109" s="148"/>
      <c r="CE109" s="148"/>
      <c r="CF109" s="148"/>
      <c r="CG109" s="148"/>
      <c r="CH109" s="148"/>
      <c r="CI109" s="148"/>
      <c r="CJ109" s="148"/>
      <c r="CK109" s="148"/>
      <c r="CL109" s="148"/>
      <c r="CM109" s="148"/>
      <c r="CN109" s="148"/>
      <c r="CO109" s="148"/>
      <c r="CP109" s="148"/>
      <c r="CQ109" s="148"/>
      <c r="CR109" s="148"/>
      <c r="CS109" s="148"/>
      <c r="CT109" s="148"/>
      <c r="CU109" s="148"/>
      <c r="CV109" s="148"/>
      <c r="CW109" s="148"/>
      <c r="CX109" s="148"/>
      <c r="CY109" s="148"/>
      <c r="CZ109" s="148"/>
      <c r="DA109" s="148"/>
      <c r="DB109" s="148"/>
      <c r="DC109" s="148"/>
      <c r="DD109" s="148"/>
      <c r="DE109" s="148"/>
      <c r="DF109" s="148"/>
      <c r="DG109" s="148"/>
      <c r="DH109" s="148"/>
      <c r="DI109" s="148"/>
      <c r="DJ109" s="148"/>
      <c r="DK109" s="148"/>
      <c r="DL109" s="148"/>
      <c r="DM109" s="148"/>
      <c r="DN109" s="148"/>
      <c r="DO109" s="148"/>
      <c r="DP109" s="148"/>
      <c r="DQ109" s="148"/>
      <c r="DR109" s="148"/>
      <c r="DS109" s="148"/>
      <c r="DT109" s="148"/>
      <c r="DU109" s="148"/>
      <c r="DV109" s="148"/>
      <c r="DW109" s="148"/>
      <c r="DX109" s="148"/>
      <c r="DY109" s="148"/>
      <c r="DZ109" s="148"/>
      <c r="EA109" s="148"/>
      <c r="EB109" s="148"/>
      <c r="EC109" s="148"/>
      <c r="ED109" s="148"/>
      <c r="EE109" s="148"/>
      <c r="EF109" s="148"/>
      <c r="EG109" s="148"/>
      <c r="EH109" s="148"/>
      <c r="EI109" s="148"/>
      <c r="EJ109" s="148"/>
      <c r="EK109" s="148"/>
      <c r="EL109" s="148"/>
      <c r="EM109" s="148"/>
      <c r="EN109" s="148"/>
      <c r="EO109" s="148"/>
      <c r="EP109" s="148"/>
      <c r="EQ109" s="148"/>
      <c r="ER109" s="148"/>
      <c r="ES109" s="148"/>
      <c r="ET109" s="148"/>
      <c r="EU109" s="148"/>
      <c r="EV109" s="148"/>
      <c r="EW109" s="148"/>
      <c r="EX109" s="148"/>
      <c r="EY109" s="148"/>
      <c r="EZ109" s="148"/>
      <c r="FA109" s="148"/>
      <c r="FB109" s="148"/>
      <c r="FC109" s="148"/>
      <c r="FD109" s="148"/>
      <c r="FE109" s="148"/>
      <c r="FF109" s="148"/>
      <c r="FG109" s="148"/>
      <c r="FH109" s="148"/>
      <c r="FI109" s="148"/>
      <c r="FJ109" s="148"/>
      <c r="FK109" s="148"/>
      <c r="FL109" s="148"/>
      <c r="FM109" s="148"/>
      <c r="FN109" s="148"/>
      <c r="FO109" s="148"/>
      <c r="FP109" s="148"/>
      <c r="FQ109" s="148"/>
      <c r="FR109" s="148"/>
      <c r="FS109" s="148"/>
      <c r="FT109" s="148"/>
      <c r="FU109" s="148"/>
      <c r="FV109" s="148"/>
      <c r="FW109" s="148"/>
      <c r="FX109" s="148"/>
      <c r="FY109" s="148"/>
      <c r="FZ109" s="148"/>
      <c r="GA109" s="148"/>
      <c r="GB109" s="148"/>
      <c r="GC109" s="148"/>
      <c r="GD109" s="148"/>
      <c r="GE109" s="148"/>
      <c r="GF109" s="148"/>
      <c r="GG109" s="148"/>
      <c r="GH109" s="148"/>
      <c r="GI109" s="148"/>
      <c r="GJ109" s="148"/>
      <c r="GK109" s="148"/>
      <c r="GL109" s="148"/>
      <c r="GM109" s="148"/>
      <c r="GN109" s="148"/>
      <c r="GO109" s="148"/>
      <c r="GP109" s="148"/>
      <c r="GQ109" s="148"/>
      <c r="GR109" s="148"/>
      <c r="GS109" s="148"/>
      <c r="GT109" s="148"/>
      <c r="GU109" s="148"/>
      <c r="GV109" s="148"/>
      <c r="GW109" s="148"/>
      <c r="GX109" s="148"/>
      <c r="GY109" s="148"/>
      <c r="GZ109" s="148"/>
      <c r="HA109" s="148"/>
      <c r="HB109" s="148"/>
      <c r="HC109" s="148"/>
      <c r="HD109" s="148"/>
      <c r="HE109" s="148"/>
      <c r="HF109" s="148"/>
      <c r="HG109" s="148"/>
      <c r="HH109" s="148"/>
      <c r="HI109" s="148"/>
      <c r="HJ109" s="148"/>
      <c r="HK109" s="148"/>
      <c r="HL109" s="148"/>
      <c r="HM109" s="148"/>
      <c r="HN109" s="148"/>
      <c r="HO109" s="148"/>
      <c r="HP109" s="148"/>
      <c r="HQ109" s="148"/>
      <c r="HR109" s="148"/>
      <c r="HS109" s="148"/>
      <c r="HT109" s="148"/>
      <c r="HU109" s="148"/>
      <c r="HV109" s="148"/>
      <c r="HW109" s="148"/>
      <c r="HX109" s="148"/>
      <c r="HY109" s="148"/>
      <c r="HZ109" s="148"/>
      <c r="IA109" s="148"/>
    </row>
    <row r="110" ht="20.25" spans="1:52">
      <c r="A110" s="45"/>
      <c r="B110" s="45"/>
      <c r="C110" s="45"/>
      <c r="D110" s="45"/>
      <c r="E110" s="45"/>
      <c r="F110" s="45"/>
      <c r="G110" s="46"/>
      <c r="H110" s="46"/>
      <c r="I110" s="45"/>
      <c r="J110" s="60"/>
      <c r="K110" s="45"/>
      <c r="L110" s="45"/>
      <c r="M110" s="45"/>
      <c r="N110" s="61"/>
      <c r="O110" s="62"/>
      <c r="P110" s="61"/>
      <c r="Q110" s="61"/>
      <c r="R110" s="61"/>
      <c r="S110" s="61"/>
      <c r="T110" s="61"/>
      <c r="U110" s="75"/>
      <c r="V110" s="76"/>
      <c r="W110" s="77"/>
      <c r="X110" s="78"/>
      <c r="Y110" s="61"/>
      <c r="Z110" s="61"/>
      <c r="AA110" s="96"/>
      <c r="AB110" s="95"/>
      <c r="AC110" s="88"/>
      <c r="AD110" s="89"/>
      <c r="AE110" s="78"/>
      <c r="AF110" s="61"/>
      <c r="AG110" s="111"/>
      <c r="AH110" s="61"/>
      <c r="AI110" s="112"/>
      <c r="AJ110" s="113"/>
      <c r="AK110" s="112"/>
      <c r="AL110" s="113"/>
      <c r="AM110" s="113"/>
      <c r="AN110" s="114"/>
      <c r="AO110" s="114"/>
      <c r="AP110" s="113"/>
      <c r="AQ110" s="113"/>
      <c r="AR110" s="134"/>
      <c r="AS110" s="131"/>
      <c r="AT110" s="131"/>
      <c r="AU110" s="132"/>
      <c r="AV110" s="133"/>
      <c r="AW110" s="89"/>
      <c r="AX110" s="146"/>
      <c r="AY110" s="147"/>
      <c r="AZ110" s="75"/>
    </row>
    <row r="111" ht="20.25" spans="1:52">
      <c r="A111" s="45"/>
      <c r="B111" s="45"/>
      <c r="C111" s="45"/>
      <c r="D111" s="45"/>
      <c r="E111" s="45"/>
      <c r="F111" s="45"/>
      <c r="G111" s="46"/>
      <c r="H111" s="46"/>
      <c r="I111" s="45"/>
      <c r="J111" s="60"/>
      <c r="K111" s="45"/>
      <c r="L111" s="45"/>
      <c r="M111" s="45"/>
      <c r="N111" s="61"/>
      <c r="O111" s="62"/>
      <c r="P111" s="61"/>
      <c r="Q111" s="61"/>
      <c r="R111" s="61"/>
      <c r="S111" s="61"/>
      <c r="T111" s="61"/>
      <c r="U111" s="75"/>
      <c r="V111" s="76"/>
      <c r="W111" s="77"/>
      <c r="X111" s="78"/>
      <c r="Y111" s="61"/>
      <c r="Z111" s="61"/>
      <c r="AA111" s="152"/>
      <c r="AB111" s="152"/>
      <c r="AC111" s="88"/>
      <c r="AD111" s="89"/>
      <c r="AE111" s="78"/>
      <c r="AF111" s="61"/>
      <c r="AG111" s="111"/>
      <c r="AH111" s="61"/>
      <c r="AI111" s="112"/>
      <c r="AJ111" s="113"/>
      <c r="AK111" s="112"/>
      <c r="AL111" s="113"/>
      <c r="AM111" s="113"/>
      <c r="AN111" s="114"/>
      <c r="AO111" s="114"/>
      <c r="AP111" s="113"/>
      <c r="AQ111" s="113"/>
      <c r="AR111" s="134"/>
      <c r="AS111" s="131"/>
      <c r="AT111" s="131"/>
      <c r="AU111" s="132"/>
      <c r="AV111" s="133"/>
      <c r="AW111" s="89"/>
      <c r="AX111" s="146"/>
      <c r="AY111" s="147"/>
      <c r="AZ111" s="75"/>
    </row>
    <row r="112" ht="20.25" spans="1:52">
      <c r="A112" s="45"/>
      <c r="B112" s="45"/>
      <c r="C112" s="45"/>
      <c r="D112" s="45"/>
      <c r="E112" s="45"/>
      <c r="F112" s="45"/>
      <c r="G112" s="46"/>
      <c r="H112" s="46"/>
      <c r="I112" s="45"/>
      <c r="J112" s="60"/>
      <c r="K112" s="45"/>
      <c r="L112" s="45"/>
      <c r="M112" s="45"/>
      <c r="N112" s="61"/>
      <c r="O112" s="62"/>
      <c r="P112" s="61"/>
      <c r="Q112" s="61"/>
      <c r="R112" s="61"/>
      <c r="S112" s="61"/>
      <c r="T112" s="61"/>
      <c r="U112" s="75"/>
      <c r="V112" s="76"/>
      <c r="W112" s="77"/>
      <c r="X112" s="78"/>
      <c r="Y112" s="61"/>
      <c r="Z112" s="61"/>
      <c r="AA112" s="75"/>
      <c r="AB112" s="99"/>
      <c r="AC112" s="88"/>
      <c r="AD112" s="89"/>
      <c r="AE112" s="78"/>
      <c r="AF112" s="61"/>
      <c r="AG112" s="111"/>
      <c r="AH112" s="61"/>
      <c r="AI112" s="112"/>
      <c r="AJ112" s="113"/>
      <c r="AK112" s="112"/>
      <c r="AL112" s="113"/>
      <c r="AM112" s="113"/>
      <c r="AN112" s="114"/>
      <c r="AO112" s="114"/>
      <c r="AP112" s="113"/>
      <c r="AQ112" s="113"/>
      <c r="AR112" s="134"/>
      <c r="AS112" s="131"/>
      <c r="AT112" s="131"/>
      <c r="AU112" s="132"/>
      <c r="AV112" s="133"/>
      <c r="AW112" s="89"/>
      <c r="AX112" s="146"/>
      <c r="AY112" s="147"/>
      <c r="AZ112" s="75"/>
    </row>
    <row r="113" ht="20.25" spans="1:52">
      <c r="A113" s="45"/>
      <c r="B113" s="45"/>
      <c r="C113" s="45"/>
      <c r="D113" s="45"/>
      <c r="E113" s="45"/>
      <c r="F113" s="45"/>
      <c r="G113" s="46"/>
      <c r="H113" s="46"/>
      <c r="I113" s="45"/>
      <c r="J113" s="60"/>
      <c r="K113" s="45"/>
      <c r="L113" s="45"/>
      <c r="M113" s="45"/>
      <c r="N113" s="61"/>
      <c r="O113" s="62"/>
      <c r="P113" s="61"/>
      <c r="Q113" s="61"/>
      <c r="R113" s="61"/>
      <c r="S113" s="61"/>
      <c r="T113" s="61"/>
      <c r="U113" s="75"/>
      <c r="V113" s="76"/>
      <c r="W113" s="77"/>
      <c r="X113" s="78"/>
      <c r="Y113" s="61"/>
      <c r="Z113" s="61"/>
      <c r="AA113" s="75"/>
      <c r="AB113" s="93"/>
      <c r="AC113" s="88"/>
      <c r="AD113" s="89"/>
      <c r="AE113" s="78"/>
      <c r="AF113" s="61"/>
      <c r="AG113" s="111"/>
      <c r="AH113" s="61"/>
      <c r="AI113" s="112"/>
      <c r="AJ113" s="113"/>
      <c r="AK113" s="112"/>
      <c r="AL113" s="113"/>
      <c r="AM113" s="113"/>
      <c r="AN113" s="114"/>
      <c r="AO113" s="114"/>
      <c r="AP113" s="113"/>
      <c r="AQ113" s="113"/>
      <c r="AR113" s="134"/>
      <c r="AS113" s="131"/>
      <c r="AT113" s="131"/>
      <c r="AU113" s="132"/>
      <c r="AV113" s="133"/>
      <c r="AW113" s="89"/>
      <c r="AX113" s="146"/>
      <c r="AY113" s="147"/>
      <c r="AZ113" s="75"/>
    </row>
    <row r="114" ht="20.25" spans="1:52">
      <c r="A114" s="45"/>
      <c r="B114" s="45"/>
      <c r="C114" s="45"/>
      <c r="D114" s="45"/>
      <c r="E114" s="45"/>
      <c r="F114" s="45"/>
      <c r="G114" s="46"/>
      <c r="H114" s="46"/>
      <c r="I114" s="45"/>
      <c r="J114" s="60"/>
      <c r="K114" s="45"/>
      <c r="L114" s="45"/>
      <c r="M114" s="45"/>
      <c r="N114" s="61"/>
      <c r="O114" s="62"/>
      <c r="P114" s="61"/>
      <c r="Q114" s="61"/>
      <c r="R114" s="61"/>
      <c r="S114" s="61"/>
      <c r="T114" s="61"/>
      <c r="U114" s="75"/>
      <c r="V114" s="76"/>
      <c r="W114" s="77"/>
      <c r="X114" s="78"/>
      <c r="Y114" s="61"/>
      <c r="Z114" s="64"/>
      <c r="AA114" s="75"/>
      <c r="AB114" s="93"/>
      <c r="AC114" s="88"/>
      <c r="AD114" s="89"/>
      <c r="AE114" s="78"/>
      <c r="AF114" s="61"/>
      <c r="AG114" s="111"/>
      <c r="AH114" s="61"/>
      <c r="AI114" s="112"/>
      <c r="AJ114" s="113"/>
      <c r="AK114" s="112"/>
      <c r="AL114" s="113"/>
      <c r="AM114" s="113"/>
      <c r="AN114" s="114"/>
      <c r="AO114" s="114"/>
      <c r="AP114" s="113"/>
      <c r="AQ114" s="113"/>
      <c r="AR114" s="134"/>
      <c r="AS114" s="131"/>
      <c r="AT114" s="131"/>
      <c r="AU114" s="132"/>
      <c r="AV114" s="133"/>
      <c r="AW114" s="89"/>
      <c r="AX114" s="146"/>
      <c r="AY114" s="147"/>
      <c r="AZ114" s="75"/>
    </row>
    <row r="115" ht="20.25" customHeight="1" spans="1:52">
      <c r="A115" s="45"/>
      <c r="B115" s="45"/>
      <c r="C115" s="45"/>
      <c r="D115" s="45"/>
      <c r="E115" s="45"/>
      <c r="F115" s="45"/>
      <c r="G115" s="46"/>
      <c r="H115" s="46"/>
      <c r="I115" s="45"/>
      <c r="J115" s="60"/>
      <c r="K115" s="45"/>
      <c r="L115" s="45"/>
      <c r="M115" s="45"/>
      <c r="N115" s="61"/>
      <c r="O115" s="62"/>
      <c r="P115" s="61"/>
      <c r="Q115" s="61"/>
      <c r="R115" s="61"/>
      <c r="S115" s="61"/>
      <c r="T115" s="61"/>
      <c r="U115" s="75" t="s">
        <v>145</v>
      </c>
      <c r="V115" s="76">
        <v>2</v>
      </c>
      <c r="W115" s="77" t="s">
        <v>146</v>
      </c>
      <c r="X115" s="78">
        <f>V115*W115</f>
        <v>0.1</v>
      </c>
      <c r="Y115" s="61"/>
      <c r="Z115" s="94" t="s">
        <v>118</v>
      </c>
      <c r="AA115" s="64" t="s">
        <v>147</v>
      </c>
      <c r="AB115" s="93">
        <v>2</v>
      </c>
      <c r="AC115" s="88">
        <v>0.1</v>
      </c>
      <c r="AD115" s="89">
        <f>AB115*AC115</f>
        <v>0.2</v>
      </c>
      <c r="AE115" s="94">
        <f>AD115+AD116+AD117</f>
        <v>0.642</v>
      </c>
      <c r="AF115" s="61"/>
      <c r="AG115" s="111"/>
      <c r="AH115" s="61"/>
      <c r="AI115" s="112"/>
      <c r="AJ115" s="113"/>
      <c r="AK115" s="112"/>
      <c r="AL115" s="113"/>
      <c r="AM115" s="113"/>
      <c r="AN115" s="114"/>
      <c r="AO115" s="114"/>
      <c r="AP115" s="113"/>
      <c r="AQ115" s="113"/>
      <c r="AR115" s="134"/>
      <c r="AS115" s="131"/>
      <c r="AT115" s="131"/>
      <c r="AU115" s="132"/>
      <c r="AV115" s="133"/>
      <c r="AW115" s="89"/>
      <c r="AX115" s="146"/>
      <c r="AY115" s="147"/>
      <c r="AZ115" s="75"/>
    </row>
    <row r="116" ht="20.25" spans="1:52">
      <c r="A116" s="45"/>
      <c r="B116" s="45"/>
      <c r="C116" s="45"/>
      <c r="D116" s="45"/>
      <c r="E116" s="45"/>
      <c r="F116" s="45"/>
      <c r="G116" s="46"/>
      <c r="H116" s="46"/>
      <c r="I116" s="45"/>
      <c r="J116" s="60"/>
      <c r="K116" s="45"/>
      <c r="L116" s="45"/>
      <c r="M116" s="45"/>
      <c r="N116" s="61"/>
      <c r="O116" s="62"/>
      <c r="P116" s="61"/>
      <c r="Q116" s="61"/>
      <c r="R116" s="61"/>
      <c r="S116" s="61"/>
      <c r="T116" s="61"/>
      <c r="U116" s="75"/>
      <c r="V116" s="76"/>
      <c r="W116" s="77"/>
      <c r="X116" s="78"/>
      <c r="Y116" s="61"/>
      <c r="Z116" s="61"/>
      <c r="AA116" s="78" t="s">
        <v>120</v>
      </c>
      <c r="AB116" s="93">
        <v>0.034</v>
      </c>
      <c r="AC116" s="88">
        <v>13</v>
      </c>
      <c r="AD116" s="89">
        <f>AB116*AC116</f>
        <v>0.442</v>
      </c>
      <c r="AE116" s="61"/>
      <c r="AF116" s="61"/>
      <c r="AG116" s="111"/>
      <c r="AH116" s="61"/>
      <c r="AI116" s="112"/>
      <c r="AJ116" s="113"/>
      <c r="AK116" s="112"/>
      <c r="AL116" s="113"/>
      <c r="AM116" s="113"/>
      <c r="AN116" s="114"/>
      <c r="AO116" s="114"/>
      <c r="AP116" s="113"/>
      <c r="AQ116" s="113"/>
      <c r="AR116" s="134"/>
      <c r="AS116" s="131"/>
      <c r="AT116" s="131"/>
      <c r="AU116" s="132"/>
      <c r="AV116" s="133"/>
      <c r="AW116" s="89"/>
      <c r="AX116" s="146"/>
      <c r="AY116" s="147"/>
      <c r="AZ116" s="75"/>
    </row>
    <row r="117" ht="21" spans="1:52">
      <c r="A117" s="48"/>
      <c r="B117" s="48"/>
      <c r="C117" s="48"/>
      <c r="D117" s="48"/>
      <c r="E117" s="48"/>
      <c r="F117" s="48"/>
      <c r="G117" s="49"/>
      <c r="H117" s="49"/>
      <c r="I117" s="48"/>
      <c r="J117" s="63"/>
      <c r="K117" s="48"/>
      <c r="L117" s="48"/>
      <c r="M117" s="48"/>
      <c r="N117" s="64"/>
      <c r="O117" s="65"/>
      <c r="P117" s="64"/>
      <c r="Q117" s="64"/>
      <c r="R117" s="64"/>
      <c r="S117" s="64"/>
      <c r="T117" s="64"/>
      <c r="U117" s="75"/>
      <c r="V117" s="76"/>
      <c r="W117" s="77"/>
      <c r="X117" s="78"/>
      <c r="Y117" s="64"/>
      <c r="Z117" s="64"/>
      <c r="AA117" s="78"/>
      <c r="AB117" s="93"/>
      <c r="AC117" s="88"/>
      <c r="AD117" s="89"/>
      <c r="AE117" s="64"/>
      <c r="AF117" s="64"/>
      <c r="AG117" s="115"/>
      <c r="AH117" s="64"/>
      <c r="AI117" s="116"/>
      <c r="AJ117" s="117"/>
      <c r="AK117" s="116"/>
      <c r="AL117" s="117"/>
      <c r="AM117" s="117"/>
      <c r="AN117" s="118"/>
      <c r="AO117" s="118"/>
      <c r="AP117" s="117"/>
      <c r="AQ117" s="117"/>
      <c r="AR117" s="135"/>
      <c r="AS117" s="136"/>
      <c r="AT117" s="136"/>
      <c r="AU117" s="137"/>
      <c r="AV117" s="138"/>
      <c r="AW117" s="89"/>
      <c r="AX117" s="149"/>
      <c r="AY117" s="147"/>
      <c r="AZ117" s="75"/>
    </row>
    <row r="118" ht="20.25" customHeight="1" spans="1:52">
      <c r="A118" s="45">
        <v>5</v>
      </c>
      <c r="B118" s="45" t="s">
        <v>148</v>
      </c>
      <c r="C118" s="45" t="s">
        <v>149</v>
      </c>
      <c r="D118" s="45" t="s">
        <v>150</v>
      </c>
      <c r="E118" s="45" t="s">
        <v>151</v>
      </c>
      <c r="F118" s="45" t="e">
        <f>模具报价表!#REF!</f>
        <v>#REF!</v>
      </c>
      <c r="G118" s="46" t="e">
        <f>模具报价表!#REF!</f>
        <v>#REF!</v>
      </c>
      <c r="H118" s="47" t="e">
        <f>G118*F118</f>
        <v>#REF!</v>
      </c>
      <c r="I118" s="45" t="e">
        <f>模具报价表!#REF!</f>
        <v>#REF!</v>
      </c>
      <c r="J118" s="60">
        <v>5</v>
      </c>
      <c r="K118" s="45">
        <v>395</v>
      </c>
      <c r="L118" s="45">
        <v>185</v>
      </c>
      <c r="M118" s="45">
        <v>1</v>
      </c>
      <c r="N118" s="61">
        <f t="shared" ref="N118" si="31">J118*K118*L118*7.85*0.000001</f>
        <v>2.86819375</v>
      </c>
      <c r="O118" s="62" t="e">
        <f>G118/N118</f>
        <v>#REF!</v>
      </c>
      <c r="P118" s="61">
        <v>4.3</v>
      </c>
      <c r="Q118" s="61">
        <f t="shared" ref="Q118" si="32">N118*P118</f>
        <v>12.333233125</v>
      </c>
      <c r="R118" s="61">
        <v>2.4</v>
      </c>
      <c r="S118" s="61" t="e">
        <f t="shared" ref="S118" si="33">(N118-G118)*R118</f>
        <v>#REF!</v>
      </c>
      <c r="T118" s="94" t="e">
        <f t="shared" ref="T118" si="34">Q118-S118</f>
        <v>#REF!</v>
      </c>
      <c r="U118" s="48"/>
      <c r="V118" s="73"/>
      <c r="W118" s="74"/>
      <c r="X118" s="64"/>
      <c r="Y118" s="61">
        <f>X126+X127+X128</f>
        <v>0.45</v>
      </c>
      <c r="Z118" s="61" t="s">
        <v>109</v>
      </c>
      <c r="AA118" s="98" t="s">
        <v>152</v>
      </c>
      <c r="AB118" s="87" t="s">
        <v>36</v>
      </c>
      <c r="AC118" s="88" t="s">
        <v>127</v>
      </c>
      <c r="AD118" s="89">
        <v>0.25</v>
      </c>
      <c r="AE118" s="64">
        <f>AD118+AD119+AD120+AD121+AD122+AD123+AD124+AD125</f>
        <v>0.75</v>
      </c>
      <c r="AF118" s="61">
        <f t="shared" ref="AF118" si="35">AE118+AE126</f>
        <v>2.253</v>
      </c>
      <c r="AG118" s="111">
        <v>0.09</v>
      </c>
      <c r="AH118" s="61" t="e">
        <f>(T118+Y118+AF118)*AG118</f>
        <v>#REF!</v>
      </c>
      <c r="AI118" s="112"/>
      <c r="AJ118" s="113" t="e">
        <f>(T118+Y118+AF118)*AI118</f>
        <v>#REF!</v>
      </c>
      <c r="AK118" s="112">
        <v>0.1</v>
      </c>
      <c r="AL118" s="113" t="e">
        <f>(T118+Y118+AF118)*AK118</f>
        <v>#REF!</v>
      </c>
      <c r="AM118" s="113" t="e">
        <f t="shared" ref="AM118" si="36">T118+Y118+AF118+AH118+AJ118+AL118</f>
        <v>#REF!</v>
      </c>
      <c r="AN118" s="114" t="e">
        <f t="shared" ref="AN118" si="37">AM118*0.02</f>
        <v>#REF!</v>
      </c>
      <c r="AO118" s="114" t="e">
        <f>AM118*0.03</f>
        <v>#REF!</v>
      </c>
      <c r="AP118" s="113" t="e">
        <f t="shared" ref="AP118" si="38">AM118+AN118+AO118</f>
        <v>#REF!</v>
      </c>
      <c r="AQ118" s="113" t="e">
        <f t="shared" ref="AQ118" si="39">AP118*1.13</f>
        <v>#REF!</v>
      </c>
      <c r="AR118" s="130" t="e">
        <f>模具报价表!#REF!+模具报价表!#REF!+模具报价表!#REF!+模具报价表!#REF!+模具报价表!#REF!</f>
        <v>#REF!</v>
      </c>
      <c r="AS118" s="131">
        <v>30000</v>
      </c>
      <c r="AT118" s="131" t="s">
        <v>113</v>
      </c>
      <c r="AU118" s="132">
        <v>0.5</v>
      </c>
      <c r="AV118" s="133" t="e">
        <f>AR118*AU118</f>
        <v>#REF!</v>
      </c>
      <c r="AW118" s="117" t="e">
        <f>AV118/AS118</f>
        <v>#REF!</v>
      </c>
      <c r="AX118" s="146" t="e">
        <f>AQ118+AW118</f>
        <v>#REF!</v>
      </c>
      <c r="AY118" s="147" t="e">
        <f>AX118*F118</f>
        <v>#REF!</v>
      </c>
      <c r="AZ118" s="75"/>
    </row>
    <row r="119" ht="20.25" spans="1:52">
      <c r="A119" s="45"/>
      <c r="B119" s="45"/>
      <c r="C119" s="45"/>
      <c r="D119" s="45"/>
      <c r="E119" s="45"/>
      <c r="F119" s="45"/>
      <c r="G119" s="46"/>
      <c r="H119" s="46"/>
      <c r="I119" s="45"/>
      <c r="J119" s="60"/>
      <c r="K119" s="45"/>
      <c r="L119" s="45"/>
      <c r="M119" s="45"/>
      <c r="N119" s="61"/>
      <c r="O119" s="62"/>
      <c r="P119" s="61"/>
      <c r="Q119" s="61"/>
      <c r="R119" s="61"/>
      <c r="S119" s="61"/>
      <c r="T119" s="61"/>
      <c r="U119" s="75"/>
      <c r="V119" s="76"/>
      <c r="W119" s="77"/>
      <c r="X119" s="78"/>
      <c r="Y119" s="61"/>
      <c r="Z119" s="61"/>
      <c r="AA119" s="96" t="s">
        <v>37</v>
      </c>
      <c r="AB119" s="87" t="s">
        <v>139</v>
      </c>
      <c r="AC119" s="88" t="s">
        <v>127</v>
      </c>
      <c r="AD119" s="89">
        <v>0.25</v>
      </c>
      <c r="AE119" s="78"/>
      <c r="AF119" s="61"/>
      <c r="AG119" s="111"/>
      <c r="AH119" s="61"/>
      <c r="AI119" s="112"/>
      <c r="AJ119" s="113"/>
      <c r="AK119" s="112"/>
      <c r="AL119" s="113"/>
      <c r="AM119" s="113"/>
      <c r="AN119" s="114"/>
      <c r="AO119" s="114"/>
      <c r="AP119" s="113"/>
      <c r="AQ119" s="113"/>
      <c r="AR119" s="134"/>
      <c r="AS119" s="131"/>
      <c r="AT119" s="131"/>
      <c r="AU119" s="132"/>
      <c r="AV119" s="133"/>
      <c r="AW119" s="89"/>
      <c r="AX119" s="146"/>
      <c r="AY119" s="147"/>
      <c r="AZ119" s="75"/>
    </row>
    <row r="120" ht="20.25" spans="1:52">
      <c r="A120" s="45"/>
      <c r="B120" s="45"/>
      <c r="C120" s="45"/>
      <c r="D120" s="45"/>
      <c r="E120" s="45"/>
      <c r="F120" s="45"/>
      <c r="G120" s="46"/>
      <c r="H120" s="46"/>
      <c r="I120" s="45"/>
      <c r="J120" s="60"/>
      <c r="K120" s="45"/>
      <c r="L120" s="45"/>
      <c r="M120" s="45"/>
      <c r="N120" s="61"/>
      <c r="O120" s="62"/>
      <c r="P120" s="61"/>
      <c r="Q120" s="61"/>
      <c r="R120" s="61"/>
      <c r="S120" s="61"/>
      <c r="T120" s="61"/>
      <c r="U120" s="75"/>
      <c r="V120" s="76"/>
      <c r="W120" s="77"/>
      <c r="X120" s="78"/>
      <c r="Y120" s="61"/>
      <c r="Z120" s="61"/>
      <c r="AA120" s="97" t="s">
        <v>46</v>
      </c>
      <c r="AB120" s="95" t="s">
        <v>139</v>
      </c>
      <c r="AC120" s="88" t="s">
        <v>127</v>
      </c>
      <c r="AD120" s="89">
        <v>0.25</v>
      </c>
      <c r="AE120" s="78"/>
      <c r="AF120" s="61"/>
      <c r="AG120" s="111"/>
      <c r="AH120" s="61"/>
      <c r="AI120" s="112"/>
      <c r="AJ120" s="113"/>
      <c r="AK120" s="112"/>
      <c r="AL120" s="113"/>
      <c r="AM120" s="113"/>
      <c r="AN120" s="114"/>
      <c r="AO120" s="114"/>
      <c r="AP120" s="113"/>
      <c r="AQ120" s="113"/>
      <c r="AR120" s="134"/>
      <c r="AS120" s="131"/>
      <c r="AT120" s="131"/>
      <c r="AU120" s="132"/>
      <c r="AV120" s="133"/>
      <c r="AW120" s="89"/>
      <c r="AX120" s="146"/>
      <c r="AY120" s="147"/>
      <c r="AZ120" s="75"/>
    </row>
    <row r="121" ht="20.25" spans="1:52">
      <c r="A121" s="45"/>
      <c r="B121" s="45"/>
      <c r="C121" s="45"/>
      <c r="D121" s="45"/>
      <c r="E121" s="45"/>
      <c r="F121" s="45"/>
      <c r="G121" s="46"/>
      <c r="H121" s="46"/>
      <c r="I121" s="45"/>
      <c r="J121" s="60"/>
      <c r="K121" s="45"/>
      <c r="L121" s="45"/>
      <c r="M121" s="45"/>
      <c r="N121" s="61"/>
      <c r="O121" s="62"/>
      <c r="P121" s="61"/>
      <c r="Q121" s="61"/>
      <c r="R121" s="61"/>
      <c r="S121" s="61"/>
      <c r="T121" s="61"/>
      <c r="U121" s="75"/>
      <c r="V121" s="76"/>
      <c r="W121" s="77"/>
      <c r="X121" s="78"/>
      <c r="Y121" s="61"/>
      <c r="Z121" s="61"/>
      <c r="AA121" s="96"/>
      <c r="AB121" s="87"/>
      <c r="AC121" s="88"/>
      <c r="AD121" s="89"/>
      <c r="AE121" s="78"/>
      <c r="AF121" s="61"/>
      <c r="AG121" s="111"/>
      <c r="AH121" s="61"/>
      <c r="AI121" s="112"/>
      <c r="AJ121" s="113"/>
      <c r="AK121" s="112"/>
      <c r="AL121" s="113"/>
      <c r="AM121" s="113"/>
      <c r="AN121" s="114"/>
      <c r="AO121" s="114"/>
      <c r="AP121" s="113"/>
      <c r="AQ121" s="113"/>
      <c r="AR121" s="134"/>
      <c r="AS121" s="131"/>
      <c r="AT121" s="131"/>
      <c r="AU121" s="132"/>
      <c r="AV121" s="133"/>
      <c r="AW121" s="89"/>
      <c r="AX121" s="146"/>
      <c r="AY121" s="147"/>
      <c r="AZ121" s="75"/>
    </row>
    <row r="122" ht="20.25" spans="1:52">
      <c r="A122" s="45"/>
      <c r="B122" s="45"/>
      <c r="C122" s="45"/>
      <c r="D122" s="45"/>
      <c r="E122" s="45"/>
      <c r="F122" s="45"/>
      <c r="G122" s="46"/>
      <c r="H122" s="46"/>
      <c r="I122" s="45"/>
      <c r="J122" s="60"/>
      <c r="K122" s="45"/>
      <c r="L122" s="45"/>
      <c r="M122" s="45"/>
      <c r="N122" s="61"/>
      <c r="O122" s="62"/>
      <c r="P122" s="61"/>
      <c r="Q122" s="61"/>
      <c r="R122" s="61"/>
      <c r="S122" s="61"/>
      <c r="T122" s="61"/>
      <c r="U122" s="75"/>
      <c r="V122" s="76"/>
      <c r="W122" s="77"/>
      <c r="X122" s="78"/>
      <c r="Y122" s="61"/>
      <c r="Z122" s="61"/>
      <c r="AA122" s="96"/>
      <c r="AB122" s="87"/>
      <c r="AC122" s="88"/>
      <c r="AD122" s="89"/>
      <c r="AE122" s="78"/>
      <c r="AF122" s="61"/>
      <c r="AG122" s="111"/>
      <c r="AH122" s="61"/>
      <c r="AI122" s="112"/>
      <c r="AJ122" s="113"/>
      <c r="AK122" s="112"/>
      <c r="AL122" s="113"/>
      <c r="AM122" s="113"/>
      <c r="AN122" s="114"/>
      <c r="AO122" s="114"/>
      <c r="AP122" s="113"/>
      <c r="AQ122" s="113"/>
      <c r="AR122" s="134"/>
      <c r="AS122" s="131"/>
      <c r="AT122" s="131"/>
      <c r="AU122" s="132"/>
      <c r="AV122" s="133"/>
      <c r="AW122" s="89"/>
      <c r="AX122" s="146"/>
      <c r="AY122" s="147"/>
      <c r="AZ122" s="75"/>
    </row>
    <row r="123" ht="20.25" spans="1:52">
      <c r="A123" s="45"/>
      <c r="B123" s="45"/>
      <c r="C123" s="45"/>
      <c r="D123" s="45"/>
      <c r="E123" s="45"/>
      <c r="F123" s="45"/>
      <c r="G123" s="46"/>
      <c r="H123" s="46"/>
      <c r="I123" s="45"/>
      <c r="J123" s="60"/>
      <c r="K123" s="45"/>
      <c r="L123" s="45"/>
      <c r="M123" s="45"/>
      <c r="N123" s="61"/>
      <c r="O123" s="62"/>
      <c r="P123" s="61"/>
      <c r="Q123" s="61"/>
      <c r="R123" s="61"/>
      <c r="S123" s="61"/>
      <c r="T123" s="61"/>
      <c r="U123" s="75"/>
      <c r="V123" s="76"/>
      <c r="W123" s="77"/>
      <c r="X123" s="78"/>
      <c r="Y123" s="61"/>
      <c r="Z123" s="61"/>
      <c r="AA123" s="75"/>
      <c r="AB123" s="99"/>
      <c r="AC123" s="88"/>
      <c r="AD123" s="89"/>
      <c r="AE123" s="78"/>
      <c r="AF123" s="61"/>
      <c r="AG123" s="111"/>
      <c r="AH123" s="61"/>
      <c r="AI123" s="112"/>
      <c r="AJ123" s="113"/>
      <c r="AK123" s="112"/>
      <c r="AL123" s="113"/>
      <c r="AM123" s="113"/>
      <c r="AN123" s="114"/>
      <c r="AO123" s="114"/>
      <c r="AP123" s="113"/>
      <c r="AQ123" s="113"/>
      <c r="AR123" s="134"/>
      <c r="AS123" s="131"/>
      <c r="AT123" s="131"/>
      <c r="AU123" s="132"/>
      <c r="AV123" s="133"/>
      <c r="AW123" s="89"/>
      <c r="AX123" s="146"/>
      <c r="AY123" s="147"/>
      <c r="AZ123" s="75"/>
    </row>
    <row r="124" ht="20.25" spans="1:52">
      <c r="A124" s="45"/>
      <c r="B124" s="45"/>
      <c r="C124" s="45"/>
      <c r="D124" s="45"/>
      <c r="E124" s="45"/>
      <c r="F124" s="45"/>
      <c r="G124" s="46"/>
      <c r="H124" s="46"/>
      <c r="I124" s="45"/>
      <c r="J124" s="60"/>
      <c r="K124" s="45"/>
      <c r="L124" s="45"/>
      <c r="M124" s="45"/>
      <c r="N124" s="61"/>
      <c r="O124" s="62"/>
      <c r="P124" s="61"/>
      <c r="Q124" s="61"/>
      <c r="R124" s="61"/>
      <c r="S124" s="61"/>
      <c r="T124" s="61"/>
      <c r="U124" s="75"/>
      <c r="V124" s="76"/>
      <c r="W124" s="77"/>
      <c r="X124" s="78"/>
      <c r="Y124" s="61"/>
      <c r="Z124" s="61"/>
      <c r="AA124" s="75"/>
      <c r="AB124" s="93"/>
      <c r="AC124" s="88"/>
      <c r="AD124" s="89"/>
      <c r="AE124" s="78"/>
      <c r="AF124" s="61"/>
      <c r="AG124" s="111"/>
      <c r="AH124" s="61"/>
      <c r="AI124" s="112"/>
      <c r="AJ124" s="113"/>
      <c r="AK124" s="112"/>
      <c r="AL124" s="113"/>
      <c r="AM124" s="113"/>
      <c r="AN124" s="114"/>
      <c r="AO124" s="114"/>
      <c r="AP124" s="113"/>
      <c r="AQ124" s="113"/>
      <c r="AR124" s="134"/>
      <c r="AS124" s="131"/>
      <c r="AT124" s="131"/>
      <c r="AU124" s="132"/>
      <c r="AV124" s="133"/>
      <c r="AW124" s="89"/>
      <c r="AX124" s="146"/>
      <c r="AY124" s="147"/>
      <c r="AZ124" s="75"/>
    </row>
    <row r="125" ht="20.25" spans="1:52">
      <c r="A125" s="45"/>
      <c r="B125" s="45"/>
      <c r="C125" s="45"/>
      <c r="D125" s="45"/>
      <c r="E125" s="45"/>
      <c r="F125" s="45"/>
      <c r="G125" s="46"/>
      <c r="H125" s="46"/>
      <c r="I125" s="45"/>
      <c r="J125" s="60"/>
      <c r="K125" s="45"/>
      <c r="L125" s="45"/>
      <c r="M125" s="45"/>
      <c r="N125" s="61"/>
      <c r="O125" s="62"/>
      <c r="P125" s="61"/>
      <c r="Q125" s="61"/>
      <c r="R125" s="61"/>
      <c r="S125" s="61"/>
      <c r="T125" s="61"/>
      <c r="U125" s="75"/>
      <c r="V125" s="76"/>
      <c r="W125" s="77"/>
      <c r="X125" s="78"/>
      <c r="Y125" s="61"/>
      <c r="Z125" s="64"/>
      <c r="AA125" s="75"/>
      <c r="AB125" s="93"/>
      <c r="AC125" s="88"/>
      <c r="AD125" s="89"/>
      <c r="AE125" s="78"/>
      <c r="AF125" s="61"/>
      <c r="AG125" s="111"/>
      <c r="AH125" s="61"/>
      <c r="AI125" s="112"/>
      <c r="AJ125" s="113"/>
      <c r="AK125" s="112"/>
      <c r="AL125" s="113"/>
      <c r="AM125" s="113"/>
      <c r="AN125" s="114"/>
      <c r="AO125" s="114"/>
      <c r="AP125" s="113"/>
      <c r="AQ125" s="113"/>
      <c r="AR125" s="134"/>
      <c r="AS125" s="131"/>
      <c r="AT125" s="131"/>
      <c r="AU125" s="132"/>
      <c r="AV125" s="133"/>
      <c r="AW125" s="89"/>
      <c r="AX125" s="146"/>
      <c r="AY125" s="147"/>
      <c r="AZ125" s="75"/>
    </row>
    <row r="126" ht="20.25" spans="1:52">
      <c r="A126" s="45"/>
      <c r="B126" s="45"/>
      <c r="C126" s="45"/>
      <c r="D126" s="45"/>
      <c r="E126" s="45"/>
      <c r="F126" s="45"/>
      <c r="G126" s="46"/>
      <c r="H126" s="46"/>
      <c r="I126" s="45"/>
      <c r="J126" s="60"/>
      <c r="K126" s="45"/>
      <c r="L126" s="45"/>
      <c r="M126" s="45"/>
      <c r="N126" s="61"/>
      <c r="O126" s="62"/>
      <c r="P126" s="61"/>
      <c r="Q126" s="61"/>
      <c r="R126" s="61"/>
      <c r="S126" s="61"/>
      <c r="T126" s="61"/>
      <c r="U126" s="75" t="s">
        <v>153</v>
      </c>
      <c r="V126" s="76">
        <v>3</v>
      </c>
      <c r="W126" s="77" t="s">
        <v>117</v>
      </c>
      <c r="X126" s="78">
        <f>V126*W126</f>
        <v>0.45</v>
      </c>
      <c r="Y126" s="61"/>
      <c r="Z126" s="94" t="s">
        <v>118</v>
      </c>
      <c r="AA126" s="64" t="s">
        <v>147</v>
      </c>
      <c r="AB126" s="93">
        <v>3</v>
      </c>
      <c r="AC126" s="88">
        <v>0.1</v>
      </c>
      <c r="AD126" s="89">
        <f t="shared" ref="AD126:AD128" si="40">AB126*AC126</f>
        <v>0.3</v>
      </c>
      <c r="AE126" s="94">
        <f>AD126+AD127+AD128</f>
        <v>1.503</v>
      </c>
      <c r="AF126" s="61"/>
      <c r="AG126" s="111"/>
      <c r="AH126" s="61"/>
      <c r="AI126" s="112"/>
      <c r="AJ126" s="113"/>
      <c r="AK126" s="112"/>
      <c r="AL126" s="113"/>
      <c r="AM126" s="113"/>
      <c r="AN126" s="114"/>
      <c r="AO126" s="114"/>
      <c r="AP126" s="113"/>
      <c r="AQ126" s="113"/>
      <c r="AR126" s="134"/>
      <c r="AS126" s="131"/>
      <c r="AT126" s="131"/>
      <c r="AU126" s="132"/>
      <c r="AV126" s="133"/>
      <c r="AW126" s="89"/>
      <c r="AX126" s="146"/>
      <c r="AY126" s="147"/>
      <c r="AZ126" s="75"/>
    </row>
    <row r="127" ht="20.25" spans="1:52">
      <c r="A127" s="45"/>
      <c r="B127" s="45"/>
      <c r="C127" s="45"/>
      <c r="D127" s="45"/>
      <c r="E127" s="45"/>
      <c r="F127" s="45"/>
      <c r="G127" s="46"/>
      <c r="H127" s="46"/>
      <c r="I127" s="45"/>
      <c r="J127" s="60"/>
      <c r="K127" s="45"/>
      <c r="L127" s="45"/>
      <c r="M127" s="45"/>
      <c r="N127" s="61"/>
      <c r="O127" s="62"/>
      <c r="P127" s="61"/>
      <c r="Q127" s="61"/>
      <c r="R127" s="61"/>
      <c r="S127" s="61"/>
      <c r="T127" s="61"/>
      <c r="U127" s="75"/>
      <c r="V127" s="76"/>
      <c r="W127" s="77"/>
      <c r="X127" s="78"/>
      <c r="Y127" s="61"/>
      <c r="Z127" s="61"/>
      <c r="AA127" s="78" t="s">
        <v>119</v>
      </c>
      <c r="AB127" s="93">
        <v>1</v>
      </c>
      <c r="AC127" s="88">
        <v>0.15</v>
      </c>
      <c r="AD127" s="89">
        <f>AC127*AB127</f>
        <v>0.15</v>
      </c>
      <c r="AE127" s="61"/>
      <c r="AF127" s="61"/>
      <c r="AG127" s="111"/>
      <c r="AH127" s="61"/>
      <c r="AI127" s="112"/>
      <c r="AJ127" s="113"/>
      <c r="AK127" s="112"/>
      <c r="AL127" s="113"/>
      <c r="AM127" s="113"/>
      <c r="AN127" s="114"/>
      <c r="AO127" s="114"/>
      <c r="AP127" s="113"/>
      <c r="AQ127" s="113"/>
      <c r="AR127" s="134"/>
      <c r="AS127" s="131"/>
      <c r="AT127" s="131"/>
      <c r="AU127" s="132"/>
      <c r="AV127" s="133"/>
      <c r="AW127" s="89"/>
      <c r="AX127" s="146"/>
      <c r="AY127" s="147"/>
      <c r="AZ127" s="75"/>
    </row>
    <row r="128" ht="21" spans="1:52">
      <c r="A128" s="48"/>
      <c r="B128" s="48"/>
      <c r="C128" s="48"/>
      <c r="D128" s="48"/>
      <c r="E128" s="48"/>
      <c r="F128" s="48"/>
      <c r="G128" s="49"/>
      <c r="H128" s="49"/>
      <c r="I128" s="48"/>
      <c r="J128" s="63"/>
      <c r="K128" s="48"/>
      <c r="L128" s="48"/>
      <c r="M128" s="48"/>
      <c r="N128" s="64"/>
      <c r="O128" s="65"/>
      <c r="P128" s="64"/>
      <c r="Q128" s="64"/>
      <c r="R128" s="64"/>
      <c r="S128" s="64"/>
      <c r="T128" s="64"/>
      <c r="U128" s="75"/>
      <c r="V128" s="76"/>
      <c r="W128" s="77"/>
      <c r="X128" s="78"/>
      <c r="Y128" s="64"/>
      <c r="Z128" s="64"/>
      <c r="AA128" s="78" t="s">
        <v>120</v>
      </c>
      <c r="AB128" s="93">
        <v>0.081</v>
      </c>
      <c r="AC128" s="88">
        <v>13</v>
      </c>
      <c r="AD128" s="89">
        <f>AC128*AB128</f>
        <v>1.053</v>
      </c>
      <c r="AE128" s="64"/>
      <c r="AF128" s="64"/>
      <c r="AG128" s="115"/>
      <c r="AH128" s="64"/>
      <c r="AI128" s="116"/>
      <c r="AJ128" s="117"/>
      <c r="AK128" s="116"/>
      <c r="AL128" s="117"/>
      <c r="AM128" s="117"/>
      <c r="AN128" s="118"/>
      <c r="AO128" s="118"/>
      <c r="AP128" s="117"/>
      <c r="AQ128" s="117"/>
      <c r="AR128" s="135"/>
      <c r="AS128" s="136"/>
      <c r="AT128" s="136"/>
      <c r="AU128" s="137"/>
      <c r="AV128" s="138"/>
      <c r="AW128" s="89"/>
      <c r="AX128" s="149"/>
      <c r="AY128" s="147"/>
      <c r="AZ128" s="75"/>
    </row>
    <row r="129" ht="20.25" spans="1:52">
      <c r="A129" s="45">
        <v>6</v>
      </c>
      <c r="B129" s="45" t="s">
        <v>154</v>
      </c>
      <c r="C129" s="45" t="s">
        <v>155</v>
      </c>
      <c r="D129" s="45"/>
      <c r="E129" s="45"/>
      <c r="F129" s="45" t="e">
        <f>模具报价表!#REF!</f>
        <v>#REF!</v>
      </c>
      <c r="G129" s="46" t="e">
        <f>模具报价表!#REF!</f>
        <v>#REF!</v>
      </c>
      <c r="H129" s="47" t="e">
        <f>G129*F129</f>
        <v>#REF!</v>
      </c>
      <c r="I129" s="45" t="e">
        <f>模具报价表!#REF!</f>
        <v>#REF!</v>
      </c>
      <c r="J129" s="60" t="e">
        <f>模具报价表!#REF!</f>
        <v>#REF!</v>
      </c>
      <c r="K129" s="45" t="e">
        <f>模具报价表!#REF!</f>
        <v>#REF!</v>
      </c>
      <c r="L129" s="45" t="e">
        <f>模具报价表!#REF!</f>
        <v>#REF!</v>
      </c>
      <c r="M129" s="45">
        <v>1</v>
      </c>
      <c r="N129" s="61" t="e">
        <f t="shared" ref="N129" si="41">J129*K129*L129*7.85*0.000001</f>
        <v>#REF!</v>
      </c>
      <c r="O129" s="62" t="e">
        <f>G129/N129</f>
        <v>#REF!</v>
      </c>
      <c r="P129" s="61">
        <v>3.8</v>
      </c>
      <c r="Q129" s="61" t="e">
        <f t="shared" ref="Q129" si="42">N129*P129</f>
        <v>#REF!</v>
      </c>
      <c r="R129" s="61">
        <v>2.4</v>
      </c>
      <c r="S129" s="61" t="e">
        <f t="shared" ref="S129" si="43">(N129-G129)*R129</f>
        <v>#REF!</v>
      </c>
      <c r="T129" s="61" t="e">
        <f t="shared" ref="T129" si="44">Q129-S129</f>
        <v>#REF!</v>
      </c>
      <c r="U129" s="48"/>
      <c r="V129" s="73"/>
      <c r="W129" s="74"/>
      <c r="X129" s="64"/>
      <c r="Y129" s="61">
        <f>X137+X138+X139</f>
        <v>0</v>
      </c>
      <c r="Z129" s="61" t="s">
        <v>109</v>
      </c>
      <c r="AA129" s="98" t="s">
        <v>110</v>
      </c>
      <c r="AB129" s="87" t="s">
        <v>36</v>
      </c>
      <c r="AC129" s="88" t="s">
        <v>127</v>
      </c>
      <c r="AD129" s="89">
        <v>0.25</v>
      </c>
      <c r="AE129" s="64">
        <f>AD129+AD130+AD131+AD132+AD133+AD134+AD135+AD136</f>
        <v>0.5</v>
      </c>
      <c r="AF129" s="61">
        <f t="shared" ref="AF129" si="45">AE129+AE137</f>
        <v>3.074</v>
      </c>
      <c r="AG129" s="111">
        <v>0.09</v>
      </c>
      <c r="AH129" s="61" t="e">
        <f>(T129+Y129+AF129)*AG129</f>
        <v>#REF!</v>
      </c>
      <c r="AI129" s="112"/>
      <c r="AJ129" s="113" t="e">
        <f>(T129+Y129+AF129)*AI129</f>
        <v>#REF!</v>
      </c>
      <c r="AK129" s="112">
        <v>0.1</v>
      </c>
      <c r="AL129" s="113" t="e">
        <f>(T129+Y129+AF129)*AK129</f>
        <v>#REF!</v>
      </c>
      <c r="AM129" s="113" t="e">
        <f t="shared" ref="AM129" si="46">T129+Y129+AF129+AH129+AJ129+AL129</f>
        <v>#REF!</v>
      </c>
      <c r="AN129" s="114" t="e">
        <f t="shared" ref="AN129" si="47">AM129*0.02</f>
        <v>#REF!</v>
      </c>
      <c r="AO129" s="114" t="e">
        <f>AM129*0.03</f>
        <v>#REF!</v>
      </c>
      <c r="AP129" s="113" t="e">
        <f t="shared" ref="AP129" si="48">AM129+AN129+AO129</f>
        <v>#REF!</v>
      </c>
      <c r="AQ129" s="113" t="e">
        <f t="shared" ref="AQ129" si="49">AP129*1.13</f>
        <v>#REF!</v>
      </c>
      <c r="AR129" s="130" t="e">
        <f>模具报价表!#REF!+模具报价表!#REF!+模具报价表!#REF!+模具报价表!#REF!+模具报价表!#REF!</f>
        <v>#REF!</v>
      </c>
      <c r="AS129" s="131">
        <v>30000</v>
      </c>
      <c r="AT129" s="131" t="s">
        <v>113</v>
      </c>
      <c r="AU129" s="132">
        <v>0.5</v>
      </c>
      <c r="AV129" s="133" t="e">
        <f>AR129*AU129</f>
        <v>#REF!</v>
      </c>
      <c r="AW129" s="117" t="e">
        <f>AV129/AS129</f>
        <v>#REF!</v>
      </c>
      <c r="AX129" s="146" t="e">
        <f>AQ129+AW129</f>
        <v>#REF!</v>
      </c>
      <c r="AY129" s="147" t="e">
        <f>AX129*F129</f>
        <v>#REF!</v>
      </c>
      <c r="AZ129" s="75"/>
    </row>
    <row r="130" ht="20.25" spans="1:52">
      <c r="A130" s="45"/>
      <c r="B130" s="45"/>
      <c r="C130" s="45"/>
      <c r="D130" s="45"/>
      <c r="E130" s="45"/>
      <c r="F130" s="45"/>
      <c r="G130" s="46"/>
      <c r="H130" s="46"/>
      <c r="I130" s="45"/>
      <c r="J130" s="60"/>
      <c r="K130" s="45"/>
      <c r="L130" s="45"/>
      <c r="M130" s="45"/>
      <c r="N130" s="61"/>
      <c r="O130" s="62"/>
      <c r="P130" s="61"/>
      <c r="Q130" s="61"/>
      <c r="R130" s="61"/>
      <c r="S130" s="61"/>
      <c r="T130" s="61"/>
      <c r="U130" s="75"/>
      <c r="V130" s="76"/>
      <c r="W130" s="77"/>
      <c r="X130" s="78"/>
      <c r="Y130" s="61"/>
      <c r="Z130" s="61"/>
      <c r="AA130" s="98" t="s">
        <v>110</v>
      </c>
      <c r="AB130" s="87" t="s">
        <v>139</v>
      </c>
      <c r="AC130" s="88" t="s">
        <v>127</v>
      </c>
      <c r="AD130" s="89">
        <v>0.25</v>
      </c>
      <c r="AE130" s="78"/>
      <c r="AF130" s="61"/>
      <c r="AG130" s="111"/>
      <c r="AH130" s="61"/>
      <c r="AI130" s="112"/>
      <c r="AJ130" s="113"/>
      <c r="AK130" s="112"/>
      <c r="AL130" s="113"/>
      <c r="AM130" s="113"/>
      <c r="AN130" s="114"/>
      <c r="AO130" s="114"/>
      <c r="AP130" s="113"/>
      <c r="AQ130" s="113"/>
      <c r="AR130" s="134"/>
      <c r="AS130" s="131"/>
      <c r="AT130" s="131"/>
      <c r="AU130" s="132"/>
      <c r="AV130" s="133"/>
      <c r="AW130" s="89"/>
      <c r="AX130" s="146"/>
      <c r="AY130" s="147"/>
      <c r="AZ130" s="75"/>
    </row>
    <row r="131" ht="20.25" spans="1:52">
      <c r="A131" s="45"/>
      <c r="B131" s="45"/>
      <c r="C131" s="45"/>
      <c r="D131" s="45"/>
      <c r="E131" s="45"/>
      <c r="F131" s="45"/>
      <c r="G131" s="46"/>
      <c r="H131" s="46"/>
      <c r="I131" s="45"/>
      <c r="J131" s="60"/>
      <c r="K131" s="45"/>
      <c r="L131" s="45"/>
      <c r="M131" s="45"/>
      <c r="N131" s="61"/>
      <c r="O131" s="62"/>
      <c r="P131" s="61"/>
      <c r="Q131" s="61"/>
      <c r="R131" s="61"/>
      <c r="S131" s="61"/>
      <c r="T131" s="61"/>
      <c r="U131" s="75"/>
      <c r="V131" s="76"/>
      <c r="W131" s="77"/>
      <c r="X131" s="78"/>
      <c r="Y131" s="61"/>
      <c r="Z131" s="61"/>
      <c r="AA131" s="172"/>
      <c r="AB131" s="173"/>
      <c r="AC131" s="88"/>
      <c r="AD131" s="89"/>
      <c r="AE131" s="78"/>
      <c r="AF131" s="61"/>
      <c r="AG131" s="111"/>
      <c r="AH131" s="61"/>
      <c r="AI131" s="112"/>
      <c r="AJ131" s="113"/>
      <c r="AK131" s="112"/>
      <c r="AL131" s="113"/>
      <c r="AM131" s="113"/>
      <c r="AN131" s="114"/>
      <c r="AO131" s="114"/>
      <c r="AP131" s="113"/>
      <c r="AQ131" s="113"/>
      <c r="AR131" s="134"/>
      <c r="AS131" s="131"/>
      <c r="AT131" s="131"/>
      <c r="AU131" s="132"/>
      <c r="AV131" s="133"/>
      <c r="AW131" s="89"/>
      <c r="AX131" s="146"/>
      <c r="AY131" s="147"/>
      <c r="AZ131" s="75"/>
    </row>
    <row r="132" ht="20.25" spans="1:52">
      <c r="A132" s="45"/>
      <c r="B132" s="45"/>
      <c r="C132" s="45"/>
      <c r="D132" s="45"/>
      <c r="E132" s="45"/>
      <c r="F132" s="45"/>
      <c r="G132" s="46"/>
      <c r="H132" s="46"/>
      <c r="I132" s="45"/>
      <c r="J132" s="60"/>
      <c r="K132" s="45"/>
      <c r="L132" s="45"/>
      <c r="M132" s="45"/>
      <c r="N132" s="61"/>
      <c r="O132" s="62"/>
      <c r="P132" s="61"/>
      <c r="Q132" s="61"/>
      <c r="R132" s="61"/>
      <c r="S132" s="61"/>
      <c r="T132" s="61"/>
      <c r="U132" s="75"/>
      <c r="V132" s="76"/>
      <c r="W132" s="77"/>
      <c r="X132" s="78"/>
      <c r="Y132" s="61"/>
      <c r="Z132" s="61"/>
      <c r="AA132" s="174"/>
      <c r="AB132" s="173"/>
      <c r="AC132" s="88"/>
      <c r="AD132" s="89"/>
      <c r="AE132" s="78"/>
      <c r="AF132" s="61"/>
      <c r="AG132" s="111"/>
      <c r="AH132" s="61"/>
      <c r="AI132" s="112"/>
      <c r="AJ132" s="113"/>
      <c r="AK132" s="112"/>
      <c r="AL132" s="113"/>
      <c r="AM132" s="113"/>
      <c r="AN132" s="114"/>
      <c r="AO132" s="114"/>
      <c r="AP132" s="113"/>
      <c r="AQ132" s="113"/>
      <c r="AR132" s="134"/>
      <c r="AS132" s="131"/>
      <c r="AT132" s="131"/>
      <c r="AU132" s="132"/>
      <c r="AV132" s="133"/>
      <c r="AW132" s="89"/>
      <c r="AX132" s="146"/>
      <c r="AY132" s="147"/>
      <c r="AZ132" s="75"/>
    </row>
    <row r="133" ht="20.25" spans="1:52">
      <c r="A133" s="45"/>
      <c r="B133" s="45"/>
      <c r="C133" s="45"/>
      <c r="D133" s="45"/>
      <c r="E133" s="45"/>
      <c r="F133" s="45"/>
      <c r="G133" s="46"/>
      <c r="H133" s="46"/>
      <c r="I133" s="45"/>
      <c r="J133" s="60"/>
      <c r="K133" s="45"/>
      <c r="L133" s="45"/>
      <c r="M133" s="45"/>
      <c r="N133" s="61"/>
      <c r="O133" s="62"/>
      <c r="P133" s="61"/>
      <c r="Q133" s="61"/>
      <c r="R133" s="61"/>
      <c r="S133" s="61"/>
      <c r="T133" s="61"/>
      <c r="U133" s="75"/>
      <c r="V133" s="76"/>
      <c r="W133" s="77"/>
      <c r="X133" s="78"/>
      <c r="Y133" s="61"/>
      <c r="Z133" s="61"/>
      <c r="AA133" s="152"/>
      <c r="AB133" s="152"/>
      <c r="AC133" s="88"/>
      <c r="AD133" s="89"/>
      <c r="AE133" s="78"/>
      <c r="AF133" s="61"/>
      <c r="AG133" s="111"/>
      <c r="AH133" s="61"/>
      <c r="AI133" s="112"/>
      <c r="AJ133" s="113"/>
      <c r="AK133" s="112"/>
      <c r="AL133" s="113"/>
      <c r="AM133" s="113"/>
      <c r="AN133" s="114"/>
      <c r="AO133" s="114"/>
      <c r="AP133" s="113"/>
      <c r="AQ133" s="113"/>
      <c r="AR133" s="134"/>
      <c r="AS133" s="131"/>
      <c r="AT133" s="131"/>
      <c r="AU133" s="132"/>
      <c r="AV133" s="133"/>
      <c r="AW133" s="89"/>
      <c r="AX133" s="146"/>
      <c r="AY133" s="147"/>
      <c r="AZ133" s="75"/>
    </row>
    <row r="134" ht="20.25" spans="1:52">
      <c r="A134" s="45"/>
      <c r="B134" s="45"/>
      <c r="C134" s="45"/>
      <c r="D134" s="45"/>
      <c r="E134" s="45"/>
      <c r="F134" s="45"/>
      <c r="G134" s="46"/>
      <c r="H134" s="46"/>
      <c r="I134" s="45"/>
      <c r="J134" s="60"/>
      <c r="K134" s="45"/>
      <c r="L134" s="45"/>
      <c r="M134" s="45"/>
      <c r="N134" s="61"/>
      <c r="O134" s="62"/>
      <c r="P134" s="61"/>
      <c r="Q134" s="61"/>
      <c r="R134" s="61"/>
      <c r="S134" s="61"/>
      <c r="T134" s="61"/>
      <c r="U134" s="75"/>
      <c r="V134" s="76"/>
      <c r="W134" s="77"/>
      <c r="X134" s="78"/>
      <c r="Y134" s="61"/>
      <c r="Z134" s="61"/>
      <c r="AA134" s="75"/>
      <c r="AB134" s="99"/>
      <c r="AC134" s="88"/>
      <c r="AD134" s="89"/>
      <c r="AE134" s="78"/>
      <c r="AF134" s="61"/>
      <c r="AG134" s="111"/>
      <c r="AH134" s="61"/>
      <c r="AI134" s="112"/>
      <c r="AJ134" s="113"/>
      <c r="AK134" s="112"/>
      <c r="AL134" s="113"/>
      <c r="AM134" s="113"/>
      <c r="AN134" s="114"/>
      <c r="AO134" s="114"/>
      <c r="AP134" s="113"/>
      <c r="AQ134" s="113"/>
      <c r="AR134" s="134"/>
      <c r="AS134" s="131"/>
      <c r="AT134" s="131"/>
      <c r="AU134" s="132"/>
      <c r="AV134" s="133"/>
      <c r="AW134" s="89"/>
      <c r="AX134" s="146"/>
      <c r="AY134" s="147"/>
      <c r="AZ134" s="75"/>
    </row>
    <row r="135" ht="20.25" spans="1:52">
      <c r="A135" s="45"/>
      <c r="B135" s="45"/>
      <c r="C135" s="45"/>
      <c r="D135" s="45"/>
      <c r="E135" s="45"/>
      <c r="F135" s="45"/>
      <c r="G135" s="46"/>
      <c r="H135" s="46"/>
      <c r="I135" s="45"/>
      <c r="J135" s="60"/>
      <c r="K135" s="45"/>
      <c r="L135" s="45"/>
      <c r="M135" s="45"/>
      <c r="N135" s="61"/>
      <c r="O135" s="62"/>
      <c r="P135" s="61"/>
      <c r="Q135" s="61"/>
      <c r="R135" s="61"/>
      <c r="S135" s="61"/>
      <c r="T135" s="61"/>
      <c r="U135" s="75"/>
      <c r="V135" s="76"/>
      <c r="W135" s="77"/>
      <c r="X135" s="78"/>
      <c r="Y135" s="61"/>
      <c r="Z135" s="61"/>
      <c r="AA135" s="75"/>
      <c r="AB135" s="93"/>
      <c r="AC135" s="88"/>
      <c r="AD135" s="89"/>
      <c r="AE135" s="78"/>
      <c r="AF135" s="61"/>
      <c r="AG135" s="111"/>
      <c r="AH135" s="61"/>
      <c r="AI135" s="112"/>
      <c r="AJ135" s="113"/>
      <c r="AK135" s="112"/>
      <c r="AL135" s="113"/>
      <c r="AM135" s="113"/>
      <c r="AN135" s="114"/>
      <c r="AO135" s="114"/>
      <c r="AP135" s="113"/>
      <c r="AQ135" s="113"/>
      <c r="AR135" s="134"/>
      <c r="AS135" s="131"/>
      <c r="AT135" s="131"/>
      <c r="AU135" s="132"/>
      <c r="AV135" s="133"/>
      <c r="AW135" s="89"/>
      <c r="AX135" s="146"/>
      <c r="AY135" s="147"/>
      <c r="AZ135" s="75"/>
    </row>
    <row r="136" ht="20.25" spans="1:52">
      <c r="A136" s="45"/>
      <c r="B136" s="45"/>
      <c r="C136" s="45"/>
      <c r="D136" s="45"/>
      <c r="E136" s="45"/>
      <c r="F136" s="45"/>
      <c r="G136" s="46"/>
      <c r="H136" s="46"/>
      <c r="I136" s="45"/>
      <c r="J136" s="60"/>
      <c r="K136" s="45"/>
      <c r="L136" s="45"/>
      <c r="M136" s="45"/>
      <c r="N136" s="61"/>
      <c r="O136" s="62"/>
      <c r="P136" s="61"/>
      <c r="Q136" s="61"/>
      <c r="R136" s="61"/>
      <c r="S136" s="61"/>
      <c r="T136" s="61"/>
      <c r="U136" s="75"/>
      <c r="V136" s="76"/>
      <c r="W136" s="77"/>
      <c r="X136" s="78"/>
      <c r="Y136" s="61"/>
      <c r="Z136" s="64"/>
      <c r="AA136" s="75"/>
      <c r="AB136" s="93"/>
      <c r="AC136" s="88"/>
      <c r="AD136" s="89"/>
      <c r="AE136" s="78"/>
      <c r="AF136" s="61"/>
      <c r="AG136" s="111"/>
      <c r="AH136" s="61"/>
      <c r="AI136" s="112"/>
      <c r="AJ136" s="113"/>
      <c r="AK136" s="112"/>
      <c r="AL136" s="113"/>
      <c r="AM136" s="113"/>
      <c r="AN136" s="114"/>
      <c r="AO136" s="114"/>
      <c r="AP136" s="113"/>
      <c r="AQ136" s="113"/>
      <c r="AR136" s="134"/>
      <c r="AS136" s="131"/>
      <c r="AT136" s="131"/>
      <c r="AU136" s="132"/>
      <c r="AV136" s="133"/>
      <c r="AW136" s="89"/>
      <c r="AX136" s="146"/>
      <c r="AY136" s="147"/>
      <c r="AZ136" s="75"/>
    </row>
    <row r="137" ht="20.25" spans="1:52">
      <c r="A137" s="45"/>
      <c r="B137" s="45"/>
      <c r="C137" s="45"/>
      <c r="D137" s="45"/>
      <c r="E137" s="45"/>
      <c r="F137" s="45"/>
      <c r="G137" s="46"/>
      <c r="H137" s="46"/>
      <c r="I137" s="45"/>
      <c r="J137" s="60"/>
      <c r="K137" s="45"/>
      <c r="L137" s="45"/>
      <c r="M137" s="45"/>
      <c r="N137" s="61"/>
      <c r="O137" s="62"/>
      <c r="P137" s="61"/>
      <c r="Q137" s="61"/>
      <c r="R137" s="61"/>
      <c r="S137" s="61"/>
      <c r="T137" s="61"/>
      <c r="U137" s="75"/>
      <c r="V137" s="76"/>
      <c r="W137" s="77"/>
      <c r="X137" s="78"/>
      <c r="Y137" s="61"/>
      <c r="Z137" s="94" t="s">
        <v>118</v>
      </c>
      <c r="AA137" s="64" t="s">
        <v>120</v>
      </c>
      <c r="AB137" s="93">
        <v>0.198</v>
      </c>
      <c r="AC137" s="88">
        <v>13</v>
      </c>
      <c r="AD137" s="89">
        <f>AC137*AB137</f>
        <v>2.574</v>
      </c>
      <c r="AE137" s="94">
        <f>AD137+AD138+AD139</f>
        <v>2.574</v>
      </c>
      <c r="AF137" s="61"/>
      <c r="AG137" s="111"/>
      <c r="AH137" s="61"/>
      <c r="AI137" s="112"/>
      <c r="AJ137" s="113"/>
      <c r="AK137" s="112"/>
      <c r="AL137" s="113"/>
      <c r="AM137" s="113"/>
      <c r="AN137" s="114"/>
      <c r="AO137" s="114"/>
      <c r="AP137" s="113"/>
      <c r="AQ137" s="113"/>
      <c r="AR137" s="134"/>
      <c r="AS137" s="131"/>
      <c r="AT137" s="131"/>
      <c r="AU137" s="132"/>
      <c r="AV137" s="133"/>
      <c r="AW137" s="89"/>
      <c r="AX137" s="146"/>
      <c r="AY137" s="147"/>
      <c r="AZ137" s="75"/>
    </row>
    <row r="138" ht="20.25" spans="1:52">
      <c r="A138" s="45"/>
      <c r="B138" s="45"/>
      <c r="C138" s="45"/>
      <c r="D138" s="45"/>
      <c r="E138" s="45"/>
      <c r="F138" s="45"/>
      <c r="G138" s="46"/>
      <c r="H138" s="46"/>
      <c r="I138" s="45"/>
      <c r="J138" s="60"/>
      <c r="K138" s="45"/>
      <c r="L138" s="45"/>
      <c r="M138" s="45"/>
      <c r="N138" s="61"/>
      <c r="O138" s="62"/>
      <c r="P138" s="61"/>
      <c r="Q138" s="61"/>
      <c r="R138" s="61"/>
      <c r="S138" s="61"/>
      <c r="T138" s="61"/>
      <c r="U138" s="75"/>
      <c r="V138" s="76"/>
      <c r="W138" s="77"/>
      <c r="X138" s="78"/>
      <c r="Y138" s="61"/>
      <c r="Z138" s="61"/>
      <c r="AA138" s="78"/>
      <c r="AB138" s="93"/>
      <c r="AC138" s="88"/>
      <c r="AD138" s="89"/>
      <c r="AE138" s="61"/>
      <c r="AF138" s="61"/>
      <c r="AG138" s="111"/>
      <c r="AH138" s="61"/>
      <c r="AI138" s="112"/>
      <c r="AJ138" s="113"/>
      <c r="AK138" s="112"/>
      <c r="AL138" s="113"/>
      <c r="AM138" s="113"/>
      <c r="AN138" s="114"/>
      <c r="AO138" s="114"/>
      <c r="AP138" s="113"/>
      <c r="AQ138" s="113"/>
      <c r="AR138" s="134"/>
      <c r="AS138" s="131"/>
      <c r="AT138" s="131"/>
      <c r="AU138" s="132"/>
      <c r="AV138" s="133"/>
      <c r="AW138" s="89"/>
      <c r="AX138" s="146"/>
      <c r="AY138" s="147"/>
      <c r="AZ138" s="75"/>
    </row>
    <row r="139" ht="21" spans="1:52">
      <c r="A139" s="48"/>
      <c r="B139" s="48"/>
      <c r="C139" s="48"/>
      <c r="D139" s="48"/>
      <c r="E139" s="48"/>
      <c r="F139" s="48"/>
      <c r="G139" s="49"/>
      <c r="H139" s="49"/>
      <c r="I139" s="48"/>
      <c r="J139" s="63"/>
      <c r="K139" s="48"/>
      <c r="L139" s="48"/>
      <c r="M139" s="48"/>
      <c r="N139" s="64"/>
      <c r="O139" s="65"/>
      <c r="P139" s="64"/>
      <c r="Q139" s="64"/>
      <c r="R139" s="64"/>
      <c r="S139" s="64"/>
      <c r="T139" s="64"/>
      <c r="U139" s="75"/>
      <c r="V139" s="76"/>
      <c r="W139" s="77"/>
      <c r="X139" s="78"/>
      <c r="Y139" s="64"/>
      <c r="Z139" s="64"/>
      <c r="AA139" s="78"/>
      <c r="AB139" s="93"/>
      <c r="AC139" s="88"/>
      <c r="AD139" s="89"/>
      <c r="AE139" s="64"/>
      <c r="AF139" s="64"/>
      <c r="AG139" s="115"/>
      <c r="AH139" s="64"/>
      <c r="AI139" s="116"/>
      <c r="AJ139" s="117"/>
      <c r="AK139" s="116"/>
      <c r="AL139" s="117"/>
      <c r="AM139" s="117"/>
      <c r="AN139" s="118"/>
      <c r="AO139" s="118"/>
      <c r="AP139" s="117"/>
      <c r="AQ139" s="117"/>
      <c r="AR139" s="135"/>
      <c r="AS139" s="136"/>
      <c r="AT139" s="136"/>
      <c r="AU139" s="137"/>
      <c r="AV139" s="138"/>
      <c r="AW139" s="89"/>
      <c r="AX139" s="149"/>
      <c r="AY139" s="147"/>
      <c r="AZ139" s="75"/>
    </row>
    <row r="140" ht="20.25" spans="1:52">
      <c r="A140" s="153" t="s">
        <v>156</v>
      </c>
      <c r="B140" s="154" t="s">
        <v>157</v>
      </c>
      <c r="C140" s="154" t="s">
        <v>158</v>
      </c>
      <c r="D140" s="45" t="s">
        <v>159</v>
      </c>
      <c r="E140" s="45" t="s">
        <v>160</v>
      </c>
      <c r="F140" s="45" t="e">
        <f>模具报价表!#REF!</f>
        <v>#REF!</v>
      </c>
      <c r="G140" s="46" t="e">
        <f>模具报价表!#REF!</f>
        <v>#REF!</v>
      </c>
      <c r="H140" s="47" t="e">
        <f>G140*F140</f>
        <v>#REF!</v>
      </c>
      <c r="I140" s="45" t="e">
        <f>模具报价表!#REF!</f>
        <v>#REF!</v>
      </c>
      <c r="J140" s="60">
        <v>5</v>
      </c>
      <c r="K140" s="45">
        <v>395</v>
      </c>
      <c r="L140" s="45">
        <v>185</v>
      </c>
      <c r="M140" s="45">
        <v>1</v>
      </c>
      <c r="N140" s="61">
        <f t="shared" ref="N140" si="50">J140*K140*L140*7.85*0.000001</f>
        <v>2.86819375</v>
      </c>
      <c r="O140" s="62" t="e">
        <f>G140/N140</f>
        <v>#REF!</v>
      </c>
      <c r="P140" s="61">
        <v>4.3</v>
      </c>
      <c r="Q140" s="61">
        <f t="shared" ref="Q140" si="51">N140*P140</f>
        <v>12.333233125</v>
      </c>
      <c r="R140" s="61">
        <v>2.4</v>
      </c>
      <c r="S140" s="61" t="e">
        <f t="shared" ref="S140" si="52">(N140-G140)*R140</f>
        <v>#REF!</v>
      </c>
      <c r="T140" s="61" t="e">
        <f t="shared" ref="T140" si="53">Q140-S140</f>
        <v>#REF!</v>
      </c>
      <c r="U140" s="48"/>
      <c r="V140" s="73"/>
      <c r="W140" s="74"/>
      <c r="X140" s="64"/>
      <c r="Y140" s="61">
        <f>X148+X149+X150</f>
        <v>0.45</v>
      </c>
      <c r="Z140" s="61" t="s">
        <v>109</v>
      </c>
      <c r="AA140" s="98" t="s">
        <v>110</v>
      </c>
      <c r="AB140" s="87" t="s">
        <v>36</v>
      </c>
      <c r="AC140" s="88" t="s">
        <v>127</v>
      </c>
      <c r="AD140" s="89">
        <v>0.25</v>
      </c>
      <c r="AE140" s="64">
        <f>AD140+AD141+AD142+AD143+AD144+AD145+AD146+AD147</f>
        <v>0.75</v>
      </c>
      <c r="AF140" s="61">
        <f t="shared" ref="AF140" si="54">AE140+AE148</f>
        <v>2.253</v>
      </c>
      <c r="AG140" s="111">
        <v>0.09</v>
      </c>
      <c r="AH140" s="61" t="e">
        <f>(T140+Y140+AF140)*AG140</f>
        <v>#REF!</v>
      </c>
      <c r="AI140" s="112"/>
      <c r="AJ140" s="113" t="e">
        <f>(T140+Y140+AF140)*AI140</f>
        <v>#REF!</v>
      </c>
      <c r="AK140" s="112">
        <v>0.1</v>
      </c>
      <c r="AL140" s="113" t="e">
        <f>(T140+Y140+AF140)*AK140</f>
        <v>#REF!</v>
      </c>
      <c r="AM140" s="113" t="e">
        <f t="shared" ref="AM140" si="55">T140+Y140+AF140+AH140+AJ140+AL140</f>
        <v>#REF!</v>
      </c>
      <c r="AN140" s="114" t="e">
        <f t="shared" ref="AN140" si="56">AM140*0.02</f>
        <v>#REF!</v>
      </c>
      <c r="AO140" s="114" t="e">
        <f>AM140*0.03</f>
        <v>#REF!</v>
      </c>
      <c r="AP140" s="113" t="e">
        <f t="shared" ref="AP140" si="57">AM140+AN140+AO140</f>
        <v>#REF!</v>
      </c>
      <c r="AQ140" s="113" t="e">
        <f t="shared" ref="AQ140" si="58">AP140*1.13</f>
        <v>#REF!</v>
      </c>
      <c r="AR140" s="130" t="e">
        <f>模具报价表!#REF!+模具报价表!#REF!+模具报价表!#REF!+模具报价表!#REF!+模具报价表!#REF!</f>
        <v>#REF!</v>
      </c>
      <c r="AS140" s="131">
        <v>30000</v>
      </c>
      <c r="AT140" s="131" t="s">
        <v>113</v>
      </c>
      <c r="AU140" s="132">
        <v>0.5</v>
      </c>
      <c r="AV140" s="133" t="e">
        <f>AR140*AU140</f>
        <v>#REF!</v>
      </c>
      <c r="AW140" s="117" t="e">
        <f>AV140/AS140</f>
        <v>#REF!</v>
      </c>
      <c r="AX140" s="146" t="e">
        <f>AQ140+AW140</f>
        <v>#REF!</v>
      </c>
      <c r="AY140" s="147" t="e">
        <f>AX140*F140</f>
        <v>#REF!</v>
      </c>
      <c r="AZ140" s="75"/>
    </row>
    <row r="141" ht="20.25" spans="1:52">
      <c r="A141" s="155"/>
      <c r="B141" s="44"/>
      <c r="C141" s="44"/>
      <c r="D141" s="45"/>
      <c r="E141" s="45"/>
      <c r="F141" s="45"/>
      <c r="G141" s="46"/>
      <c r="H141" s="46"/>
      <c r="I141" s="45"/>
      <c r="J141" s="60"/>
      <c r="K141" s="45"/>
      <c r="L141" s="45"/>
      <c r="M141" s="45"/>
      <c r="N141" s="61"/>
      <c r="O141" s="62"/>
      <c r="P141" s="61"/>
      <c r="Q141" s="61"/>
      <c r="R141" s="61"/>
      <c r="S141" s="61"/>
      <c r="T141" s="61"/>
      <c r="U141" s="75"/>
      <c r="V141" s="76"/>
      <c r="W141" s="77"/>
      <c r="X141" s="78"/>
      <c r="Y141" s="61"/>
      <c r="Z141" s="61"/>
      <c r="AA141" s="96" t="s">
        <v>35</v>
      </c>
      <c r="AB141" s="87" t="s">
        <v>139</v>
      </c>
      <c r="AC141" s="88" t="s">
        <v>127</v>
      </c>
      <c r="AD141" s="89">
        <v>0.25</v>
      </c>
      <c r="AE141" s="78"/>
      <c r="AF141" s="61"/>
      <c r="AG141" s="111"/>
      <c r="AH141" s="61"/>
      <c r="AI141" s="112"/>
      <c r="AJ141" s="113"/>
      <c r="AK141" s="112"/>
      <c r="AL141" s="113"/>
      <c r="AM141" s="113"/>
      <c r="AN141" s="114"/>
      <c r="AO141" s="114"/>
      <c r="AP141" s="113"/>
      <c r="AQ141" s="113"/>
      <c r="AR141" s="134"/>
      <c r="AS141" s="131"/>
      <c r="AT141" s="131"/>
      <c r="AU141" s="132"/>
      <c r="AV141" s="133"/>
      <c r="AW141" s="89"/>
      <c r="AX141" s="146"/>
      <c r="AY141" s="147"/>
      <c r="AZ141" s="75"/>
    </row>
    <row r="142" ht="20.25" spans="1:52">
      <c r="A142" s="155"/>
      <c r="B142" s="44"/>
      <c r="C142" s="44"/>
      <c r="D142" s="45"/>
      <c r="E142" s="45"/>
      <c r="F142" s="45"/>
      <c r="G142" s="46"/>
      <c r="H142" s="46"/>
      <c r="I142" s="45"/>
      <c r="J142" s="60"/>
      <c r="K142" s="45"/>
      <c r="L142" s="45"/>
      <c r="M142" s="45"/>
      <c r="N142" s="61"/>
      <c r="O142" s="62"/>
      <c r="P142" s="61"/>
      <c r="Q142" s="61"/>
      <c r="R142" s="61"/>
      <c r="S142" s="61"/>
      <c r="T142" s="61"/>
      <c r="U142" s="75"/>
      <c r="V142" s="76"/>
      <c r="W142" s="77"/>
      <c r="X142" s="78"/>
      <c r="Y142" s="61"/>
      <c r="Z142" s="61"/>
      <c r="AA142" s="97" t="s">
        <v>37</v>
      </c>
      <c r="AB142" s="95" t="s">
        <v>139</v>
      </c>
      <c r="AC142" s="88" t="s">
        <v>127</v>
      </c>
      <c r="AD142" s="89">
        <v>0.25</v>
      </c>
      <c r="AE142" s="78"/>
      <c r="AF142" s="61"/>
      <c r="AG142" s="111"/>
      <c r="AH142" s="61"/>
      <c r="AI142" s="112"/>
      <c r="AJ142" s="113"/>
      <c r="AK142" s="112"/>
      <c r="AL142" s="113"/>
      <c r="AM142" s="113"/>
      <c r="AN142" s="114"/>
      <c r="AO142" s="114"/>
      <c r="AP142" s="113"/>
      <c r="AQ142" s="113"/>
      <c r="AR142" s="134"/>
      <c r="AS142" s="131"/>
      <c r="AT142" s="131"/>
      <c r="AU142" s="132"/>
      <c r="AV142" s="133"/>
      <c r="AW142" s="89"/>
      <c r="AX142" s="146"/>
      <c r="AY142" s="147"/>
      <c r="AZ142" s="75"/>
    </row>
    <row r="143" ht="20.25" spans="1:52">
      <c r="A143" s="155"/>
      <c r="B143" s="44"/>
      <c r="C143" s="44"/>
      <c r="D143" s="45"/>
      <c r="E143" s="45"/>
      <c r="F143" s="45"/>
      <c r="G143" s="46"/>
      <c r="H143" s="46"/>
      <c r="I143" s="45"/>
      <c r="J143" s="60"/>
      <c r="K143" s="45"/>
      <c r="L143" s="45"/>
      <c r="M143" s="45"/>
      <c r="N143" s="61"/>
      <c r="O143" s="62"/>
      <c r="P143" s="61"/>
      <c r="Q143" s="61"/>
      <c r="R143" s="61"/>
      <c r="S143" s="61"/>
      <c r="T143" s="61"/>
      <c r="U143" s="75"/>
      <c r="V143" s="76"/>
      <c r="W143" s="77"/>
      <c r="X143" s="78"/>
      <c r="Y143" s="61"/>
      <c r="Z143" s="61"/>
      <c r="AA143" s="96"/>
      <c r="AB143" s="87"/>
      <c r="AC143" s="88"/>
      <c r="AD143" s="89"/>
      <c r="AE143" s="78"/>
      <c r="AF143" s="61"/>
      <c r="AG143" s="111"/>
      <c r="AH143" s="61"/>
      <c r="AI143" s="112"/>
      <c r="AJ143" s="113"/>
      <c r="AK143" s="112"/>
      <c r="AL143" s="113"/>
      <c r="AM143" s="113"/>
      <c r="AN143" s="114"/>
      <c r="AO143" s="114"/>
      <c r="AP143" s="113"/>
      <c r="AQ143" s="113"/>
      <c r="AR143" s="134"/>
      <c r="AS143" s="131"/>
      <c r="AT143" s="131"/>
      <c r="AU143" s="132"/>
      <c r="AV143" s="133"/>
      <c r="AW143" s="89"/>
      <c r="AX143" s="146"/>
      <c r="AY143" s="147"/>
      <c r="AZ143" s="75"/>
    </row>
    <row r="144" ht="20.25" spans="1:52">
      <c r="A144" s="155"/>
      <c r="B144" s="44"/>
      <c r="C144" s="44"/>
      <c r="D144" s="45"/>
      <c r="E144" s="45"/>
      <c r="F144" s="45"/>
      <c r="G144" s="46"/>
      <c r="H144" s="46"/>
      <c r="I144" s="45"/>
      <c r="J144" s="60"/>
      <c r="K144" s="45"/>
      <c r="L144" s="45"/>
      <c r="M144" s="45"/>
      <c r="N144" s="61"/>
      <c r="O144" s="62"/>
      <c r="P144" s="61"/>
      <c r="Q144" s="61"/>
      <c r="R144" s="61"/>
      <c r="S144" s="61"/>
      <c r="T144" s="61"/>
      <c r="U144" s="75"/>
      <c r="V144" s="76"/>
      <c r="W144" s="77"/>
      <c r="X144" s="78"/>
      <c r="Y144" s="61"/>
      <c r="Z144" s="61"/>
      <c r="AA144" s="152"/>
      <c r="AB144" s="152"/>
      <c r="AC144" s="88"/>
      <c r="AD144" s="89"/>
      <c r="AE144" s="78"/>
      <c r="AF144" s="61"/>
      <c r="AG144" s="111"/>
      <c r="AH144" s="61"/>
      <c r="AI144" s="112"/>
      <c r="AJ144" s="113"/>
      <c r="AK144" s="112"/>
      <c r="AL144" s="113"/>
      <c r="AM144" s="113"/>
      <c r="AN144" s="114"/>
      <c r="AO144" s="114"/>
      <c r="AP144" s="113"/>
      <c r="AQ144" s="113"/>
      <c r="AR144" s="134"/>
      <c r="AS144" s="131"/>
      <c r="AT144" s="131"/>
      <c r="AU144" s="132"/>
      <c r="AV144" s="133"/>
      <c r="AW144" s="89"/>
      <c r="AX144" s="146"/>
      <c r="AY144" s="147"/>
      <c r="AZ144" s="75"/>
    </row>
    <row r="145" ht="20.25" spans="1:52">
      <c r="A145" s="155"/>
      <c r="B145" s="44"/>
      <c r="C145" s="44"/>
      <c r="D145" s="45"/>
      <c r="E145" s="45"/>
      <c r="F145" s="45"/>
      <c r="G145" s="46"/>
      <c r="H145" s="46"/>
      <c r="I145" s="45"/>
      <c r="J145" s="60"/>
      <c r="K145" s="45"/>
      <c r="L145" s="45"/>
      <c r="M145" s="45"/>
      <c r="N145" s="61"/>
      <c r="O145" s="62"/>
      <c r="P145" s="61"/>
      <c r="Q145" s="61"/>
      <c r="R145" s="61"/>
      <c r="S145" s="61"/>
      <c r="T145" s="61"/>
      <c r="U145" s="75"/>
      <c r="V145" s="76"/>
      <c r="W145" s="77"/>
      <c r="X145" s="78"/>
      <c r="Y145" s="61"/>
      <c r="Z145" s="61"/>
      <c r="AA145" s="75"/>
      <c r="AB145" s="99"/>
      <c r="AC145" s="88"/>
      <c r="AD145" s="89"/>
      <c r="AE145" s="78"/>
      <c r="AF145" s="61"/>
      <c r="AG145" s="111"/>
      <c r="AH145" s="61"/>
      <c r="AI145" s="112"/>
      <c r="AJ145" s="113"/>
      <c r="AK145" s="112"/>
      <c r="AL145" s="113"/>
      <c r="AM145" s="113"/>
      <c r="AN145" s="114"/>
      <c r="AO145" s="114"/>
      <c r="AP145" s="113"/>
      <c r="AQ145" s="113"/>
      <c r="AR145" s="134"/>
      <c r="AS145" s="131"/>
      <c r="AT145" s="131"/>
      <c r="AU145" s="132"/>
      <c r="AV145" s="133"/>
      <c r="AW145" s="89"/>
      <c r="AX145" s="146"/>
      <c r="AY145" s="147"/>
      <c r="AZ145" s="75"/>
    </row>
    <row r="146" ht="20.25" spans="1:52">
      <c r="A146" s="155"/>
      <c r="B146" s="44"/>
      <c r="C146" s="44"/>
      <c r="D146" s="45"/>
      <c r="E146" s="45"/>
      <c r="F146" s="45"/>
      <c r="G146" s="46"/>
      <c r="H146" s="46"/>
      <c r="I146" s="45"/>
      <c r="J146" s="60"/>
      <c r="K146" s="45"/>
      <c r="L146" s="45"/>
      <c r="M146" s="45"/>
      <c r="N146" s="61"/>
      <c r="O146" s="62"/>
      <c r="P146" s="61"/>
      <c r="Q146" s="61"/>
      <c r="R146" s="61"/>
      <c r="S146" s="61"/>
      <c r="T146" s="61"/>
      <c r="U146" s="75"/>
      <c r="V146" s="76"/>
      <c r="W146" s="77"/>
      <c r="X146" s="78"/>
      <c r="Y146" s="61"/>
      <c r="Z146" s="61"/>
      <c r="AA146" s="75"/>
      <c r="AB146" s="93"/>
      <c r="AC146" s="88"/>
      <c r="AD146" s="89"/>
      <c r="AE146" s="78"/>
      <c r="AF146" s="61"/>
      <c r="AG146" s="111"/>
      <c r="AH146" s="61"/>
      <c r="AI146" s="112"/>
      <c r="AJ146" s="113"/>
      <c r="AK146" s="112"/>
      <c r="AL146" s="113"/>
      <c r="AM146" s="113"/>
      <c r="AN146" s="114"/>
      <c r="AO146" s="114"/>
      <c r="AP146" s="113"/>
      <c r="AQ146" s="113"/>
      <c r="AR146" s="134"/>
      <c r="AS146" s="131"/>
      <c r="AT146" s="131"/>
      <c r="AU146" s="132"/>
      <c r="AV146" s="133"/>
      <c r="AW146" s="89"/>
      <c r="AX146" s="146"/>
      <c r="AY146" s="147"/>
      <c r="AZ146" s="75"/>
    </row>
    <row r="147" ht="20.25" spans="1:52">
      <c r="A147" s="155"/>
      <c r="B147" s="44"/>
      <c r="C147" s="44"/>
      <c r="D147" s="45"/>
      <c r="E147" s="45"/>
      <c r="F147" s="45"/>
      <c r="G147" s="46"/>
      <c r="H147" s="46"/>
      <c r="I147" s="45"/>
      <c r="J147" s="60"/>
      <c r="K147" s="45"/>
      <c r="L147" s="45"/>
      <c r="M147" s="45"/>
      <c r="N147" s="61"/>
      <c r="O147" s="62"/>
      <c r="P147" s="61"/>
      <c r="Q147" s="61"/>
      <c r="R147" s="61"/>
      <c r="S147" s="61"/>
      <c r="T147" s="61"/>
      <c r="U147" s="75"/>
      <c r="V147" s="76"/>
      <c r="W147" s="77"/>
      <c r="X147" s="78"/>
      <c r="Y147" s="61"/>
      <c r="Z147" s="64"/>
      <c r="AA147" s="75"/>
      <c r="AB147" s="93"/>
      <c r="AC147" s="88"/>
      <c r="AD147" s="89"/>
      <c r="AE147" s="78"/>
      <c r="AF147" s="61"/>
      <c r="AG147" s="111"/>
      <c r="AH147" s="61"/>
      <c r="AI147" s="112"/>
      <c r="AJ147" s="113"/>
      <c r="AK147" s="112"/>
      <c r="AL147" s="113"/>
      <c r="AM147" s="113"/>
      <c r="AN147" s="114"/>
      <c r="AO147" s="114"/>
      <c r="AP147" s="113"/>
      <c r="AQ147" s="113"/>
      <c r="AR147" s="134"/>
      <c r="AS147" s="131"/>
      <c r="AT147" s="131"/>
      <c r="AU147" s="132"/>
      <c r="AV147" s="133"/>
      <c r="AW147" s="89"/>
      <c r="AX147" s="146"/>
      <c r="AY147" s="147"/>
      <c r="AZ147" s="75"/>
    </row>
    <row r="148" ht="20.25" spans="1:52">
      <c r="A148" s="155"/>
      <c r="B148" s="44"/>
      <c r="C148" s="44"/>
      <c r="D148" s="45"/>
      <c r="E148" s="45"/>
      <c r="F148" s="45"/>
      <c r="G148" s="46"/>
      <c r="H148" s="46"/>
      <c r="I148" s="45"/>
      <c r="J148" s="60"/>
      <c r="K148" s="45"/>
      <c r="L148" s="45"/>
      <c r="M148" s="45"/>
      <c r="N148" s="61"/>
      <c r="O148" s="62"/>
      <c r="P148" s="61"/>
      <c r="Q148" s="61"/>
      <c r="R148" s="61"/>
      <c r="S148" s="61"/>
      <c r="T148" s="61"/>
      <c r="U148" s="75" t="s">
        <v>153</v>
      </c>
      <c r="V148" s="76">
        <v>3</v>
      </c>
      <c r="W148" s="77" t="s">
        <v>117</v>
      </c>
      <c r="X148" s="78">
        <f>V148*W148</f>
        <v>0.45</v>
      </c>
      <c r="Y148" s="61"/>
      <c r="Z148" s="94" t="s">
        <v>118</v>
      </c>
      <c r="AA148" s="64" t="s">
        <v>147</v>
      </c>
      <c r="AB148" s="93">
        <v>3</v>
      </c>
      <c r="AC148" s="88">
        <v>0.1</v>
      </c>
      <c r="AD148" s="89">
        <f t="shared" ref="AD148:AD150" si="59">AB148*AC148</f>
        <v>0.3</v>
      </c>
      <c r="AE148" s="94">
        <f>AD148+AD149+AD150</f>
        <v>1.503</v>
      </c>
      <c r="AF148" s="61"/>
      <c r="AG148" s="111"/>
      <c r="AH148" s="61"/>
      <c r="AI148" s="112"/>
      <c r="AJ148" s="113"/>
      <c r="AK148" s="112"/>
      <c r="AL148" s="113"/>
      <c r="AM148" s="113"/>
      <c r="AN148" s="114"/>
      <c r="AO148" s="114"/>
      <c r="AP148" s="113"/>
      <c r="AQ148" s="113"/>
      <c r="AR148" s="134"/>
      <c r="AS148" s="131"/>
      <c r="AT148" s="131"/>
      <c r="AU148" s="132"/>
      <c r="AV148" s="133"/>
      <c r="AW148" s="89"/>
      <c r="AX148" s="146"/>
      <c r="AY148" s="147"/>
      <c r="AZ148" s="75"/>
    </row>
    <row r="149" ht="20.25" spans="1:52">
      <c r="A149" s="155"/>
      <c r="B149" s="44"/>
      <c r="C149" s="44"/>
      <c r="D149" s="45"/>
      <c r="E149" s="45"/>
      <c r="F149" s="45"/>
      <c r="G149" s="46"/>
      <c r="H149" s="46"/>
      <c r="I149" s="45"/>
      <c r="J149" s="60"/>
      <c r="K149" s="45"/>
      <c r="L149" s="45"/>
      <c r="M149" s="45"/>
      <c r="N149" s="61"/>
      <c r="O149" s="62"/>
      <c r="P149" s="61"/>
      <c r="Q149" s="61"/>
      <c r="R149" s="61"/>
      <c r="S149" s="61"/>
      <c r="T149" s="61"/>
      <c r="U149" s="75"/>
      <c r="V149" s="76"/>
      <c r="W149" s="77"/>
      <c r="X149" s="78"/>
      <c r="Y149" s="61"/>
      <c r="Z149" s="61"/>
      <c r="AA149" s="78" t="s">
        <v>119</v>
      </c>
      <c r="AB149" s="93">
        <v>1</v>
      </c>
      <c r="AC149" s="88">
        <v>0.15</v>
      </c>
      <c r="AD149" s="89">
        <f>AC149*AB149</f>
        <v>0.15</v>
      </c>
      <c r="AE149" s="61"/>
      <c r="AF149" s="61"/>
      <c r="AG149" s="111"/>
      <c r="AH149" s="61"/>
      <c r="AI149" s="112"/>
      <c r="AJ149" s="113"/>
      <c r="AK149" s="112"/>
      <c r="AL149" s="113"/>
      <c r="AM149" s="113"/>
      <c r="AN149" s="114"/>
      <c r="AO149" s="114"/>
      <c r="AP149" s="113"/>
      <c r="AQ149" s="113"/>
      <c r="AR149" s="134"/>
      <c r="AS149" s="131"/>
      <c r="AT149" s="131"/>
      <c r="AU149" s="132"/>
      <c r="AV149" s="133"/>
      <c r="AW149" s="89"/>
      <c r="AX149" s="146"/>
      <c r="AY149" s="147"/>
      <c r="AZ149" s="75"/>
    </row>
    <row r="150" ht="20.25" spans="1:52">
      <c r="A150" s="155"/>
      <c r="B150" s="44"/>
      <c r="C150" s="44"/>
      <c r="D150" s="48"/>
      <c r="E150" s="48"/>
      <c r="F150" s="48"/>
      <c r="G150" s="49"/>
      <c r="H150" s="49"/>
      <c r="I150" s="48"/>
      <c r="J150" s="63"/>
      <c r="K150" s="48"/>
      <c r="L150" s="48"/>
      <c r="M150" s="48"/>
      <c r="N150" s="64"/>
      <c r="O150" s="65"/>
      <c r="P150" s="64"/>
      <c r="Q150" s="64"/>
      <c r="R150" s="64"/>
      <c r="S150" s="64"/>
      <c r="T150" s="64"/>
      <c r="U150" s="75"/>
      <c r="V150" s="76"/>
      <c r="W150" s="77"/>
      <c r="X150" s="78"/>
      <c r="Y150" s="64"/>
      <c r="Z150" s="64"/>
      <c r="AA150" s="78" t="s">
        <v>120</v>
      </c>
      <c r="AB150" s="93">
        <v>0.081</v>
      </c>
      <c r="AC150" s="88">
        <v>13</v>
      </c>
      <c r="AD150" s="89">
        <f>AC150*AB150</f>
        <v>1.053</v>
      </c>
      <c r="AE150" s="64"/>
      <c r="AF150" s="64"/>
      <c r="AG150" s="115"/>
      <c r="AH150" s="64"/>
      <c r="AI150" s="116"/>
      <c r="AJ150" s="117"/>
      <c r="AK150" s="116"/>
      <c r="AL150" s="117"/>
      <c r="AM150" s="117"/>
      <c r="AN150" s="118"/>
      <c r="AO150" s="118"/>
      <c r="AP150" s="117"/>
      <c r="AQ150" s="117"/>
      <c r="AR150" s="135"/>
      <c r="AS150" s="136"/>
      <c r="AT150" s="136"/>
      <c r="AU150" s="137"/>
      <c r="AV150" s="138"/>
      <c r="AW150" s="89"/>
      <c r="AX150" s="149"/>
      <c r="AY150" s="147"/>
      <c r="AZ150" s="75"/>
    </row>
    <row r="151" ht="43.5" customHeight="1" spans="1:52">
      <c r="A151" s="156"/>
      <c r="B151" s="156"/>
      <c r="C151" s="157"/>
      <c r="D151" s="157"/>
      <c r="E151" s="157"/>
      <c r="F151" s="157"/>
      <c r="G151" s="157">
        <v>9.01</v>
      </c>
      <c r="H151" s="157" t="e">
        <f>SUM(H8:H150)</f>
        <v>#REF!</v>
      </c>
      <c r="I151" s="157"/>
      <c r="J151" s="163"/>
      <c r="K151" s="157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68"/>
      <c r="W151" s="169"/>
      <c r="X151" s="157"/>
      <c r="Y151" s="157"/>
      <c r="Z151" s="157"/>
      <c r="AA151" s="157"/>
      <c r="AB151" s="157"/>
      <c r="AC151" s="175"/>
      <c r="AD151" s="157"/>
      <c r="AE151" s="157"/>
      <c r="AF151" s="157"/>
      <c r="AG151" s="157"/>
      <c r="AH151" s="157"/>
      <c r="AI151" s="157"/>
      <c r="AJ151" s="157"/>
      <c r="AK151" s="157"/>
      <c r="AL151" s="157"/>
      <c r="AM151" s="157"/>
      <c r="AN151" s="157" t="e">
        <f>SUM(AN8:AN150)</f>
        <v>#REF!</v>
      </c>
      <c r="AO151" s="157" t="e">
        <f>SUM(AO8:AO150)</f>
        <v>#REF!</v>
      </c>
      <c r="AP151" s="157"/>
      <c r="AQ151" s="157" t="e">
        <f>SUM(AQ8:AQ150)</f>
        <v>#REF!</v>
      </c>
      <c r="AR151" s="182" t="e">
        <f>SUM(AR8:AR150)</f>
        <v>#REF!</v>
      </c>
      <c r="AS151" s="183"/>
      <c r="AT151" s="157"/>
      <c r="AU151" s="157"/>
      <c r="AV151" s="157"/>
      <c r="AW151" s="157"/>
      <c r="AX151" s="188" t="e">
        <f>SUM(AX8:AX150)</f>
        <v>#REF!</v>
      </c>
      <c r="AY151" s="189" t="e">
        <f>SUM(AY8:AY150)</f>
        <v>#REF!</v>
      </c>
      <c r="AZ151" s="190"/>
    </row>
    <row r="152" ht="20.25" spans="1:52">
      <c r="A152" s="158" t="s">
        <v>161</v>
      </c>
      <c r="B152" s="159"/>
      <c r="C152" s="159"/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59"/>
      <c r="AE152" s="159"/>
      <c r="AF152" s="176"/>
      <c r="AG152" s="179"/>
      <c r="AH152" s="176"/>
      <c r="AI152" s="180"/>
      <c r="AJ152" s="176"/>
      <c r="AK152" s="180"/>
      <c r="AL152" s="176"/>
      <c r="AM152" s="181"/>
      <c r="AN152" s="162"/>
      <c r="AO152" s="162"/>
      <c r="AP152" s="184"/>
      <c r="AQ152" s="184"/>
      <c r="AR152" s="185"/>
      <c r="AS152" s="178"/>
      <c r="AT152" s="178"/>
      <c r="AU152" s="186"/>
      <c r="AV152" s="187"/>
      <c r="AW152" s="178"/>
      <c r="AX152" s="191"/>
      <c r="AY152" s="185"/>
      <c r="AZ152" s="148"/>
    </row>
    <row r="153" ht="20.25" spans="1:52">
      <c r="A153" s="158"/>
      <c r="B153" s="159"/>
      <c r="C153" s="159"/>
      <c r="D153" s="159"/>
      <c r="E153" s="159"/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  <c r="AF153" s="176"/>
      <c r="AG153" s="179"/>
      <c r="AH153" s="176"/>
      <c r="AI153" s="180"/>
      <c r="AJ153" s="176"/>
      <c r="AK153" s="180"/>
      <c r="AL153" s="176"/>
      <c r="AM153" s="181"/>
      <c r="AN153" s="162"/>
      <c r="AO153" s="162"/>
      <c r="AP153" s="184"/>
      <c r="AQ153" s="184"/>
      <c r="AR153" s="185"/>
      <c r="AS153" s="178"/>
      <c r="AT153" s="178"/>
      <c r="AU153" s="186"/>
      <c r="AV153" s="187"/>
      <c r="AW153" s="178"/>
      <c r="AX153" s="191"/>
      <c r="AY153" s="185"/>
      <c r="AZ153" s="148"/>
    </row>
    <row r="154" spans="1:52">
      <c r="A154" s="160"/>
      <c r="B154" s="161"/>
      <c r="C154" s="161"/>
      <c r="D154" s="161"/>
      <c r="E154" s="4"/>
      <c r="F154" s="4"/>
      <c r="G154" s="162"/>
      <c r="H154" s="162"/>
      <c r="I154" s="4"/>
      <c r="J154" s="164"/>
      <c r="K154" s="4"/>
      <c r="L154" s="165"/>
      <c r="M154" s="165"/>
      <c r="N154" s="166"/>
      <c r="O154" s="167"/>
      <c r="P154" s="166"/>
      <c r="Q154" s="166"/>
      <c r="R154" s="166"/>
      <c r="S154" s="166"/>
      <c r="T154" s="166"/>
      <c r="U154" s="170"/>
      <c r="V154" s="165"/>
      <c r="W154" s="171"/>
      <c r="X154" s="166"/>
      <c r="Y154" s="166"/>
      <c r="Z154" s="166"/>
      <c r="AA154" s="4"/>
      <c r="AB154" s="148"/>
      <c r="AC154" s="177"/>
      <c r="AD154" s="178"/>
      <c r="AE154" s="176"/>
      <c r="AF154" s="176"/>
      <c r="AG154" s="179"/>
      <c r="AH154" s="176"/>
      <c r="AI154" s="180"/>
      <c r="AJ154" s="176"/>
      <c r="AK154" s="180"/>
      <c r="AL154" s="176"/>
      <c r="AM154" s="181"/>
      <c r="AN154" s="162"/>
      <c r="AO154" s="162"/>
      <c r="AP154" s="184"/>
      <c r="AQ154" s="184"/>
      <c r="AR154" s="185"/>
      <c r="AS154" s="178"/>
      <c r="AT154" s="178"/>
      <c r="AU154" s="186"/>
      <c r="AV154" s="187"/>
      <c r="AW154" s="178"/>
      <c r="AX154" s="191"/>
      <c r="AY154" s="185"/>
      <c r="AZ154" s="148"/>
    </row>
    <row r="155" spans="1:52">
      <c r="A155" s="160"/>
      <c r="B155" s="161"/>
      <c r="C155" s="161"/>
      <c r="D155" s="161"/>
      <c r="E155" s="4"/>
      <c r="F155" s="4"/>
      <c r="G155" s="162"/>
      <c r="H155" s="162"/>
      <c r="I155" s="4"/>
      <c r="J155" s="164"/>
      <c r="K155" s="4"/>
      <c r="L155" s="165"/>
      <c r="M155" s="165"/>
      <c r="N155" s="166"/>
      <c r="O155" s="167"/>
      <c r="P155" s="166"/>
      <c r="Q155" s="166"/>
      <c r="R155" s="166"/>
      <c r="S155" s="166"/>
      <c r="T155" s="166"/>
      <c r="U155" s="170"/>
      <c r="V155" s="165"/>
      <c r="W155" s="171"/>
      <c r="X155" s="166"/>
      <c r="Y155" s="166"/>
      <c r="Z155" s="166"/>
      <c r="AA155" s="4"/>
      <c r="AB155" s="148"/>
      <c r="AC155" s="177"/>
      <c r="AD155" s="178"/>
      <c r="AE155" s="176"/>
      <c r="AF155" s="176"/>
      <c r="AG155" s="179"/>
      <c r="AH155" s="176"/>
      <c r="AI155" s="180"/>
      <c r="AJ155" s="176"/>
      <c r="AK155" s="180"/>
      <c r="AL155" s="176"/>
      <c r="AM155" s="181"/>
      <c r="AN155" s="162"/>
      <c r="AO155" s="162"/>
      <c r="AP155" s="184"/>
      <c r="AQ155" s="184"/>
      <c r="AR155" s="185"/>
      <c r="AS155" s="178"/>
      <c r="AT155" s="178"/>
      <c r="AU155" s="186"/>
      <c r="AV155" s="187"/>
      <c r="AW155" s="178"/>
      <c r="AX155" s="191"/>
      <c r="AY155" s="185"/>
      <c r="AZ155" s="148"/>
    </row>
    <row r="156" spans="1:52">
      <c r="A156" s="160"/>
      <c r="B156" s="161"/>
      <c r="C156" s="161"/>
      <c r="D156" s="161"/>
      <c r="E156" s="4"/>
      <c r="F156" s="4"/>
      <c r="G156" s="162"/>
      <c r="H156" s="162"/>
      <c r="I156" s="4"/>
      <c r="J156" s="164"/>
      <c r="K156" s="4"/>
      <c r="L156" s="165"/>
      <c r="M156" s="165"/>
      <c r="N156" s="166"/>
      <c r="O156" s="167"/>
      <c r="P156" s="166"/>
      <c r="Q156" s="166"/>
      <c r="R156" s="166"/>
      <c r="S156" s="166"/>
      <c r="T156" s="166"/>
      <c r="U156" s="170"/>
      <c r="V156" s="165"/>
      <c r="W156" s="171"/>
      <c r="X156" s="166"/>
      <c r="Y156" s="166"/>
      <c r="Z156" s="166"/>
      <c r="AA156" s="4"/>
      <c r="AB156" s="148"/>
      <c r="AC156" s="177"/>
      <c r="AD156" s="178"/>
      <c r="AE156" s="176"/>
      <c r="AF156" s="176"/>
      <c r="AG156" s="179"/>
      <c r="AH156" s="176"/>
      <c r="AI156" s="180"/>
      <c r="AJ156" s="176"/>
      <c r="AK156" s="180"/>
      <c r="AL156" s="176"/>
      <c r="AM156" s="181"/>
      <c r="AN156" s="162"/>
      <c r="AO156" s="162"/>
      <c r="AP156" s="184"/>
      <c r="AQ156" s="184"/>
      <c r="AR156" s="185"/>
      <c r="AS156" s="178"/>
      <c r="AT156" s="178"/>
      <c r="AU156" s="186"/>
      <c r="AV156" s="187"/>
      <c r="AW156" s="178"/>
      <c r="AX156" s="191"/>
      <c r="AY156" s="185"/>
      <c r="AZ156" s="148"/>
    </row>
    <row r="157" spans="1:52">
      <c r="A157" s="160"/>
      <c r="B157" s="161"/>
      <c r="C157" s="161"/>
      <c r="D157" s="161"/>
      <c r="E157" s="4"/>
      <c r="F157" s="4"/>
      <c r="G157" s="162"/>
      <c r="H157" s="162"/>
      <c r="I157" s="4"/>
      <c r="J157" s="164"/>
      <c r="K157" s="4"/>
      <c r="L157" s="165"/>
      <c r="M157" s="165"/>
      <c r="N157" s="166"/>
      <c r="O157" s="167"/>
      <c r="P157" s="166"/>
      <c r="Q157" s="166"/>
      <c r="R157" s="166"/>
      <c r="S157" s="166"/>
      <c r="T157" s="166"/>
      <c r="U157" s="170"/>
      <c r="V157" s="165"/>
      <c r="W157" s="171"/>
      <c r="X157" s="166"/>
      <c r="Y157" s="166"/>
      <c r="Z157" s="166"/>
      <c r="AA157" s="4"/>
      <c r="AB157" s="148"/>
      <c r="AC157" s="177"/>
      <c r="AD157" s="178"/>
      <c r="AE157" s="176"/>
      <c r="AF157" s="176"/>
      <c r="AG157" s="179"/>
      <c r="AH157" s="176"/>
      <c r="AI157" s="180"/>
      <c r="AJ157" s="176"/>
      <c r="AK157" s="180"/>
      <c r="AL157" s="176"/>
      <c r="AM157" s="181"/>
      <c r="AN157" s="162"/>
      <c r="AO157" s="162"/>
      <c r="AP157" s="184"/>
      <c r="AQ157" s="184"/>
      <c r="AR157" s="185"/>
      <c r="AS157" s="178"/>
      <c r="AT157" s="178"/>
      <c r="AU157" s="186"/>
      <c r="AV157" s="187"/>
      <c r="AW157" s="178"/>
      <c r="AX157" s="191"/>
      <c r="AY157" s="185"/>
      <c r="AZ157" s="148"/>
    </row>
    <row r="158" spans="1:52">
      <c r="A158" s="160"/>
      <c r="B158" s="161"/>
      <c r="C158" s="161"/>
      <c r="D158" s="161"/>
      <c r="E158" s="4"/>
      <c r="F158" s="4"/>
      <c r="G158" s="162"/>
      <c r="H158" s="162"/>
      <c r="I158" s="4"/>
      <c r="J158" s="164"/>
      <c r="K158" s="4"/>
      <c r="L158" s="165"/>
      <c r="M158" s="165"/>
      <c r="N158" s="166"/>
      <c r="O158" s="167"/>
      <c r="P158" s="166"/>
      <c r="Q158" s="166"/>
      <c r="R158" s="166"/>
      <c r="S158" s="166"/>
      <c r="T158" s="166"/>
      <c r="U158" s="170"/>
      <c r="V158" s="165"/>
      <c r="W158" s="171"/>
      <c r="X158" s="166"/>
      <c r="Y158" s="166"/>
      <c r="Z158" s="166"/>
      <c r="AA158" s="4"/>
      <c r="AB158" s="148"/>
      <c r="AC158" s="177"/>
      <c r="AD158" s="178"/>
      <c r="AE158" s="176"/>
      <c r="AF158" s="176"/>
      <c r="AG158" s="179"/>
      <c r="AH158" s="176"/>
      <c r="AI158" s="180"/>
      <c r="AJ158" s="176"/>
      <c r="AK158" s="180"/>
      <c r="AL158" s="176"/>
      <c r="AM158" s="181"/>
      <c r="AN158" s="162"/>
      <c r="AO158" s="162"/>
      <c r="AP158" s="184"/>
      <c r="AQ158" s="184"/>
      <c r="AR158" s="185"/>
      <c r="AS158" s="178"/>
      <c r="AT158" s="178"/>
      <c r="AU158" s="186"/>
      <c r="AV158" s="187"/>
      <c r="AW158" s="178"/>
      <c r="AX158" s="191"/>
      <c r="AY158" s="185"/>
      <c r="AZ158" s="148"/>
    </row>
    <row r="159" spans="1:52">
      <c r="A159" s="160"/>
      <c r="B159" s="161"/>
      <c r="C159" s="161"/>
      <c r="D159" s="161"/>
      <c r="E159" s="4"/>
      <c r="F159" s="4"/>
      <c r="G159" s="162"/>
      <c r="H159" s="162"/>
      <c r="I159" s="4"/>
      <c r="J159" s="164"/>
      <c r="K159" s="4"/>
      <c r="L159" s="165"/>
      <c r="M159" s="165"/>
      <c r="N159" s="166"/>
      <c r="O159" s="167"/>
      <c r="P159" s="166"/>
      <c r="Q159" s="166"/>
      <c r="R159" s="166"/>
      <c r="S159" s="166"/>
      <c r="T159" s="166"/>
      <c r="U159" s="170"/>
      <c r="V159" s="165"/>
      <c r="W159" s="171"/>
      <c r="X159" s="166"/>
      <c r="Y159" s="166"/>
      <c r="Z159" s="166"/>
      <c r="AA159" s="4"/>
      <c r="AB159" s="148"/>
      <c r="AC159" s="177"/>
      <c r="AD159" s="178"/>
      <c r="AE159" s="176"/>
      <c r="AF159" s="176"/>
      <c r="AG159" s="179"/>
      <c r="AH159" s="176"/>
      <c r="AI159" s="180"/>
      <c r="AJ159" s="176"/>
      <c r="AK159" s="180"/>
      <c r="AL159" s="176"/>
      <c r="AM159" s="181"/>
      <c r="AN159" s="162"/>
      <c r="AO159" s="162"/>
      <c r="AP159" s="184"/>
      <c r="AQ159" s="184"/>
      <c r="AR159" s="185"/>
      <c r="AS159" s="178"/>
      <c r="AT159" s="178"/>
      <c r="AU159" s="186"/>
      <c r="AV159" s="187"/>
      <c r="AW159" s="178"/>
      <c r="AX159" s="191"/>
      <c r="AY159" s="185"/>
      <c r="AZ159" s="148"/>
    </row>
    <row r="160" spans="1:52">
      <c r="A160" s="160"/>
      <c r="B160" s="161"/>
      <c r="C160" s="161"/>
      <c r="D160" s="161"/>
      <c r="E160" s="4"/>
      <c r="F160" s="4"/>
      <c r="G160" s="162"/>
      <c r="H160" s="162"/>
      <c r="I160" s="4"/>
      <c r="J160" s="164"/>
      <c r="K160" s="4"/>
      <c r="L160" s="165"/>
      <c r="M160" s="165"/>
      <c r="N160" s="166"/>
      <c r="O160" s="167"/>
      <c r="P160" s="166"/>
      <c r="Q160" s="166"/>
      <c r="R160" s="166"/>
      <c r="S160" s="166"/>
      <c r="T160" s="166"/>
      <c r="U160" s="170"/>
      <c r="V160" s="165"/>
      <c r="W160" s="171"/>
      <c r="X160" s="166"/>
      <c r="Y160" s="166"/>
      <c r="Z160" s="166"/>
      <c r="AA160" s="4"/>
      <c r="AB160" s="148"/>
      <c r="AC160" s="177"/>
      <c r="AD160" s="178"/>
      <c r="AE160" s="176"/>
      <c r="AF160" s="176"/>
      <c r="AG160" s="179"/>
      <c r="AH160" s="176"/>
      <c r="AI160" s="180"/>
      <c r="AJ160" s="176"/>
      <c r="AK160" s="180"/>
      <c r="AL160" s="176"/>
      <c r="AM160" s="181"/>
      <c r="AN160" s="162"/>
      <c r="AO160" s="162"/>
      <c r="AP160" s="184"/>
      <c r="AQ160" s="184"/>
      <c r="AR160" s="185"/>
      <c r="AS160" s="178"/>
      <c r="AT160" s="178"/>
      <c r="AU160" s="186"/>
      <c r="AV160" s="187"/>
      <c r="AW160" s="178"/>
      <c r="AX160" s="191"/>
      <c r="AY160" s="185"/>
      <c r="AZ160" s="148"/>
    </row>
    <row r="161" spans="1:52">
      <c r="A161" s="160"/>
      <c r="B161" s="161"/>
      <c r="C161" s="161"/>
      <c r="D161" s="161"/>
      <c r="E161" s="4"/>
      <c r="F161" s="4"/>
      <c r="G161" s="162"/>
      <c r="H161" s="162"/>
      <c r="I161" s="4"/>
      <c r="J161" s="164"/>
      <c r="K161" s="4"/>
      <c r="L161" s="165"/>
      <c r="M161" s="165"/>
      <c r="N161" s="166"/>
      <c r="O161" s="167"/>
      <c r="P161" s="166"/>
      <c r="Q161" s="166"/>
      <c r="R161" s="166"/>
      <c r="S161" s="166"/>
      <c r="T161" s="166"/>
      <c r="U161" s="170"/>
      <c r="V161" s="165"/>
      <c r="W161" s="171"/>
      <c r="X161" s="166"/>
      <c r="Y161" s="166"/>
      <c r="Z161" s="166"/>
      <c r="AA161" s="4"/>
      <c r="AB161" s="148"/>
      <c r="AC161" s="177"/>
      <c r="AD161" s="178"/>
      <c r="AE161" s="176"/>
      <c r="AF161" s="176"/>
      <c r="AG161" s="179"/>
      <c r="AH161" s="176"/>
      <c r="AI161" s="180"/>
      <c r="AJ161" s="176"/>
      <c r="AK161" s="180"/>
      <c r="AL161" s="176"/>
      <c r="AM161" s="181"/>
      <c r="AN161" s="162"/>
      <c r="AO161" s="162"/>
      <c r="AP161" s="184"/>
      <c r="AQ161" s="184"/>
      <c r="AR161" s="185"/>
      <c r="AS161" s="178"/>
      <c r="AT161" s="178"/>
      <c r="AU161" s="186"/>
      <c r="AV161" s="187"/>
      <c r="AW161" s="178"/>
      <c r="AX161" s="191"/>
      <c r="AY161" s="185"/>
      <c r="AZ161" s="148"/>
    </row>
    <row r="162" spans="1:52">
      <c r="A162" s="160"/>
      <c r="B162" s="161"/>
      <c r="C162" s="161"/>
      <c r="D162" s="161"/>
      <c r="E162" s="4"/>
      <c r="F162" s="4"/>
      <c r="G162" s="162"/>
      <c r="H162" s="162"/>
      <c r="I162" s="4"/>
      <c r="J162" s="164"/>
      <c r="K162" s="4"/>
      <c r="L162" s="165"/>
      <c r="M162" s="165"/>
      <c r="N162" s="166"/>
      <c r="O162" s="167"/>
      <c r="P162" s="166"/>
      <c r="Q162" s="166"/>
      <c r="R162" s="166"/>
      <c r="S162" s="166"/>
      <c r="T162" s="166"/>
      <c r="U162" s="170"/>
      <c r="V162" s="165"/>
      <c r="W162" s="171"/>
      <c r="X162" s="166"/>
      <c r="Y162" s="166"/>
      <c r="Z162" s="166"/>
      <c r="AA162" s="4"/>
      <c r="AB162" s="148"/>
      <c r="AC162" s="177"/>
      <c r="AD162" s="178"/>
      <c r="AE162" s="176"/>
      <c r="AF162" s="176"/>
      <c r="AG162" s="179"/>
      <c r="AH162" s="176"/>
      <c r="AI162" s="180"/>
      <c r="AJ162" s="176"/>
      <c r="AK162" s="180"/>
      <c r="AL162" s="176"/>
      <c r="AM162" s="181"/>
      <c r="AN162" s="162"/>
      <c r="AO162" s="162"/>
      <c r="AP162" s="184"/>
      <c r="AQ162" s="184"/>
      <c r="AR162" s="185"/>
      <c r="AS162" s="178"/>
      <c r="AT162" s="178"/>
      <c r="AU162" s="186"/>
      <c r="AV162" s="187"/>
      <c r="AW162" s="178"/>
      <c r="AX162" s="191"/>
      <c r="AY162" s="185"/>
      <c r="AZ162" s="148"/>
    </row>
    <row r="163" spans="1:52">
      <c r="A163" s="160"/>
      <c r="B163" s="161"/>
      <c r="C163" s="161"/>
      <c r="D163" s="161"/>
      <c r="E163" s="4"/>
      <c r="F163" s="4"/>
      <c r="G163" s="162"/>
      <c r="H163" s="162"/>
      <c r="I163" s="4"/>
      <c r="J163" s="164"/>
      <c r="K163" s="4"/>
      <c r="L163" s="165"/>
      <c r="M163" s="165"/>
      <c r="N163" s="166"/>
      <c r="O163" s="167"/>
      <c r="P163" s="166"/>
      <c r="Q163" s="166"/>
      <c r="R163" s="166"/>
      <c r="S163" s="166"/>
      <c r="T163" s="166"/>
      <c r="U163" s="170"/>
      <c r="V163" s="165"/>
      <c r="W163" s="171"/>
      <c r="X163" s="166"/>
      <c r="Y163" s="166"/>
      <c r="Z163" s="166"/>
      <c r="AA163" s="4"/>
      <c r="AB163" s="148"/>
      <c r="AC163" s="177"/>
      <c r="AD163" s="178"/>
      <c r="AE163" s="176"/>
      <c r="AF163" s="176"/>
      <c r="AG163" s="179"/>
      <c r="AH163" s="176"/>
      <c r="AI163" s="180"/>
      <c r="AJ163" s="176"/>
      <c r="AK163" s="180"/>
      <c r="AL163" s="176"/>
      <c r="AM163" s="181"/>
      <c r="AN163" s="162"/>
      <c r="AO163" s="162"/>
      <c r="AP163" s="184"/>
      <c r="AQ163" s="184"/>
      <c r="AR163" s="185"/>
      <c r="AS163" s="178"/>
      <c r="AT163" s="178"/>
      <c r="AU163" s="186"/>
      <c r="AV163" s="187"/>
      <c r="AW163" s="178"/>
      <c r="AX163" s="191"/>
      <c r="AY163" s="185"/>
      <c r="AZ163" s="148"/>
    </row>
    <row r="164" spans="1:52">
      <c r="A164" s="160"/>
      <c r="B164" s="161"/>
      <c r="C164" s="161"/>
      <c r="D164" s="161"/>
      <c r="E164" s="4"/>
      <c r="F164" s="4"/>
      <c r="G164" s="162"/>
      <c r="H164" s="162"/>
      <c r="I164" s="4"/>
      <c r="J164" s="164"/>
      <c r="K164" s="4"/>
      <c r="L164" s="165"/>
      <c r="M164" s="165"/>
      <c r="N164" s="166"/>
      <c r="O164" s="167"/>
      <c r="P164" s="166"/>
      <c r="Q164" s="166"/>
      <c r="R164" s="166"/>
      <c r="S164" s="166"/>
      <c r="T164" s="166"/>
      <c r="U164" s="170"/>
      <c r="V164" s="165"/>
      <c r="W164" s="171"/>
      <c r="X164" s="166"/>
      <c r="Y164" s="166"/>
      <c r="Z164" s="166"/>
      <c r="AA164" s="4"/>
      <c r="AB164" s="148"/>
      <c r="AC164" s="177"/>
      <c r="AD164" s="178"/>
      <c r="AE164" s="176"/>
      <c r="AF164" s="176"/>
      <c r="AG164" s="179"/>
      <c r="AH164" s="176"/>
      <c r="AI164" s="180"/>
      <c r="AJ164" s="176"/>
      <c r="AK164" s="180"/>
      <c r="AL164" s="176"/>
      <c r="AM164" s="181"/>
      <c r="AN164" s="162"/>
      <c r="AO164" s="162"/>
      <c r="AP164" s="184"/>
      <c r="AQ164" s="184"/>
      <c r="AR164" s="185"/>
      <c r="AS164" s="178"/>
      <c r="AT164" s="178"/>
      <c r="AU164" s="186"/>
      <c r="AV164" s="187"/>
      <c r="AW164" s="178"/>
      <c r="AX164" s="191"/>
      <c r="AY164" s="185"/>
      <c r="AZ164" s="148"/>
    </row>
  </sheetData>
  <mergeCells count="644">
    <mergeCell ref="A1:AY1"/>
    <mergeCell ref="A2:AY2"/>
    <mergeCell ref="A3:AY3"/>
    <mergeCell ref="B4:C4"/>
    <mergeCell ref="D4:E4"/>
    <mergeCell ref="J4:L4"/>
    <mergeCell ref="M4:T4"/>
    <mergeCell ref="U4:Y4"/>
    <mergeCell ref="Z4:AF4"/>
    <mergeCell ref="A4:A7"/>
    <mergeCell ref="A8:A73"/>
    <mergeCell ref="A74:A95"/>
    <mergeCell ref="A96:A106"/>
    <mergeCell ref="A107:A117"/>
    <mergeCell ref="A118:A128"/>
    <mergeCell ref="A129:A139"/>
    <mergeCell ref="A140:A150"/>
    <mergeCell ref="B5:B7"/>
    <mergeCell ref="B8:B73"/>
    <mergeCell ref="B74:B95"/>
    <mergeCell ref="B96:B106"/>
    <mergeCell ref="B107:B117"/>
    <mergeCell ref="B118:B128"/>
    <mergeCell ref="B129:B139"/>
    <mergeCell ref="B140:B150"/>
    <mergeCell ref="C5:C7"/>
    <mergeCell ref="C8:C73"/>
    <mergeCell ref="C74:C95"/>
    <mergeCell ref="C96:C106"/>
    <mergeCell ref="C107:C117"/>
    <mergeCell ref="C118:C128"/>
    <mergeCell ref="C129:C139"/>
    <mergeCell ref="C140:C150"/>
    <mergeCell ref="D5:D7"/>
    <mergeCell ref="D8:D18"/>
    <mergeCell ref="D19:D29"/>
    <mergeCell ref="D30:D40"/>
    <mergeCell ref="D41:D51"/>
    <mergeCell ref="D52:D62"/>
    <mergeCell ref="D63:D73"/>
    <mergeCell ref="D74:D84"/>
    <mergeCell ref="D85:D95"/>
    <mergeCell ref="D96:D106"/>
    <mergeCell ref="D107:D117"/>
    <mergeCell ref="D118:D128"/>
    <mergeCell ref="D129:D139"/>
    <mergeCell ref="D140:D150"/>
    <mergeCell ref="E5:E7"/>
    <mergeCell ref="E8:E18"/>
    <mergeCell ref="E19:E29"/>
    <mergeCell ref="E30:E40"/>
    <mergeCell ref="E41:E51"/>
    <mergeCell ref="E52:E62"/>
    <mergeCell ref="E63:E73"/>
    <mergeCell ref="E74:E84"/>
    <mergeCell ref="E85:E95"/>
    <mergeCell ref="E96:E106"/>
    <mergeCell ref="E107:E117"/>
    <mergeCell ref="E118:E128"/>
    <mergeCell ref="E129:E139"/>
    <mergeCell ref="E140:E150"/>
    <mergeCell ref="F4:F7"/>
    <mergeCell ref="F8:F18"/>
    <mergeCell ref="F19:F29"/>
    <mergeCell ref="F30:F40"/>
    <mergeCell ref="F41:F51"/>
    <mergeCell ref="F52:F62"/>
    <mergeCell ref="F63:F73"/>
    <mergeCell ref="F74:F84"/>
    <mergeCell ref="F85:F95"/>
    <mergeCell ref="F96:F106"/>
    <mergeCell ref="F107:F117"/>
    <mergeCell ref="F118:F128"/>
    <mergeCell ref="F129:F139"/>
    <mergeCell ref="F140:F150"/>
    <mergeCell ref="G4:G7"/>
    <mergeCell ref="G8:G18"/>
    <mergeCell ref="G19:G29"/>
    <mergeCell ref="G30:G40"/>
    <mergeCell ref="G41:G51"/>
    <mergeCell ref="G52:G62"/>
    <mergeCell ref="G63:G73"/>
    <mergeCell ref="G74:G84"/>
    <mergeCell ref="G85:G95"/>
    <mergeCell ref="G96:G106"/>
    <mergeCell ref="G107:G117"/>
    <mergeCell ref="G118:G128"/>
    <mergeCell ref="G129:G139"/>
    <mergeCell ref="G140:G150"/>
    <mergeCell ref="H4:H7"/>
    <mergeCell ref="H8:H18"/>
    <mergeCell ref="H19:H29"/>
    <mergeCell ref="H30:H40"/>
    <mergeCell ref="H41:H51"/>
    <mergeCell ref="H52:H62"/>
    <mergeCell ref="H63:H73"/>
    <mergeCell ref="H74:H84"/>
    <mergeCell ref="H85:H95"/>
    <mergeCell ref="H96:H106"/>
    <mergeCell ref="H107:H117"/>
    <mergeCell ref="H118:H128"/>
    <mergeCell ref="H129:H139"/>
    <mergeCell ref="H140:H150"/>
    <mergeCell ref="I4:I7"/>
    <mergeCell ref="I8:I18"/>
    <mergeCell ref="I19:I29"/>
    <mergeCell ref="I30:I40"/>
    <mergeCell ref="I41:I51"/>
    <mergeCell ref="I52:I62"/>
    <mergeCell ref="I63:I73"/>
    <mergeCell ref="I74:I84"/>
    <mergeCell ref="I85:I95"/>
    <mergeCell ref="I96:I106"/>
    <mergeCell ref="I107:I117"/>
    <mergeCell ref="I118:I128"/>
    <mergeCell ref="I129:I139"/>
    <mergeCell ref="I140:I150"/>
    <mergeCell ref="J5:J7"/>
    <mergeCell ref="J8:J18"/>
    <mergeCell ref="J19:J29"/>
    <mergeCell ref="J30:J40"/>
    <mergeCell ref="J41:J51"/>
    <mergeCell ref="J52:J62"/>
    <mergeCell ref="J63:J73"/>
    <mergeCell ref="J74:J84"/>
    <mergeCell ref="J85:J95"/>
    <mergeCell ref="J96:J106"/>
    <mergeCell ref="J107:J117"/>
    <mergeCell ref="J118:J128"/>
    <mergeCell ref="J129:J139"/>
    <mergeCell ref="J140:J150"/>
    <mergeCell ref="K5:K7"/>
    <mergeCell ref="K8:K18"/>
    <mergeCell ref="K19:K29"/>
    <mergeCell ref="K30:K40"/>
    <mergeCell ref="K41:K51"/>
    <mergeCell ref="K52:K62"/>
    <mergeCell ref="K63:K73"/>
    <mergeCell ref="K74:K84"/>
    <mergeCell ref="K85:K95"/>
    <mergeCell ref="K96:K106"/>
    <mergeCell ref="K107:K117"/>
    <mergeCell ref="K118:K128"/>
    <mergeCell ref="K129:K139"/>
    <mergeCell ref="K140:K150"/>
    <mergeCell ref="L5:L7"/>
    <mergeCell ref="L8:L18"/>
    <mergeCell ref="L19:L29"/>
    <mergeCell ref="L30:L40"/>
    <mergeCell ref="L41:L51"/>
    <mergeCell ref="L52:L62"/>
    <mergeCell ref="L63:L73"/>
    <mergeCell ref="L74:L84"/>
    <mergeCell ref="L85:L95"/>
    <mergeCell ref="L96:L106"/>
    <mergeCell ref="L107:L117"/>
    <mergeCell ref="L118:L128"/>
    <mergeCell ref="L129:L139"/>
    <mergeCell ref="L140:L150"/>
    <mergeCell ref="M5:M7"/>
    <mergeCell ref="M8:M18"/>
    <mergeCell ref="M19:M29"/>
    <mergeCell ref="M30:M40"/>
    <mergeCell ref="M41:M51"/>
    <mergeCell ref="M52:M62"/>
    <mergeCell ref="M63:M73"/>
    <mergeCell ref="M74:M84"/>
    <mergeCell ref="M85:M95"/>
    <mergeCell ref="M96:M106"/>
    <mergeCell ref="M107:M117"/>
    <mergeCell ref="M118:M128"/>
    <mergeCell ref="M129:M139"/>
    <mergeCell ref="M140:M150"/>
    <mergeCell ref="N5:N7"/>
    <mergeCell ref="N8:N18"/>
    <mergeCell ref="N19:N29"/>
    <mergeCell ref="N30:N40"/>
    <mergeCell ref="N41:N51"/>
    <mergeCell ref="N52:N62"/>
    <mergeCell ref="N63:N73"/>
    <mergeCell ref="N74:N84"/>
    <mergeCell ref="N85:N95"/>
    <mergeCell ref="N96:N106"/>
    <mergeCell ref="N107:N117"/>
    <mergeCell ref="N118:N128"/>
    <mergeCell ref="N129:N139"/>
    <mergeCell ref="N140:N150"/>
    <mergeCell ref="O5:O7"/>
    <mergeCell ref="O8:O18"/>
    <mergeCell ref="O19:O29"/>
    <mergeCell ref="O30:O40"/>
    <mergeCell ref="O41:O51"/>
    <mergeCell ref="O52:O62"/>
    <mergeCell ref="O63:O73"/>
    <mergeCell ref="O74:O84"/>
    <mergeCell ref="O85:O95"/>
    <mergeCell ref="O96:O106"/>
    <mergeCell ref="O107:O117"/>
    <mergeCell ref="O118:O128"/>
    <mergeCell ref="O129:O139"/>
    <mergeCell ref="O140:O150"/>
    <mergeCell ref="P5:P7"/>
    <mergeCell ref="P8:P18"/>
    <mergeCell ref="P19:P29"/>
    <mergeCell ref="P30:P40"/>
    <mergeCell ref="P41:P51"/>
    <mergeCell ref="P52:P62"/>
    <mergeCell ref="P63:P73"/>
    <mergeCell ref="P74:P84"/>
    <mergeCell ref="P85:P95"/>
    <mergeCell ref="P96:P106"/>
    <mergeCell ref="P107:P117"/>
    <mergeCell ref="P118:P128"/>
    <mergeCell ref="P129:P139"/>
    <mergeCell ref="P140:P150"/>
    <mergeCell ref="Q5:Q7"/>
    <mergeCell ref="Q8:Q18"/>
    <mergeCell ref="Q19:Q29"/>
    <mergeCell ref="Q30:Q40"/>
    <mergeCell ref="Q41:Q51"/>
    <mergeCell ref="Q52:Q62"/>
    <mergeCell ref="Q63:Q73"/>
    <mergeCell ref="Q74:Q84"/>
    <mergeCell ref="Q85:Q95"/>
    <mergeCell ref="Q96:Q106"/>
    <mergeCell ref="Q107:Q117"/>
    <mergeCell ref="Q118:Q128"/>
    <mergeCell ref="Q129:Q139"/>
    <mergeCell ref="Q140:Q150"/>
    <mergeCell ref="R5:R7"/>
    <mergeCell ref="R8:R18"/>
    <mergeCell ref="R19:R29"/>
    <mergeCell ref="R30:R40"/>
    <mergeCell ref="R41:R51"/>
    <mergeCell ref="R52:R62"/>
    <mergeCell ref="R63:R73"/>
    <mergeCell ref="R74:R84"/>
    <mergeCell ref="R85:R95"/>
    <mergeCell ref="R96:R106"/>
    <mergeCell ref="R107:R117"/>
    <mergeCell ref="R118:R128"/>
    <mergeCell ref="R129:R139"/>
    <mergeCell ref="R140:R150"/>
    <mergeCell ref="S5:S7"/>
    <mergeCell ref="S8:S18"/>
    <mergeCell ref="S19:S29"/>
    <mergeCell ref="S30:S40"/>
    <mergeCell ref="S41:S51"/>
    <mergeCell ref="S52:S62"/>
    <mergeCell ref="S63:S73"/>
    <mergeCell ref="S74:S84"/>
    <mergeCell ref="S85:S95"/>
    <mergeCell ref="S96:S106"/>
    <mergeCell ref="S107:S117"/>
    <mergeCell ref="S118:S128"/>
    <mergeCell ref="S129:S139"/>
    <mergeCell ref="S140:S150"/>
    <mergeCell ref="T5:T7"/>
    <mergeCell ref="T8:T18"/>
    <mergeCell ref="T19:T29"/>
    <mergeCell ref="T30:T40"/>
    <mergeCell ref="T41:T51"/>
    <mergeCell ref="T52:T62"/>
    <mergeCell ref="T63:T73"/>
    <mergeCell ref="T74:T84"/>
    <mergeCell ref="T85:T95"/>
    <mergeCell ref="T96:T106"/>
    <mergeCell ref="T107:T117"/>
    <mergeCell ref="T118:T128"/>
    <mergeCell ref="T129:T139"/>
    <mergeCell ref="T140:T150"/>
    <mergeCell ref="U5:U7"/>
    <mergeCell ref="V5:V7"/>
    <mergeCell ref="W5:W7"/>
    <mergeCell ref="X5:X7"/>
    <mergeCell ref="Y5:Y7"/>
    <mergeCell ref="Y8:Y18"/>
    <mergeCell ref="Y19:Y29"/>
    <mergeCell ref="Y30:Y40"/>
    <mergeCell ref="Y41:Y51"/>
    <mergeCell ref="Y52:Y62"/>
    <mergeCell ref="Y63:Y73"/>
    <mergeCell ref="Y74:Y84"/>
    <mergeCell ref="Y85:Y95"/>
    <mergeCell ref="Y96:Y106"/>
    <mergeCell ref="Y107:Y117"/>
    <mergeCell ref="Y118:Y128"/>
    <mergeCell ref="Y129:Y139"/>
    <mergeCell ref="Y140:Y150"/>
    <mergeCell ref="Z5:Z7"/>
    <mergeCell ref="Z8:Z15"/>
    <mergeCell ref="Z16:Z18"/>
    <mergeCell ref="Z19:Z26"/>
    <mergeCell ref="Z27:Z29"/>
    <mergeCell ref="Z30:Z37"/>
    <mergeCell ref="Z38:Z40"/>
    <mergeCell ref="Z41:Z48"/>
    <mergeCell ref="Z49:Z51"/>
    <mergeCell ref="Z52:Z59"/>
    <mergeCell ref="Z60:Z62"/>
    <mergeCell ref="Z63:Z70"/>
    <mergeCell ref="Z71:Z73"/>
    <mergeCell ref="Z74:Z81"/>
    <mergeCell ref="Z82:Z84"/>
    <mergeCell ref="Z85:Z92"/>
    <mergeCell ref="Z93:Z95"/>
    <mergeCell ref="Z96:Z103"/>
    <mergeCell ref="Z104:Z106"/>
    <mergeCell ref="Z107:Z114"/>
    <mergeCell ref="Z115:Z117"/>
    <mergeCell ref="Z118:Z125"/>
    <mergeCell ref="Z126:Z128"/>
    <mergeCell ref="Z129:Z136"/>
    <mergeCell ref="Z137:Z139"/>
    <mergeCell ref="Z140:Z147"/>
    <mergeCell ref="Z148:Z150"/>
    <mergeCell ref="AA5:AA7"/>
    <mergeCell ref="AB5:AB7"/>
    <mergeCell ref="AC5:AC7"/>
    <mergeCell ref="AD5:AD7"/>
    <mergeCell ref="AE5:AE7"/>
    <mergeCell ref="AE8:AE15"/>
    <mergeCell ref="AE16:AE18"/>
    <mergeCell ref="AE19:AE26"/>
    <mergeCell ref="AE27:AE29"/>
    <mergeCell ref="AE30:AE37"/>
    <mergeCell ref="AE38:AE40"/>
    <mergeCell ref="AE41:AE48"/>
    <mergeCell ref="AE49:AE51"/>
    <mergeCell ref="AE52:AE59"/>
    <mergeCell ref="AE60:AE62"/>
    <mergeCell ref="AE63:AE70"/>
    <mergeCell ref="AE71:AE73"/>
    <mergeCell ref="AE74:AE81"/>
    <mergeCell ref="AE82:AE84"/>
    <mergeCell ref="AE85:AE92"/>
    <mergeCell ref="AE93:AE95"/>
    <mergeCell ref="AE96:AE103"/>
    <mergeCell ref="AE104:AE106"/>
    <mergeCell ref="AE107:AE114"/>
    <mergeCell ref="AE115:AE117"/>
    <mergeCell ref="AE118:AE125"/>
    <mergeCell ref="AE126:AE128"/>
    <mergeCell ref="AE129:AE136"/>
    <mergeCell ref="AE137:AE139"/>
    <mergeCell ref="AE140:AE147"/>
    <mergeCell ref="AE148:AE150"/>
    <mergeCell ref="AF5:AF7"/>
    <mergeCell ref="AF8:AF18"/>
    <mergeCell ref="AF19:AF29"/>
    <mergeCell ref="AF30:AF40"/>
    <mergeCell ref="AF41:AF51"/>
    <mergeCell ref="AF52:AF62"/>
    <mergeCell ref="AF63:AF73"/>
    <mergeCell ref="AF74:AF84"/>
    <mergeCell ref="AF85:AF95"/>
    <mergeCell ref="AF96:AF106"/>
    <mergeCell ref="AF107:AF117"/>
    <mergeCell ref="AF118:AF128"/>
    <mergeCell ref="AF129:AF139"/>
    <mergeCell ref="AF140:AF150"/>
    <mergeCell ref="AG6:AG7"/>
    <mergeCell ref="AG8:AG18"/>
    <mergeCell ref="AG19:AG29"/>
    <mergeCell ref="AG30:AG40"/>
    <mergeCell ref="AG41:AG51"/>
    <mergeCell ref="AG52:AG62"/>
    <mergeCell ref="AG63:AG73"/>
    <mergeCell ref="AG74:AG84"/>
    <mergeCell ref="AG85:AG95"/>
    <mergeCell ref="AG96:AG106"/>
    <mergeCell ref="AG107:AG117"/>
    <mergeCell ref="AG118:AG128"/>
    <mergeCell ref="AG129:AG139"/>
    <mergeCell ref="AG140:AG150"/>
    <mergeCell ref="AH6:AH7"/>
    <mergeCell ref="AH8:AH18"/>
    <mergeCell ref="AH19:AH29"/>
    <mergeCell ref="AH30:AH40"/>
    <mergeCell ref="AH41:AH51"/>
    <mergeCell ref="AH52:AH62"/>
    <mergeCell ref="AH63:AH73"/>
    <mergeCell ref="AH74:AH84"/>
    <mergeCell ref="AH85:AH95"/>
    <mergeCell ref="AH96:AH106"/>
    <mergeCell ref="AH107:AH117"/>
    <mergeCell ref="AH118:AH128"/>
    <mergeCell ref="AH129:AH139"/>
    <mergeCell ref="AH140:AH150"/>
    <mergeCell ref="AI6:AI7"/>
    <mergeCell ref="AI8:AI18"/>
    <mergeCell ref="AI19:AI29"/>
    <mergeCell ref="AI30:AI40"/>
    <mergeCell ref="AI41:AI51"/>
    <mergeCell ref="AI52:AI62"/>
    <mergeCell ref="AI63:AI73"/>
    <mergeCell ref="AI74:AI84"/>
    <mergeCell ref="AI85:AI95"/>
    <mergeCell ref="AI96:AI106"/>
    <mergeCell ref="AI107:AI117"/>
    <mergeCell ref="AI118:AI128"/>
    <mergeCell ref="AI129:AI139"/>
    <mergeCell ref="AI140:AI150"/>
    <mergeCell ref="AJ6:AJ7"/>
    <mergeCell ref="AJ8:AJ18"/>
    <mergeCell ref="AJ19:AJ29"/>
    <mergeCell ref="AJ30:AJ40"/>
    <mergeCell ref="AJ41:AJ51"/>
    <mergeCell ref="AJ52:AJ62"/>
    <mergeCell ref="AJ63:AJ73"/>
    <mergeCell ref="AJ74:AJ84"/>
    <mergeCell ref="AJ85:AJ95"/>
    <mergeCell ref="AJ96:AJ106"/>
    <mergeCell ref="AJ107:AJ117"/>
    <mergeCell ref="AJ118:AJ128"/>
    <mergeCell ref="AJ129:AJ139"/>
    <mergeCell ref="AJ140:AJ150"/>
    <mergeCell ref="AK6:AK7"/>
    <mergeCell ref="AK8:AK18"/>
    <mergeCell ref="AK19:AK29"/>
    <mergeCell ref="AK30:AK40"/>
    <mergeCell ref="AK41:AK51"/>
    <mergeCell ref="AK52:AK62"/>
    <mergeCell ref="AK63:AK73"/>
    <mergeCell ref="AK74:AK84"/>
    <mergeCell ref="AK85:AK95"/>
    <mergeCell ref="AK96:AK106"/>
    <mergeCell ref="AK107:AK117"/>
    <mergeCell ref="AK118:AK128"/>
    <mergeCell ref="AK129:AK139"/>
    <mergeCell ref="AK140:AK150"/>
    <mergeCell ref="AL6:AL7"/>
    <mergeCell ref="AL8:AL18"/>
    <mergeCell ref="AL19:AL29"/>
    <mergeCell ref="AL30:AL40"/>
    <mergeCell ref="AL41:AL51"/>
    <mergeCell ref="AL52:AL62"/>
    <mergeCell ref="AL63:AL73"/>
    <mergeCell ref="AL74:AL84"/>
    <mergeCell ref="AL85:AL95"/>
    <mergeCell ref="AL96:AL106"/>
    <mergeCell ref="AL107:AL117"/>
    <mergeCell ref="AL118:AL128"/>
    <mergeCell ref="AL129:AL139"/>
    <mergeCell ref="AL140:AL150"/>
    <mergeCell ref="AM4:AM5"/>
    <mergeCell ref="AM8:AM18"/>
    <mergeCell ref="AM19:AM29"/>
    <mergeCell ref="AM30:AM40"/>
    <mergeCell ref="AM41:AM51"/>
    <mergeCell ref="AM52:AM62"/>
    <mergeCell ref="AM63:AM73"/>
    <mergeCell ref="AM74:AM84"/>
    <mergeCell ref="AM85:AM95"/>
    <mergeCell ref="AM96:AM106"/>
    <mergeCell ref="AM107:AM117"/>
    <mergeCell ref="AM118:AM128"/>
    <mergeCell ref="AM129:AM139"/>
    <mergeCell ref="AM140:AM150"/>
    <mergeCell ref="AN4:AN5"/>
    <mergeCell ref="AN8:AN18"/>
    <mergeCell ref="AN19:AN29"/>
    <mergeCell ref="AN30:AN40"/>
    <mergeCell ref="AN41:AN51"/>
    <mergeCell ref="AN52:AN62"/>
    <mergeCell ref="AN63:AN73"/>
    <mergeCell ref="AN74:AN84"/>
    <mergeCell ref="AN85:AN95"/>
    <mergeCell ref="AN96:AN106"/>
    <mergeCell ref="AN107:AN117"/>
    <mergeCell ref="AN118:AN128"/>
    <mergeCell ref="AN129:AN139"/>
    <mergeCell ref="AN140:AN150"/>
    <mergeCell ref="AO4:AO5"/>
    <mergeCell ref="AO8:AO18"/>
    <mergeCell ref="AO19:AO29"/>
    <mergeCell ref="AO30:AO40"/>
    <mergeCell ref="AO41:AO51"/>
    <mergeCell ref="AO52:AO62"/>
    <mergeCell ref="AO63:AO73"/>
    <mergeCell ref="AO74:AO84"/>
    <mergeCell ref="AO85:AO95"/>
    <mergeCell ref="AO96:AO106"/>
    <mergeCell ref="AO107:AO117"/>
    <mergeCell ref="AO118:AO128"/>
    <mergeCell ref="AO129:AO139"/>
    <mergeCell ref="AO140:AO150"/>
    <mergeCell ref="AP4:AP5"/>
    <mergeCell ref="AP8:AP18"/>
    <mergeCell ref="AP19:AP29"/>
    <mergeCell ref="AP30:AP40"/>
    <mergeCell ref="AP41:AP51"/>
    <mergeCell ref="AP52:AP62"/>
    <mergeCell ref="AP63:AP73"/>
    <mergeCell ref="AP74:AP84"/>
    <mergeCell ref="AP85:AP95"/>
    <mergeCell ref="AP96:AP106"/>
    <mergeCell ref="AP107:AP117"/>
    <mergeCell ref="AP118:AP128"/>
    <mergeCell ref="AP129:AP139"/>
    <mergeCell ref="AP140:AP150"/>
    <mergeCell ref="AQ4:AQ5"/>
    <mergeCell ref="AQ8:AQ18"/>
    <mergeCell ref="AQ19:AQ29"/>
    <mergeCell ref="AQ30:AQ40"/>
    <mergeCell ref="AQ41:AQ51"/>
    <mergeCell ref="AQ52:AQ62"/>
    <mergeCell ref="AQ63:AQ73"/>
    <mergeCell ref="AQ74:AQ84"/>
    <mergeCell ref="AQ85:AQ95"/>
    <mergeCell ref="AQ96:AQ106"/>
    <mergeCell ref="AQ107:AQ117"/>
    <mergeCell ref="AQ118:AQ128"/>
    <mergeCell ref="AQ129:AQ139"/>
    <mergeCell ref="AQ140:AQ150"/>
    <mergeCell ref="AR5:AR7"/>
    <mergeCell ref="AR8:AR18"/>
    <mergeCell ref="AR19:AR29"/>
    <mergeCell ref="AR30:AR40"/>
    <mergeCell ref="AR41:AR51"/>
    <mergeCell ref="AR52:AR62"/>
    <mergeCell ref="AR63:AR73"/>
    <mergeCell ref="AR74:AR84"/>
    <mergeCell ref="AR85:AR95"/>
    <mergeCell ref="AR96:AR106"/>
    <mergeCell ref="AR107:AR117"/>
    <mergeCell ref="AR118:AR128"/>
    <mergeCell ref="AR129:AR139"/>
    <mergeCell ref="AR140:AR150"/>
    <mergeCell ref="AS4:AS5"/>
    <mergeCell ref="AS6:AS7"/>
    <mergeCell ref="AS8:AS18"/>
    <mergeCell ref="AS19:AS29"/>
    <mergeCell ref="AS30:AS40"/>
    <mergeCell ref="AS41:AS51"/>
    <mergeCell ref="AS52:AS62"/>
    <mergeCell ref="AS63:AS73"/>
    <mergeCell ref="AS74:AS84"/>
    <mergeCell ref="AS85:AS95"/>
    <mergeCell ref="AS96:AS106"/>
    <mergeCell ref="AS107:AS117"/>
    <mergeCell ref="AS118:AS128"/>
    <mergeCell ref="AS129:AS139"/>
    <mergeCell ref="AS140:AS150"/>
    <mergeCell ref="AT4:AT7"/>
    <mergeCell ref="AT8:AT18"/>
    <mergeCell ref="AT19:AT29"/>
    <mergeCell ref="AT30:AT40"/>
    <mergeCell ref="AT41:AT51"/>
    <mergeCell ref="AT52:AT62"/>
    <mergeCell ref="AT63:AT73"/>
    <mergeCell ref="AT74:AT84"/>
    <mergeCell ref="AT85:AT95"/>
    <mergeCell ref="AT96:AT106"/>
    <mergeCell ref="AT107:AT117"/>
    <mergeCell ref="AT118:AT128"/>
    <mergeCell ref="AT129:AT139"/>
    <mergeCell ref="AT140:AT150"/>
    <mergeCell ref="AU4:AU7"/>
    <mergeCell ref="AU8:AU18"/>
    <mergeCell ref="AU19:AU29"/>
    <mergeCell ref="AU30:AU40"/>
    <mergeCell ref="AU41:AU51"/>
    <mergeCell ref="AU52:AU62"/>
    <mergeCell ref="AU63:AU73"/>
    <mergeCell ref="AU74:AU84"/>
    <mergeCell ref="AU85:AU95"/>
    <mergeCell ref="AU96:AU106"/>
    <mergeCell ref="AU107:AU117"/>
    <mergeCell ref="AU118:AU128"/>
    <mergeCell ref="AU129:AU139"/>
    <mergeCell ref="AU140:AU150"/>
    <mergeCell ref="AV4:AV7"/>
    <mergeCell ref="AV8:AV18"/>
    <mergeCell ref="AV19:AV29"/>
    <mergeCell ref="AV30:AV40"/>
    <mergeCell ref="AV41:AV51"/>
    <mergeCell ref="AV52:AV62"/>
    <mergeCell ref="AV63:AV73"/>
    <mergeCell ref="AV74:AV84"/>
    <mergeCell ref="AV85:AV95"/>
    <mergeCell ref="AV96:AV106"/>
    <mergeCell ref="AV107:AV117"/>
    <mergeCell ref="AV118:AV128"/>
    <mergeCell ref="AV129:AV139"/>
    <mergeCell ref="AV140:AV150"/>
    <mergeCell ref="AW4:AW7"/>
    <mergeCell ref="AW8:AW18"/>
    <mergeCell ref="AW19:AW29"/>
    <mergeCell ref="AW30:AW40"/>
    <mergeCell ref="AW41:AW51"/>
    <mergeCell ref="AW52:AW62"/>
    <mergeCell ref="AW63:AW73"/>
    <mergeCell ref="AW74:AW84"/>
    <mergeCell ref="AW85:AW95"/>
    <mergeCell ref="AW96:AW106"/>
    <mergeCell ref="AW107:AW117"/>
    <mergeCell ref="AW118:AW128"/>
    <mergeCell ref="AW129:AW139"/>
    <mergeCell ref="AW140:AW150"/>
    <mergeCell ref="AX4:AX7"/>
    <mergeCell ref="AX8:AX18"/>
    <mergeCell ref="AX19:AX29"/>
    <mergeCell ref="AX30:AX40"/>
    <mergeCell ref="AX41:AX51"/>
    <mergeCell ref="AX52:AX62"/>
    <mergeCell ref="AX63:AX73"/>
    <mergeCell ref="AX74:AX84"/>
    <mergeCell ref="AX85:AX95"/>
    <mergeCell ref="AX96:AX106"/>
    <mergeCell ref="AX107:AX117"/>
    <mergeCell ref="AX118:AX128"/>
    <mergeCell ref="AX129:AX139"/>
    <mergeCell ref="AX140:AX150"/>
    <mergeCell ref="AY4:AY7"/>
    <mergeCell ref="AY8:AY18"/>
    <mergeCell ref="AY19:AY29"/>
    <mergeCell ref="AY30:AY40"/>
    <mergeCell ref="AY41:AY51"/>
    <mergeCell ref="AY52:AY62"/>
    <mergeCell ref="AY63:AY73"/>
    <mergeCell ref="AY74:AY84"/>
    <mergeCell ref="AY85:AY95"/>
    <mergeCell ref="AY96:AY106"/>
    <mergeCell ref="AY107:AY117"/>
    <mergeCell ref="AY118:AY128"/>
    <mergeCell ref="AY129:AY139"/>
    <mergeCell ref="AY140:AY150"/>
    <mergeCell ref="AZ4:AZ7"/>
    <mergeCell ref="AZ8:AZ18"/>
    <mergeCell ref="AZ19:AZ29"/>
    <mergeCell ref="AZ30:AZ40"/>
    <mergeCell ref="AZ41:AZ51"/>
    <mergeCell ref="AZ52:AZ62"/>
    <mergeCell ref="AZ63:AZ73"/>
    <mergeCell ref="AZ74:AZ84"/>
    <mergeCell ref="AZ85:AZ95"/>
    <mergeCell ref="AZ96:AZ106"/>
    <mergeCell ref="AZ107:AZ117"/>
    <mergeCell ref="AZ118:AZ128"/>
    <mergeCell ref="AZ129:AZ139"/>
    <mergeCell ref="AZ140:AZ150"/>
    <mergeCell ref="AG4:AL5"/>
    <mergeCell ref="A152:AE153"/>
  </mergeCells>
  <pageMargins left="0.275" right="0.15625" top="0.196527777777778" bottom="0.118055555555556" header="0.15625" footer="0.118055555555556"/>
  <pageSetup paperSize="9" scale="46" orientation="landscape"/>
  <headerFooter/>
  <rowBreaks count="3" manualBreakCount="3">
    <brk id="51" max="16383" man="1"/>
    <brk id="95" max="16383" man="1"/>
    <brk id="1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模具报价表</vt:lpstr>
      <vt:lpstr>冲压报价表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2018-12-26T00:54:00Z</dcterms:created>
  <cp:lastPrinted>2019-01-11T11:42:00Z</cp:lastPrinted>
  <dcterms:modified xsi:type="dcterms:W3CDTF">2023-03-02T08:13:36Z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494BEE7EC0424C398E87484E7937F690</vt:lpwstr>
  </property>
</Properties>
</file>