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B62450FA-660E-4FAC-9541-2FCA375B333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成卓" sheetId="2" r:id="rId1"/>
    <sheet name="Sheet1" sheetId="1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K9" i="2" s="1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<sst xmlns="http://schemas.openxmlformats.org/spreadsheetml/2006/main" count="169" uniqueCount="79">
  <si>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</si>
  <si>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</si>
  <si>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</si>
  <si>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</si>
  <si>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</si>
  <si>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</si>
  <si>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</si>
  <si>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</si>
  <si>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</si>
  <si>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</si>
  <si>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</si>
  <si>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</si>
  <si>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</si>
  <si>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</si>
  <si>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</si>
  <si>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</si>
  <si>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</si>
  <si>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</si>
  <si>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</si>
  <si>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</si>
  <si>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</si>
  <si>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</si>
  <si>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</si>
  <si>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</si>
  <si>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</si>
  <si>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</si>
  <si>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</si>
  <si>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</si>
  <si>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</si>
  <si>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</si>
  <si>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</si>
  <si>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</si>
  <si>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</si>
  <si>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</si>
  <si>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</si>
  <si>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</si>
  <si>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</si>
  <si>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</si>
  <si>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</si>
  <si>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</si>
  <si>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</si>
  <si>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</si>
  <si>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</si>
  <si>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</si>
  <si>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</si>
  <si>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</si>
  <si>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</si>
  <si>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</si>
  <si>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</si>
  <si>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</si>
  <si>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</si>
  <si>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</si>
  <si>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</si>
  <si>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</si>
  <si>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</si>
  <si>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</si>
  <si>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</si>
  <si>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</si>
  <si>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</si>
  <si>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</si>
  <si>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</si>
  <si>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</si>
  <si>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</si>
  <si>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</si>
  <si>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</si>
  <si>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</si>
  <si>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</si>
  <si>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</si>
  <si>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</si>
  <si>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</si>
  <si>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</si>
  <si>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</si>
  <si>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</si>
  <si>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</si>
  <si>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</si>
  <si>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1" type="noConversion"/>
  </si>
  <si>
    <t>SHT0015610</t>
    <phoneticPr fontId="4" type="noConversion"/>
  </si>
  <si>
    <t>右下连接板总成</t>
    <phoneticPr fontId="4" type="noConversion"/>
  </si>
  <si>
    <t>模具费100%分摊至3万件产品/3年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</si>
</sst>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"/>
  </numFmts>
  <fonts count="3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新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9" fillId="0" borderId="0">
      <alignment vertical="center"/>
    </xf>
    <xf numFmtId="0" fontId="16" fillId="0" borderId="0">
      <protection locked="0"/>
    </xf>
    <xf numFmtId="0" fontId="16" fillId="0" borderId="0">
      <protection locked="0"/>
    </xf>
  </cellStyleXfs>
  <cellXfs count="116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7" fillId="0" borderId="1" xfId="2" applyNumberFormat="1" applyFont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2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0" fillId="0" borderId="1" xfId="0" applyBorder="1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178" fontId="35" fillId="2" borderId="1" xfId="1" applyNumberFormat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0" fontId="36" fillId="0" borderId="1" xfId="3" applyFont="1" applyBorder="1" applyAlignment="1">
      <alignment horizontal="left" vertical="center"/>
    </xf>
    <xf numFmtId="176" fontId="34" fillId="0" borderId="1" xfId="1" applyNumberFormat="1" applyFont="1" applyBorder="1" applyAlignment="1">
      <alignment horizontal="center" vertical="center" wrapText="1"/>
    </xf>
    <xf numFmtId="177" fontId="3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shrinkToFit="1"/>
    </xf>
    <xf numFmtId="0" fontId="35" fillId="2" borderId="1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176" fontId="17" fillId="0" borderId="4" xfId="2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</cellXfs>
  <cellStyles count="6">
    <cellStyle name="常规" xfId="0" builtinId="0"/>
    <cellStyle name="常规 2" xfId="1" xr:uid="{01AC3876-1322-4CDE-BF7A-B8DA4163C75D}"/>
    <cellStyle name="常规 2 2 6" xfId="2" xr:uid="{BED25E81-E7F5-4F52-8495-9B8B68C0B79A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5"/>
  <sheetViews>
    <sheetView tabSelected="1" view="pageBreakPreview" zoomScale="70" zoomScaleNormal="100" zoomScaleSheetLayoutView="70" workbookViewId="0">
      <selection activeCell="C9" sqref="C9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4" t="s">
        <v>74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5" t="s">
        <v>75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6" t="s">
        <v>4</v>
      </c>
      <c r="B7" s="77" t="s">
        <v>5</v>
      </c>
      <c r="C7" s="78" t="s">
        <v>6</v>
      </c>
      <c r="D7" s="78" t="s">
        <v>7</v>
      </c>
      <c r="E7" s="79" t="s">
        <v>8</v>
      </c>
      <c r="F7" s="80" t="s">
        <v>9</v>
      </c>
      <c r="G7" s="80"/>
      <c r="H7" s="72" t="s">
        <v>10</v>
      </c>
      <c r="I7" s="73"/>
      <c r="J7" s="74"/>
      <c r="K7" s="5" t="s">
        <v>11</v>
      </c>
      <c r="L7" s="75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6"/>
      <c r="B8" s="77"/>
      <c r="C8" s="78"/>
      <c r="D8" s="78"/>
      <c r="E8" s="79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3" t="s">
        <v>76</v>
      </c>
      <c r="C9" s="64" t="s">
        <v>77</v>
      </c>
      <c r="D9" s="65"/>
      <c r="E9" s="61" t="s">
        <v>17</v>
      </c>
      <c r="F9" s="66"/>
      <c r="G9" s="66">
        <v>5.75</v>
      </c>
      <c r="H9" s="67">
        <v>22000</v>
      </c>
      <c r="I9" s="66">
        <f>H9/30000</f>
        <v>0.73333333333333328</v>
      </c>
      <c r="J9" s="68" t="s">
        <v>78</v>
      </c>
      <c r="K9" s="66">
        <f>G9+I9</f>
        <v>6.4833333333333334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48" customHeight="1">
      <c r="A10" s="62">
        <v>2</v>
      </c>
      <c r="B10" s="63"/>
      <c r="C10" s="70"/>
      <c r="D10" s="65"/>
      <c r="E10" s="61"/>
      <c r="F10" s="66"/>
      <c r="G10" s="66"/>
      <c r="H10" s="67"/>
      <c r="I10" s="66"/>
      <c r="J10" s="68"/>
      <c r="K10" s="66"/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7.6" customHeight="1">
      <c r="A11" s="81" t="s">
        <v>18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256" s="1" customFormat="1" ht="27.6" customHeight="1">
      <c r="A12" s="71" t="s">
        <v>28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56" s="1" customFormat="1" ht="27.6" customHeight="1">
      <c r="A13" s="71" t="s">
        <v>23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256" s="1" customFormat="1" ht="27.6" customHeight="1">
      <c r="A14" s="71" t="s">
        <v>24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256" s="1" customFormat="1" ht="27.6" customHeight="1">
      <c r="A15" s="71" t="s">
        <v>25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256" s="1" customFormat="1" ht="40.200000000000003" customHeight="1">
      <c r="A16" s="71" t="s">
        <v>26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7" customFormat="1">
      <c r="A17" s="8"/>
      <c r="B17" s="9"/>
      <c r="C17" s="8"/>
      <c r="D17" s="8"/>
      <c r="E17" s="8"/>
      <c r="F17" s="10"/>
      <c r="G17" s="10"/>
      <c r="H17" s="10"/>
      <c r="I17" s="10"/>
      <c r="J17" s="10"/>
      <c r="K17" s="10"/>
      <c r="L17" s="11"/>
    </row>
    <row r="18" spans="1:12" s="7" customFormat="1" ht="19.2" customHeight="1">
      <c r="A18" s="12" t="s">
        <v>19</v>
      </c>
      <c r="B18" s="13"/>
      <c r="C18" s="3"/>
      <c r="D18" s="24"/>
      <c r="E18" s="3"/>
      <c r="F18" s="15"/>
      <c r="G18" s="15"/>
      <c r="H18" s="24" t="s">
        <v>20</v>
      </c>
      <c r="I18" s="15"/>
      <c r="J18" s="15"/>
      <c r="K18" s="15"/>
      <c r="L18" s="16"/>
    </row>
    <row r="19" spans="1:12" s="7" customFormat="1" ht="19.2" customHeight="1">
      <c r="A19" s="12"/>
      <c r="B19" s="13"/>
      <c r="C19" s="3"/>
      <c r="D19" s="14"/>
      <c r="E19" s="3"/>
      <c r="F19" s="15"/>
      <c r="G19" s="15"/>
      <c r="H19" s="14"/>
      <c r="I19" s="15"/>
      <c r="J19" s="15"/>
      <c r="K19" s="15"/>
      <c r="L19" s="16"/>
    </row>
    <row r="20" spans="1:12" s="1" customFormat="1" ht="19.2" customHeight="1">
      <c r="A20" s="12" t="s">
        <v>27</v>
      </c>
      <c r="B20" s="13"/>
      <c r="C20" s="3"/>
      <c r="D20" s="12"/>
      <c r="E20" s="3"/>
      <c r="F20" s="15"/>
      <c r="G20" s="15"/>
      <c r="H20" s="12" t="s">
        <v>27</v>
      </c>
    </row>
    <row r="21" spans="1:12" s="7" customFormat="1" ht="19.2" customHeight="1">
      <c r="A21" s="12"/>
      <c r="B21" s="13"/>
      <c r="C21" s="3"/>
      <c r="D21" s="14"/>
      <c r="E21" s="3"/>
      <c r="F21" s="15"/>
      <c r="G21" s="15"/>
      <c r="H21" s="14"/>
      <c r="I21" s="15"/>
      <c r="J21" s="15"/>
      <c r="K21" s="15"/>
      <c r="L21" s="16"/>
    </row>
    <row r="22" spans="1:12" s="7" customFormat="1" ht="19.2" customHeight="1">
      <c r="A22" s="12" t="s">
        <v>21</v>
      </c>
      <c r="B22" s="12"/>
      <c r="C22" s="8"/>
      <c r="D22" s="12"/>
      <c r="E22" s="8"/>
      <c r="F22" s="15"/>
      <c r="G22" s="15"/>
      <c r="H22" s="12" t="s">
        <v>21</v>
      </c>
      <c r="I22" s="15"/>
      <c r="J22" s="15"/>
      <c r="K22" s="15"/>
      <c r="L22" s="16"/>
    </row>
    <row r="23" spans="1:12" s="7" customFormat="1" ht="14.4">
      <c r="B23" s="17"/>
      <c r="F23" s="15"/>
      <c r="G23" s="15"/>
      <c r="H23" s="15"/>
      <c r="I23" s="15"/>
      <c r="J23" s="15"/>
      <c r="K23" s="15"/>
      <c r="L23" s="16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H7:J7"/>
    <mergeCell ref="L7:L8"/>
    <mergeCell ref="A7:A8"/>
    <mergeCell ref="B7:B8"/>
    <mergeCell ref="C7:C8"/>
    <mergeCell ref="D7:D8"/>
    <mergeCell ref="E7:E8"/>
    <mergeCell ref="F7:G7"/>
    <mergeCell ref="A11:L11"/>
    <mergeCell ref="A12:L12"/>
    <mergeCell ref="A13:L13"/>
    <mergeCell ref="A14:L14"/>
    <mergeCell ref="A15:L15"/>
  </mergeCells>
  <phoneticPr fontId="4" type="noConversion"/>
  <conditionalFormatting sqref="D21:D22 D17:D19">
    <cfRule type="duplicateValues" dxfId="4" priority="3"/>
  </conditionalFormatting>
  <conditionalFormatting sqref="B20">
    <cfRule type="duplicateValues" dxfId="3" priority="2"/>
  </conditionalFormatting>
  <conditionalFormatting sqref="H21:H22 H18:H19">
    <cfRule type="duplicateValues" dxfId="2" priority="1"/>
  </conditionalFormatting>
  <conditionalFormatting sqref="D23:D1048576 D1 D3:D8">
    <cfRule type="duplicateValues" dxfId="1" priority="16"/>
  </conditionalFormatting>
  <conditionalFormatting sqref="M9:M10">
    <cfRule type="duplicateValues" dxfId="0" priority="2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4</v>
      </c>
      <c r="B1" s="26" t="s">
        <v>29</v>
      </c>
      <c r="C1" s="26" t="s">
        <v>30</v>
      </c>
      <c r="D1" s="26" t="s">
        <v>31</v>
      </c>
      <c r="E1" s="26" t="s">
        <v>8</v>
      </c>
      <c r="F1" s="26" t="s">
        <v>49</v>
      </c>
      <c r="G1" s="26" t="s">
        <v>50</v>
      </c>
      <c r="H1" s="26" t="s">
        <v>51</v>
      </c>
    </row>
    <row r="2" spans="1:8" ht="24.6" thickBot="1">
      <c r="A2" s="27">
        <v>1</v>
      </c>
      <c r="B2" s="28" t="s">
        <v>32</v>
      </c>
      <c r="C2" s="28" t="s">
        <v>33</v>
      </c>
      <c r="D2" s="29">
        <v>1</v>
      </c>
      <c r="E2" s="29" t="s">
        <v>34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35</v>
      </c>
      <c r="C3" s="28" t="s">
        <v>36</v>
      </c>
      <c r="D3" s="29">
        <v>1</v>
      </c>
      <c r="E3" s="29" t="s">
        <v>34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37</v>
      </c>
      <c r="C4" s="28" t="s">
        <v>38</v>
      </c>
      <c r="D4" s="29">
        <v>1</v>
      </c>
      <c r="E4" s="29" t="s">
        <v>34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39</v>
      </c>
      <c r="C5" s="28" t="s">
        <v>40</v>
      </c>
      <c r="D5" s="29">
        <v>1</v>
      </c>
      <c r="E5" s="29" t="s">
        <v>34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35</v>
      </c>
      <c r="C6" s="28" t="s">
        <v>41</v>
      </c>
      <c r="D6" s="29">
        <v>1</v>
      </c>
      <c r="E6" s="29" t="s">
        <v>34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37</v>
      </c>
      <c r="C7" s="28" t="s">
        <v>42</v>
      </c>
      <c r="D7" s="29">
        <v>1</v>
      </c>
      <c r="E7" s="29" t="s">
        <v>34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35</v>
      </c>
      <c r="C8" s="28" t="s">
        <v>43</v>
      </c>
      <c r="D8" s="29">
        <v>1</v>
      </c>
      <c r="E8" s="29" t="s">
        <v>34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39</v>
      </c>
      <c r="C9" s="28" t="s">
        <v>44</v>
      </c>
      <c r="D9" s="29">
        <v>1</v>
      </c>
      <c r="E9" s="29" t="s">
        <v>34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39</v>
      </c>
      <c r="C10" s="28" t="s">
        <v>45</v>
      </c>
      <c r="D10" s="29">
        <v>1</v>
      </c>
      <c r="E10" s="29" t="s">
        <v>34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35</v>
      </c>
      <c r="C11" s="28" t="s">
        <v>46</v>
      </c>
      <c r="D11" s="29">
        <v>1</v>
      </c>
      <c r="E11" s="29" t="s">
        <v>34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39</v>
      </c>
      <c r="C12" s="28" t="s">
        <v>47</v>
      </c>
      <c r="D12" s="29">
        <v>1</v>
      </c>
      <c r="E12" s="29" t="s">
        <v>34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86" t="s">
        <v>48</v>
      </c>
      <c r="B13" s="87"/>
      <c r="C13" s="88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95" t="s">
        <v>4</v>
      </c>
      <c r="B1" s="95" t="s">
        <v>65</v>
      </c>
      <c r="C1" s="95" t="s">
        <v>64</v>
      </c>
      <c r="D1" s="95" t="s">
        <v>52</v>
      </c>
      <c r="E1" s="95" t="s">
        <v>8</v>
      </c>
      <c r="F1" s="96" t="s">
        <v>53</v>
      </c>
      <c r="G1" s="92" t="s">
        <v>54</v>
      </c>
      <c r="H1" s="92"/>
      <c r="I1" s="92" t="s">
        <v>55</v>
      </c>
      <c r="J1" s="92"/>
      <c r="K1" s="105" t="s">
        <v>66</v>
      </c>
    </row>
    <row r="2" spans="1:11" ht="15.6">
      <c r="A2" s="95"/>
      <c r="B2" s="95"/>
      <c r="C2" s="95"/>
      <c r="D2" s="95"/>
      <c r="E2" s="95"/>
      <c r="F2" s="96"/>
      <c r="G2" s="43" t="s">
        <v>56</v>
      </c>
      <c r="H2" s="43" t="s">
        <v>57</v>
      </c>
      <c r="I2" s="43" t="s">
        <v>56</v>
      </c>
      <c r="J2" s="43" t="s">
        <v>57</v>
      </c>
      <c r="K2" s="106"/>
    </row>
    <row r="3" spans="1:11" ht="15.6">
      <c r="A3" s="93">
        <v>1</v>
      </c>
      <c r="B3" s="93" t="s">
        <v>60</v>
      </c>
      <c r="C3" s="96" t="s">
        <v>62</v>
      </c>
      <c r="D3" s="57" t="s">
        <v>32</v>
      </c>
      <c r="E3" s="92" t="s">
        <v>59</v>
      </c>
      <c r="F3" s="92">
        <v>30000</v>
      </c>
      <c r="G3" s="94">
        <f>I3/F3</f>
        <v>2.3333333333333334E-2</v>
      </c>
      <c r="H3" s="91">
        <f>G3*1.13</f>
        <v>2.6366666666666667E-2</v>
      </c>
      <c r="I3" s="89">
        <f>3500/5</f>
        <v>700</v>
      </c>
      <c r="J3" s="90">
        <f>I3*1.13</f>
        <v>790.99999999999989</v>
      </c>
      <c r="K3" s="107" t="s">
        <v>67</v>
      </c>
    </row>
    <row r="4" spans="1:11" ht="15.6">
      <c r="A4" s="93"/>
      <c r="B4" s="93"/>
      <c r="C4" s="96"/>
      <c r="D4" s="57" t="s">
        <v>33</v>
      </c>
      <c r="E4" s="92"/>
      <c r="F4" s="92"/>
      <c r="G4" s="94"/>
      <c r="H4" s="91"/>
      <c r="I4" s="89"/>
      <c r="J4" s="90"/>
      <c r="K4" s="107"/>
    </row>
    <row r="5" spans="1:11" ht="15.6">
      <c r="A5" s="93"/>
      <c r="B5" s="93"/>
      <c r="C5" s="96"/>
      <c r="D5" s="57" t="s">
        <v>35</v>
      </c>
      <c r="E5" s="92"/>
      <c r="F5" s="92"/>
      <c r="G5" s="91">
        <f>I5/F3</f>
        <v>0.21666666666666667</v>
      </c>
      <c r="H5" s="91">
        <f t="shared" ref="H5" si="0">G5*1.13</f>
        <v>0.24483333333333332</v>
      </c>
      <c r="I5" s="89">
        <v>6500</v>
      </c>
      <c r="J5" s="90">
        <f>I5*1.13</f>
        <v>7344.9999999999991</v>
      </c>
      <c r="K5" s="107"/>
    </row>
    <row r="6" spans="1:11" ht="15.6">
      <c r="A6" s="93"/>
      <c r="B6" s="93"/>
      <c r="C6" s="96"/>
      <c r="D6" s="57" t="s">
        <v>36</v>
      </c>
      <c r="E6" s="92"/>
      <c r="F6" s="92"/>
      <c r="G6" s="91"/>
      <c r="H6" s="91"/>
      <c r="I6" s="89"/>
      <c r="J6" s="90"/>
      <c r="K6" s="107"/>
    </row>
    <row r="7" spans="1:11" ht="15.6">
      <c r="A7" s="93"/>
      <c r="B7" s="93"/>
      <c r="C7" s="96"/>
      <c r="D7" s="57" t="s">
        <v>37</v>
      </c>
      <c r="E7" s="92"/>
      <c r="F7" s="92"/>
      <c r="G7" s="91">
        <f>I7/F3</f>
        <v>0.1</v>
      </c>
      <c r="H7" s="91">
        <f t="shared" ref="H7" si="1">G7*1.13</f>
        <v>0.11299999999999999</v>
      </c>
      <c r="I7" s="89">
        <v>3000</v>
      </c>
      <c r="J7" s="90">
        <f t="shared" ref="J7" si="2">I7*1.13</f>
        <v>3389.9999999999995</v>
      </c>
      <c r="K7" s="107"/>
    </row>
    <row r="8" spans="1:11" ht="15.6">
      <c r="A8" s="93"/>
      <c r="B8" s="93"/>
      <c r="C8" s="96"/>
      <c r="D8" s="57" t="s">
        <v>38</v>
      </c>
      <c r="E8" s="92"/>
      <c r="F8" s="92"/>
      <c r="G8" s="91"/>
      <c r="H8" s="91"/>
      <c r="I8" s="89"/>
      <c r="J8" s="90"/>
      <c r="K8" s="107"/>
    </row>
    <row r="9" spans="1:11" ht="15.6">
      <c r="A9" s="93"/>
      <c r="B9" s="93"/>
      <c r="C9" s="96"/>
      <c r="D9" s="57" t="s">
        <v>39</v>
      </c>
      <c r="E9" s="92"/>
      <c r="F9" s="92"/>
      <c r="G9" s="94">
        <f>I9/F3</f>
        <v>0.1</v>
      </c>
      <c r="H9" s="91">
        <f t="shared" ref="H9" si="3">G9*1.13</f>
        <v>0.11299999999999999</v>
      </c>
      <c r="I9" s="89">
        <f>6000/2</f>
        <v>3000</v>
      </c>
      <c r="J9" s="90">
        <f t="shared" ref="J9" si="4">I9*1.13</f>
        <v>3389.9999999999995</v>
      </c>
      <c r="K9" s="107" t="s">
        <v>68</v>
      </c>
    </row>
    <row r="10" spans="1:11" ht="15.6">
      <c r="A10" s="93"/>
      <c r="B10" s="93"/>
      <c r="C10" s="96"/>
      <c r="D10" s="57" t="s">
        <v>40</v>
      </c>
      <c r="E10" s="92"/>
      <c r="F10" s="92"/>
      <c r="G10" s="94"/>
      <c r="H10" s="91"/>
      <c r="I10" s="89"/>
      <c r="J10" s="90"/>
      <c r="K10" s="107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110">
        <v>2</v>
      </c>
      <c r="B12" s="110" t="s">
        <v>69</v>
      </c>
      <c r="C12" s="112" t="s">
        <v>58</v>
      </c>
      <c r="D12" s="57" t="s">
        <v>32</v>
      </c>
      <c r="E12" s="97" t="s">
        <v>59</v>
      </c>
      <c r="F12" s="97">
        <v>30000</v>
      </c>
      <c r="G12" s="94">
        <f>I12/F12</f>
        <v>2.3333333333333334E-2</v>
      </c>
      <c r="H12" s="91">
        <f>G12*1.13</f>
        <v>2.6366666666666667E-2</v>
      </c>
      <c r="I12" s="89">
        <f>3500/5</f>
        <v>700</v>
      </c>
      <c r="J12" s="90">
        <f>I12*1.13</f>
        <v>790.99999999999989</v>
      </c>
      <c r="K12" s="107" t="s">
        <v>67</v>
      </c>
    </row>
    <row r="13" spans="1:11" ht="15.6">
      <c r="A13" s="111"/>
      <c r="B13" s="111"/>
      <c r="C13" s="113"/>
      <c r="D13" s="57" t="s">
        <v>33</v>
      </c>
      <c r="E13" s="98"/>
      <c r="F13" s="98"/>
      <c r="G13" s="94"/>
      <c r="H13" s="91"/>
      <c r="I13" s="89"/>
      <c r="J13" s="90"/>
      <c r="K13" s="107"/>
    </row>
    <row r="14" spans="1:11" ht="15.6">
      <c r="A14" s="111"/>
      <c r="B14" s="111"/>
      <c r="C14" s="113"/>
      <c r="D14" s="57" t="s">
        <v>35</v>
      </c>
      <c r="E14" s="98"/>
      <c r="F14" s="98"/>
      <c r="G14" s="91">
        <f>I14/F12</f>
        <v>0.21666666666666667</v>
      </c>
      <c r="H14" s="91">
        <f t="shared" ref="H14" si="5">G14*1.13</f>
        <v>0.24483333333333332</v>
      </c>
      <c r="I14" s="89">
        <v>6500</v>
      </c>
      <c r="J14" s="90">
        <f t="shared" ref="J14" si="6">I14*1.13</f>
        <v>7344.9999999999991</v>
      </c>
      <c r="K14" s="107"/>
    </row>
    <row r="15" spans="1:11" ht="15.6">
      <c r="A15" s="111"/>
      <c r="B15" s="111"/>
      <c r="C15" s="113"/>
      <c r="D15" s="57" t="s">
        <v>41</v>
      </c>
      <c r="E15" s="98"/>
      <c r="F15" s="98"/>
      <c r="G15" s="91"/>
      <c r="H15" s="91"/>
      <c r="I15" s="89"/>
      <c r="J15" s="90"/>
      <c r="K15" s="107"/>
    </row>
    <row r="16" spans="1:11" ht="15.6">
      <c r="A16" s="111"/>
      <c r="B16" s="111"/>
      <c r="C16" s="113"/>
      <c r="D16" s="57" t="s">
        <v>37</v>
      </c>
      <c r="E16" s="98"/>
      <c r="F16" s="98"/>
      <c r="G16" s="91">
        <f>I16/F12</f>
        <v>0.1</v>
      </c>
      <c r="H16" s="91">
        <f t="shared" ref="H16" si="7">G16*1.13</f>
        <v>0.11299999999999999</v>
      </c>
      <c r="I16" s="89">
        <v>3000</v>
      </c>
      <c r="J16" s="90">
        <f t="shared" ref="J16" si="8">I16*1.13</f>
        <v>3389.9999999999995</v>
      </c>
      <c r="K16" s="107"/>
    </row>
    <row r="17" spans="1:11" ht="15.6">
      <c r="A17" s="111"/>
      <c r="B17" s="111"/>
      <c r="C17" s="113"/>
      <c r="D17" s="57" t="s">
        <v>42</v>
      </c>
      <c r="E17" s="98"/>
      <c r="F17" s="98"/>
      <c r="G17" s="91"/>
      <c r="H17" s="91"/>
      <c r="I17" s="89"/>
      <c r="J17" s="90"/>
      <c r="K17" s="107"/>
    </row>
    <row r="18" spans="1:11" ht="15.6">
      <c r="A18" s="111"/>
      <c r="B18" s="111"/>
      <c r="C18" s="113"/>
      <c r="D18" s="57" t="s">
        <v>39</v>
      </c>
      <c r="E18" s="98"/>
      <c r="F18" s="98"/>
      <c r="G18" s="94">
        <f>I18/F12</f>
        <v>0.1</v>
      </c>
      <c r="H18" s="91">
        <f t="shared" ref="H18" si="9">G18*1.13</f>
        <v>0.11299999999999999</v>
      </c>
      <c r="I18" s="89">
        <f>6000/2</f>
        <v>3000</v>
      </c>
      <c r="J18" s="90">
        <f t="shared" ref="J18" si="10">I18*1.13</f>
        <v>3389.9999999999995</v>
      </c>
      <c r="K18" s="107" t="s">
        <v>68</v>
      </c>
    </row>
    <row r="19" spans="1:11" ht="15.6">
      <c r="A19" s="111"/>
      <c r="B19" s="111"/>
      <c r="C19" s="113"/>
      <c r="D19" s="57" t="s">
        <v>40</v>
      </c>
      <c r="E19" s="99"/>
      <c r="F19" s="99"/>
      <c r="G19" s="94"/>
      <c r="H19" s="91"/>
      <c r="I19" s="89"/>
      <c r="J19" s="90"/>
      <c r="K19" s="107"/>
    </row>
    <row r="20" spans="1:11" ht="15.6">
      <c r="A20" s="115"/>
      <c r="B20" s="52"/>
      <c r="C20" s="114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110">
        <v>3</v>
      </c>
      <c r="B21" s="93" t="s">
        <v>70</v>
      </c>
      <c r="C21" s="112" t="s">
        <v>58</v>
      </c>
      <c r="D21" s="57" t="s">
        <v>32</v>
      </c>
      <c r="E21" s="97" t="s">
        <v>59</v>
      </c>
      <c r="F21" s="97">
        <v>30000</v>
      </c>
      <c r="G21" s="94">
        <f>I21/F21</f>
        <v>2.3333333333333334E-2</v>
      </c>
      <c r="H21" s="91">
        <f>G21*1.13</f>
        <v>2.6366666666666667E-2</v>
      </c>
      <c r="I21" s="89">
        <f>3500/5</f>
        <v>700</v>
      </c>
      <c r="J21" s="90">
        <f>I21*1.13</f>
        <v>790.99999999999989</v>
      </c>
      <c r="K21" s="107" t="s">
        <v>67</v>
      </c>
    </row>
    <row r="22" spans="1:11" ht="15.6">
      <c r="A22" s="111"/>
      <c r="B22" s="93"/>
      <c r="C22" s="113"/>
      <c r="D22" s="57" t="s">
        <v>33</v>
      </c>
      <c r="E22" s="98"/>
      <c r="F22" s="98"/>
      <c r="G22" s="94"/>
      <c r="H22" s="91"/>
      <c r="I22" s="89"/>
      <c r="J22" s="90"/>
      <c r="K22" s="107"/>
    </row>
    <row r="23" spans="1:11" ht="15.6">
      <c r="A23" s="111"/>
      <c r="B23" s="93"/>
      <c r="C23" s="113"/>
      <c r="D23" s="57" t="s">
        <v>35</v>
      </c>
      <c r="E23" s="98"/>
      <c r="F23" s="98"/>
      <c r="G23" s="94">
        <f>I23/F21</f>
        <v>5.8333333333333334E-2</v>
      </c>
      <c r="H23" s="91">
        <f t="shared" ref="H23" si="11">G23*1.13</f>
        <v>6.5916666666666665E-2</v>
      </c>
      <c r="I23" s="89">
        <f>3500/2</f>
        <v>1750</v>
      </c>
      <c r="J23" s="90">
        <f t="shared" ref="J23" si="12">I23*1.13</f>
        <v>1977.4999999999998</v>
      </c>
      <c r="K23" s="107" t="s">
        <v>68</v>
      </c>
    </row>
    <row r="24" spans="1:11" ht="15.6">
      <c r="A24" s="111"/>
      <c r="B24" s="93"/>
      <c r="C24" s="113"/>
      <c r="D24" s="57" t="s">
        <v>43</v>
      </c>
      <c r="E24" s="98"/>
      <c r="F24" s="98"/>
      <c r="G24" s="94"/>
      <c r="H24" s="91"/>
      <c r="I24" s="89"/>
      <c r="J24" s="90"/>
      <c r="K24" s="107"/>
    </row>
    <row r="25" spans="1:11" ht="15.6">
      <c r="A25" s="111"/>
      <c r="B25" s="93"/>
      <c r="C25" s="113"/>
      <c r="D25" s="57" t="s">
        <v>39</v>
      </c>
      <c r="E25" s="98"/>
      <c r="F25" s="98"/>
      <c r="G25" s="91">
        <f>I25/F21</f>
        <v>0.1</v>
      </c>
      <c r="H25" s="91">
        <f t="shared" ref="H25" si="13">G25*1.13</f>
        <v>0.11299999999999999</v>
      </c>
      <c r="I25" s="89">
        <v>3000</v>
      </c>
      <c r="J25" s="90">
        <f t="shared" ref="J25" si="14">I25*1.13</f>
        <v>3389.9999999999995</v>
      </c>
      <c r="K25" s="107"/>
    </row>
    <row r="26" spans="1:11" ht="15.6">
      <c r="A26" s="115"/>
      <c r="B26" s="93"/>
      <c r="C26" s="114"/>
      <c r="D26" s="57" t="s">
        <v>44</v>
      </c>
      <c r="E26" s="99"/>
      <c r="F26" s="99"/>
      <c r="G26" s="91"/>
      <c r="H26" s="91"/>
      <c r="I26" s="89"/>
      <c r="J26" s="90"/>
      <c r="K26" s="107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93">
        <v>4</v>
      </c>
      <c r="B28" s="93" t="s">
        <v>71</v>
      </c>
      <c r="C28" s="96" t="s">
        <v>58</v>
      </c>
      <c r="D28" s="57" t="s">
        <v>32</v>
      </c>
      <c r="E28" s="97" t="s">
        <v>59</v>
      </c>
      <c r="F28" s="97">
        <v>30000</v>
      </c>
      <c r="G28" s="94">
        <f>I28/F28</f>
        <v>2.3333333333333334E-2</v>
      </c>
      <c r="H28" s="91">
        <f>G28*1.13</f>
        <v>2.6366666666666667E-2</v>
      </c>
      <c r="I28" s="89">
        <f>3500/5</f>
        <v>700</v>
      </c>
      <c r="J28" s="90">
        <f>I28*1.13</f>
        <v>790.99999999999989</v>
      </c>
      <c r="K28" s="107" t="s">
        <v>67</v>
      </c>
    </row>
    <row r="29" spans="1:11" ht="15.6">
      <c r="A29" s="93"/>
      <c r="B29" s="93"/>
      <c r="C29" s="96"/>
      <c r="D29" s="57" t="s">
        <v>33</v>
      </c>
      <c r="E29" s="98"/>
      <c r="F29" s="98"/>
      <c r="G29" s="94"/>
      <c r="H29" s="91"/>
      <c r="I29" s="89"/>
      <c r="J29" s="90"/>
      <c r="K29" s="107"/>
    </row>
    <row r="30" spans="1:11" ht="15.6">
      <c r="A30" s="93"/>
      <c r="B30" s="93"/>
      <c r="C30" s="96"/>
      <c r="D30" s="57" t="s">
        <v>35</v>
      </c>
      <c r="E30" s="98"/>
      <c r="F30" s="98"/>
      <c r="G30" s="94">
        <f>I30/F28</f>
        <v>5.8333333333333334E-2</v>
      </c>
      <c r="H30" s="91">
        <f t="shared" ref="H30" si="15">G30*1.13</f>
        <v>6.5916666666666665E-2</v>
      </c>
      <c r="I30" s="89">
        <f>3500/2</f>
        <v>1750</v>
      </c>
      <c r="J30" s="90">
        <f t="shared" ref="J30" si="16">I30*1.13</f>
        <v>1977.4999999999998</v>
      </c>
      <c r="K30" s="107" t="s">
        <v>68</v>
      </c>
    </row>
    <row r="31" spans="1:11" ht="15.6">
      <c r="A31" s="93"/>
      <c r="B31" s="93"/>
      <c r="C31" s="96"/>
      <c r="D31" s="57" t="s">
        <v>43</v>
      </c>
      <c r="E31" s="98"/>
      <c r="F31" s="98"/>
      <c r="G31" s="94"/>
      <c r="H31" s="91"/>
      <c r="I31" s="89"/>
      <c r="J31" s="90"/>
      <c r="K31" s="107"/>
    </row>
    <row r="32" spans="1:11" ht="15.6">
      <c r="A32" s="93"/>
      <c r="B32" s="93"/>
      <c r="C32" s="96"/>
      <c r="D32" s="57" t="s">
        <v>39</v>
      </c>
      <c r="E32" s="98"/>
      <c r="F32" s="98"/>
      <c r="G32" s="91">
        <f>I32/F28</f>
        <v>0.1</v>
      </c>
      <c r="H32" s="91">
        <f t="shared" ref="H32" si="17">G32*1.13</f>
        <v>0.11299999999999999</v>
      </c>
      <c r="I32" s="89">
        <v>3000</v>
      </c>
      <c r="J32" s="90">
        <f t="shared" ref="J32" si="18">I32*1.13</f>
        <v>3389.9999999999995</v>
      </c>
      <c r="K32" s="107"/>
    </row>
    <row r="33" spans="1:12" ht="15.6">
      <c r="A33" s="93"/>
      <c r="B33" s="93"/>
      <c r="C33" s="96"/>
      <c r="D33" s="57" t="s">
        <v>45</v>
      </c>
      <c r="E33" s="99"/>
      <c r="F33" s="99"/>
      <c r="G33" s="91"/>
      <c r="H33" s="91"/>
      <c r="I33" s="89"/>
      <c r="J33" s="90"/>
      <c r="K33" s="107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93">
        <v>5</v>
      </c>
      <c r="B35" s="93" t="s">
        <v>72</v>
      </c>
      <c r="C35" s="96" t="s">
        <v>58</v>
      </c>
      <c r="D35" s="57" t="s">
        <v>32</v>
      </c>
      <c r="E35" s="97" t="s">
        <v>59</v>
      </c>
      <c r="F35" s="97">
        <v>30000</v>
      </c>
      <c r="G35" s="94">
        <f>I35/F35</f>
        <v>2.3333333333333334E-2</v>
      </c>
      <c r="H35" s="91">
        <f>G35*1.13</f>
        <v>2.6366666666666667E-2</v>
      </c>
      <c r="I35" s="89">
        <f>3500/5</f>
        <v>700</v>
      </c>
      <c r="J35" s="90">
        <f>I35*1.13</f>
        <v>790.99999999999989</v>
      </c>
      <c r="K35" s="107" t="s">
        <v>67</v>
      </c>
    </row>
    <row r="36" spans="1:12" ht="15.6">
      <c r="A36" s="93"/>
      <c r="B36" s="93"/>
      <c r="C36" s="96"/>
      <c r="D36" s="57" t="s">
        <v>33</v>
      </c>
      <c r="E36" s="98"/>
      <c r="F36" s="98"/>
      <c r="G36" s="94"/>
      <c r="H36" s="91"/>
      <c r="I36" s="89"/>
      <c r="J36" s="90"/>
      <c r="K36" s="107"/>
    </row>
    <row r="37" spans="1:12" ht="15.6">
      <c r="A37" s="93"/>
      <c r="B37" s="93"/>
      <c r="C37" s="96"/>
      <c r="D37" s="57" t="s">
        <v>35</v>
      </c>
      <c r="E37" s="98"/>
      <c r="F37" s="98"/>
      <c r="G37" s="91">
        <f>I37/F35</f>
        <v>0.16666666666666666</v>
      </c>
      <c r="H37" s="91">
        <f t="shared" ref="H37" si="19">G37*1.13</f>
        <v>0.1883333333333333</v>
      </c>
      <c r="I37" s="89">
        <v>5000</v>
      </c>
      <c r="J37" s="90">
        <f t="shared" ref="J37" si="20">I37*1.13</f>
        <v>5649.9999999999991</v>
      </c>
      <c r="K37" s="107"/>
    </row>
    <row r="38" spans="1:12" ht="15.6">
      <c r="A38" s="93"/>
      <c r="B38" s="93"/>
      <c r="C38" s="96"/>
      <c r="D38" s="57" t="s">
        <v>46</v>
      </c>
      <c r="E38" s="98"/>
      <c r="F38" s="98"/>
      <c r="G38" s="91"/>
      <c r="H38" s="91"/>
      <c r="I38" s="89"/>
      <c r="J38" s="90"/>
      <c r="K38" s="107"/>
    </row>
    <row r="39" spans="1:12" ht="15.6">
      <c r="A39" s="93"/>
      <c r="B39" s="93"/>
      <c r="C39" s="96"/>
      <c r="D39" s="57" t="s">
        <v>39</v>
      </c>
      <c r="E39" s="98"/>
      <c r="F39" s="98"/>
      <c r="G39" s="91">
        <f>I39/F35</f>
        <v>0.15</v>
      </c>
      <c r="H39" s="91">
        <f t="shared" ref="H39" si="21">G39*1.13</f>
        <v>0.16949999999999998</v>
      </c>
      <c r="I39" s="89">
        <v>4500</v>
      </c>
      <c r="J39" s="90">
        <f t="shared" ref="J39" si="22">I39*1.13</f>
        <v>5084.9999999999991</v>
      </c>
      <c r="K39" s="107"/>
    </row>
    <row r="40" spans="1:12" ht="15.6">
      <c r="A40" s="93"/>
      <c r="B40" s="93"/>
      <c r="C40" s="96"/>
      <c r="D40" s="57" t="s">
        <v>47</v>
      </c>
      <c r="E40" s="99"/>
      <c r="F40" s="99"/>
      <c r="G40" s="91"/>
      <c r="H40" s="91"/>
      <c r="I40" s="89"/>
      <c r="J40" s="90"/>
      <c r="K40" s="107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08" t="s">
        <v>73</v>
      </c>
      <c r="B42" s="108"/>
      <c r="C42" s="108"/>
      <c r="D42" s="108"/>
      <c r="E42" s="108"/>
      <c r="F42" s="108"/>
      <c r="G42" s="108"/>
      <c r="H42" s="108"/>
      <c r="I42" s="60">
        <f>I11+I20+I27+I34+I41</f>
        <v>47500</v>
      </c>
      <c r="J42" s="42"/>
      <c r="K42" s="46"/>
    </row>
    <row r="45" spans="1:12" ht="14.4">
      <c r="A45" s="101" t="s">
        <v>4</v>
      </c>
      <c r="B45" s="34"/>
      <c r="C45" s="101" t="s">
        <v>65</v>
      </c>
      <c r="D45" s="101" t="s">
        <v>6</v>
      </c>
      <c r="E45" s="101" t="s">
        <v>29</v>
      </c>
      <c r="F45" s="101" t="s">
        <v>8</v>
      </c>
      <c r="G45" s="109" t="s">
        <v>53</v>
      </c>
      <c r="H45" s="100" t="s">
        <v>54</v>
      </c>
      <c r="I45" s="100"/>
      <c r="J45" s="100" t="s">
        <v>55</v>
      </c>
      <c r="K45" s="100"/>
      <c r="L45" s="101" t="s">
        <v>12</v>
      </c>
    </row>
    <row r="46" spans="1:12" ht="14.4">
      <c r="A46" s="101"/>
      <c r="B46" s="34"/>
      <c r="C46" s="101"/>
      <c r="D46" s="101"/>
      <c r="E46" s="101"/>
      <c r="F46" s="101"/>
      <c r="G46" s="109"/>
      <c r="H46" s="35" t="s">
        <v>56</v>
      </c>
      <c r="I46" s="35" t="s">
        <v>57</v>
      </c>
      <c r="J46" s="35" t="s">
        <v>56</v>
      </c>
      <c r="K46" s="35" t="s">
        <v>57</v>
      </c>
      <c r="L46" s="101"/>
    </row>
    <row r="47" spans="1:12" ht="144">
      <c r="A47" s="36">
        <v>1</v>
      </c>
      <c r="B47" s="36"/>
      <c r="C47" s="37" t="s">
        <v>60</v>
      </c>
      <c r="D47" s="38" t="s">
        <v>62</v>
      </c>
      <c r="E47" s="39" t="s">
        <v>63</v>
      </c>
      <c r="F47" s="40" t="s">
        <v>61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02" t="s">
        <v>48</v>
      </c>
      <c r="B60" s="103"/>
      <c r="C60" s="103"/>
      <c r="D60" s="103"/>
      <c r="E60" s="103"/>
      <c r="F60" s="103"/>
      <c r="G60" s="103"/>
      <c r="H60" s="103"/>
      <c r="I60" s="104"/>
      <c r="J60" s="32">
        <v>2000</v>
      </c>
      <c r="K60" s="33">
        <v>2260</v>
      </c>
      <c r="L60" s="33"/>
    </row>
  </sheetData>
  <mergeCells count="130"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G30:G31"/>
    <mergeCell ref="I14:I15"/>
    <mergeCell ref="G21:G22"/>
    <mergeCell ref="H21:H22"/>
    <mergeCell ref="I21:I22"/>
    <mergeCell ref="J21:J22"/>
    <mergeCell ref="B21:B26"/>
    <mergeCell ref="C21:C26"/>
    <mergeCell ref="E21:E26"/>
    <mergeCell ref="F21:F26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G39:G40"/>
    <mergeCell ref="H39:H40"/>
    <mergeCell ref="G32:G33"/>
    <mergeCell ref="H32:H33"/>
    <mergeCell ref="I32:I33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J14:J15"/>
    <mergeCell ref="G16:G17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I1:J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成卓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2023-03-11T13:00:42Z</dcterms:modified>
</cp:coreProperties>
</file>