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J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周转3次</t>
        </r>
      </text>
    </comment>
    <comment ref="N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按照3次周转核算</t>
        </r>
      </text>
    </comment>
    <comment ref="J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周转3次
</t>
        </r>
      </text>
    </comment>
    <comment ref="N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按照3次周转核算</t>
        </r>
        <r>
          <rPr>
            <sz val="9"/>
            <rFont val="宋体"/>
            <charset val="134"/>
          </rPr>
          <t xml:space="preserve">
</t>
        </r>
      </text>
    </comment>
    <comment ref="J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周转3次
</t>
        </r>
      </text>
    </comment>
    <comment ref="N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按照3次周转核算</t>
        </r>
        <r>
          <rPr>
            <sz val="9"/>
            <rFont val="宋体"/>
            <charset val="134"/>
          </rPr>
          <t xml:space="preserve">
</t>
        </r>
      </text>
    </comment>
    <comment ref="N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宋体"/>
            <charset val="134"/>
          </rPr>
          <t>租赁700个围板箱</t>
        </r>
      </text>
    </comment>
    <comment ref="L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按照一月10次，10*12=120次</t>
        </r>
      </text>
    </comment>
  </commentList>
</comments>
</file>

<file path=xl/sharedStrings.xml><?xml version="1.0" encoding="utf-8"?>
<sst xmlns="http://schemas.openxmlformats.org/spreadsheetml/2006/main" count="102" uniqueCount="69">
  <si>
    <t>一、现状数据分析：</t>
  </si>
  <si>
    <t>编号</t>
  </si>
  <si>
    <t>客户</t>
  </si>
  <si>
    <t>22年客户需求量/件</t>
  </si>
  <si>
    <t>包装方式</t>
  </si>
  <si>
    <t>车长</t>
  </si>
  <si>
    <t>单车荷载台数/份</t>
  </si>
  <si>
    <t>纸箱种类</t>
  </si>
  <si>
    <t>纸箱单价/元（未税）</t>
  </si>
  <si>
    <t>实际纸箱
需求</t>
  </si>
  <si>
    <t>单车运输费/元</t>
  </si>
  <si>
    <t>需车次数</t>
  </si>
  <si>
    <t>车辆费用/元</t>
  </si>
  <si>
    <t>纸箱金额/元</t>
  </si>
  <si>
    <t>备注</t>
  </si>
  <si>
    <t>陕汽商用车</t>
  </si>
  <si>
    <r>
      <rPr>
        <sz val="14"/>
        <color theme="1"/>
        <rFont val="微软雅黑"/>
        <charset val="134"/>
      </rPr>
      <t>共发出</t>
    </r>
    <r>
      <rPr>
        <b/>
        <sz val="14"/>
        <color theme="1"/>
        <rFont val="微软雅黑"/>
        <charset val="134"/>
      </rPr>
      <t>46726</t>
    </r>
    <r>
      <rPr>
        <sz val="14"/>
        <color theme="1"/>
        <rFont val="微软雅黑"/>
        <charset val="134"/>
      </rPr>
      <t>件产品合计</t>
    </r>
    <r>
      <rPr>
        <b/>
        <sz val="14"/>
        <color theme="1"/>
        <rFont val="微软雅黑"/>
        <charset val="134"/>
      </rPr>
      <t>22892</t>
    </r>
    <r>
      <rPr>
        <sz val="14"/>
        <color theme="1"/>
        <rFont val="微软雅黑"/>
        <charset val="134"/>
      </rPr>
      <t>台份，其中
1.0座椅23892件，
翼六座椅2863件，
中间座椅1883件，
宽体纸箱18088件。</t>
    </r>
  </si>
  <si>
    <t>5楞纸箱</t>
  </si>
  <si>
    <t>17.5（17.5*3*2.8）</t>
  </si>
  <si>
    <t>1.0纸箱</t>
  </si>
  <si>
    <r>
      <rPr>
        <sz val="14"/>
        <color theme="1"/>
        <rFont val="微软雅黑"/>
        <charset val="134"/>
      </rPr>
      <t>2022年合计采购</t>
    </r>
    <r>
      <rPr>
        <b/>
        <sz val="14"/>
        <color theme="1"/>
        <rFont val="微软雅黑"/>
        <charset val="134"/>
      </rPr>
      <t>8063</t>
    </r>
    <r>
      <rPr>
        <sz val="14"/>
        <color theme="1"/>
        <rFont val="微软雅黑"/>
        <charset val="134"/>
      </rPr>
      <t>件纸箱</t>
    </r>
  </si>
  <si>
    <t>翼六纸箱</t>
  </si>
  <si>
    <t>宽体纸箱</t>
  </si>
  <si>
    <t>租赁翼六车辆</t>
  </si>
  <si>
    <t>9.6                 （9.6*2.6*2.4） 箱式</t>
  </si>
  <si>
    <t>&amp;</t>
  </si>
  <si>
    <t>耗材费用</t>
  </si>
  <si>
    <t>打包带</t>
  </si>
  <si>
    <t>缠绕膜</t>
  </si>
  <si>
    <t>胶带</t>
  </si>
  <si>
    <t>人工费用</t>
  </si>
  <si>
    <t>废品售卖</t>
  </si>
  <si>
    <t>24729KG</t>
  </si>
  <si>
    <t>合计</t>
  </si>
  <si>
    <t>二、租赁围板箱数据分析：</t>
  </si>
  <si>
    <t>单价/元（未税）</t>
  </si>
  <si>
    <t>围板箱需求</t>
  </si>
  <si>
    <t>围板箱金额/元</t>
  </si>
  <si>
    <t>共发出46726件产品合计22892台份，其中
1.0座椅23892件，
翼六座椅2863件，
中间座椅1883件，,
宽体纸箱18088件。</t>
  </si>
  <si>
    <r>
      <rPr>
        <b/>
        <sz val="14"/>
        <color theme="1"/>
        <rFont val="微软雅黑"/>
        <charset val="134"/>
      </rPr>
      <t xml:space="preserve">    围板箱
</t>
    </r>
    <r>
      <rPr>
        <b/>
        <sz val="10"/>
        <color theme="1"/>
        <rFont val="微软雅黑"/>
        <charset val="134"/>
      </rPr>
      <t>1470*1145*1000</t>
    </r>
  </si>
  <si>
    <t>方案一</t>
  </si>
  <si>
    <r>
      <rPr>
        <b/>
        <sz val="14"/>
        <color theme="1"/>
        <rFont val="微软雅黑"/>
        <charset val="134"/>
      </rPr>
      <t xml:space="preserve">    围板箱
</t>
    </r>
    <r>
      <rPr>
        <b/>
        <sz val="10"/>
        <color theme="1"/>
        <rFont val="微软雅黑"/>
        <charset val="134"/>
      </rPr>
      <t>1470*1145*1350</t>
    </r>
  </si>
  <si>
    <t>方案二</t>
  </si>
  <si>
    <t>租赁车辆费用</t>
  </si>
  <si>
    <t>9.6                 （9.6*2.6*2.4）箱式</t>
  </si>
  <si>
    <t>四、数据对比分析：</t>
  </si>
  <si>
    <t>租赁围板箱</t>
  </si>
  <si>
    <t>PK</t>
  </si>
  <si>
    <t>采购纸箱</t>
  </si>
  <si>
    <t>租赁围板箱/年金额为16.4万元（方案二）</t>
  </si>
  <si>
    <t>＜</t>
  </si>
  <si>
    <t>采购纸箱/年金额为20.8万元</t>
  </si>
  <si>
    <t>采用租赁大围板箱及车辆费用金额为50.5万元</t>
  </si>
  <si>
    <t>现有年度费用金额为61.5万元</t>
  </si>
  <si>
    <t>详见围板箱数据分析2</t>
  </si>
  <si>
    <t>租赁围板箱包装，产品质量提升维修费降低</t>
  </si>
  <si>
    <t>采购纸箱包装，产品质量一般，维修费增高</t>
  </si>
  <si>
    <t>单日单车围板箱费用为180元</t>
  </si>
  <si>
    <t>单日单车纸箱费用为1920元（周转3次计算）</t>
  </si>
  <si>
    <t>纸箱单价32元计算</t>
  </si>
  <si>
    <t>产线下线打包人员2名，合计金额为8800元/月*12月=10.56万元</t>
  </si>
  <si>
    <t>产线下线打包人员4名，合计金额为17600元/月*12月=21.12万元</t>
  </si>
  <si>
    <t>年度节约10.56万元</t>
  </si>
  <si>
    <t>五、项目费用对比分析：</t>
  </si>
  <si>
    <t xml:space="preserve">        1、按照2022全年座椅发出总数为22892台份计算，现使用的纸箱包装及其他一年总费用为61.5万元，与租赁围板箱费用做对比，高于方案2，方案2为费用最优化，综合费用平均一年降本21.56万元。</t>
  </si>
  <si>
    <t xml:space="preserve">        2、使用围板箱包装可提升产品质量，减少产品维修损失。</t>
  </si>
  <si>
    <t>六、总结：</t>
  </si>
  <si>
    <t xml:space="preserve">        1、综合以上数据分析，租赁围板箱包装费用与纸箱包装费用对比，采用租赁围板箱适合我司产品包装。</t>
  </si>
  <si>
    <t xml:space="preserve">        2、客户23年销量上浮后，周转次数增加，租赁围板箱包装费用均摊成本可再进一步降低。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</si>
</sst>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4"/>
      <color theme="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name val="微软雅黑"/>
      <charset val="134"/>
    </font>
    <font>
      <b/>
      <sz val="20"/>
      <color theme="1"/>
      <name val="微软雅黑"/>
      <charset val="134"/>
    </font>
    <font>
      <b/>
      <sz val="14"/>
      <color rgb="FF00B050"/>
      <name val="微软雅黑"/>
      <charset val="134"/>
    </font>
    <font>
      <b/>
      <sz val="14"/>
      <color rgb="FFFF0000"/>
      <name val="微软雅黑"/>
      <charset val="134"/>
    </font>
    <font>
      <sz val="18"/>
      <color theme="1"/>
      <name val="微软雅黑"/>
      <charset val="134"/>
    </font>
    <font>
      <sz val="12"/>
      <color theme="1"/>
      <name val="微软雅黑"/>
      <charset val="134"/>
    </font>
    <font>
      <b/>
      <sz val="16"/>
      <color rgb="FF0070C0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theme="1"/>
      <name val="微软雅黑"/>
      <charset val="134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4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rgb="FF0070C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5" fillId="16" borderId="21" applyNumberFormat="0" applyAlignment="0" applyProtection="0">
      <alignment vertical="center"/>
    </xf>
    <xf numFmtId="0" fontId="26" fillId="16" borderId="17" applyNumberFormat="0" applyAlignment="0" applyProtection="0">
      <alignment vertical="center"/>
    </xf>
    <xf numFmtId="0" fontId="27" fillId="17" borderId="22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2" fillId="4" borderId="0" xfId="0" applyNumberFormat="1" applyFont="1" applyFill="1" applyBorder="1" applyAlignment="1">
      <alignment horizontal="center" vertical="center" wrapText="1"/>
    </xf>
    <xf numFmtId="0" fontId="2" fillId="4" borderId="0" xfId="0" applyNumberFormat="1" applyFont="1" applyFill="1" applyAlignment="1">
      <alignment horizontal="center" vertical="center" wrapText="1"/>
    </xf>
    <xf numFmtId="0" fontId="2" fillId="4" borderId="0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3" fillId="5" borderId="5" xfId="0" applyNumberFormat="1" applyFont="1" applyFill="1" applyBorder="1" applyAlignment="1">
      <alignment horizontal="center" vertical="center" wrapText="1"/>
    </xf>
    <xf numFmtId="0" fontId="4" fillId="5" borderId="6" xfId="0" applyNumberFormat="1" applyFont="1" applyFill="1" applyBorder="1" applyAlignment="1">
      <alignment horizontal="center" vertical="center"/>
    </xf>
    <xf numFmtId="0" fontId="4" fillId="5" borderId="7" xfId="0" applyNumberFormat="1" applyFont="1" applyFill="1" applyBorder="1" applyAlignment="1">
      <alignment horizontal="center" vertical="center"/>
    </xf>
    <xf numFmtId="0" fontId="3" fillId="5" borderId="5" xfId="0" applyNumberFormat="1" applyFont="1" applyFill="1" applyBorder="1" applyAlignment="1">
      <alignment horizontal="center" vertical="center"/>
    </xf>
    <xf numFmtId="0" fontId="5" fillId="5" borderId="2" xfId="0" applyNumberFormat="1" applyFont="1" applyFill="1" applyBorder="1" applyAlignment="1">
      <alignment horizontal="center" vertical="center"/>
    </xf>
    <xf numFmtId="0" fontId="4" fillId="5" borderId="8" xfId="0" applyNumberFormat="1" applyFont="1" applyFill="1" applyBorder="1" applyAlignment="1">
      <alignment horizontal="center" vertical="center"/>
    </xf>
    <xf numFmtId="0" fontId="4" fillId="5" borderId="9" xfId="0" applyNumberFormat="1" applyFont="1" applyFill="1" applyBorder="1" applyAlignment="1">
      <alignment horizontal="center" vertical="center"/>
    </xf>
    <xf numFmtId="0" fontId="4" fillId="5" borderId="10" xfId="0" applyNumberFormat="1" applyFont="1" applyFill="1" applyBorder="1" applyAlignment="1">
      <alignment horizontal="center" vertical="center" wrapText="1"/>
    </xf>
    <xf numFmtId="0" fontId="4" fillId="5" borderId="11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center" vertical="center"/>
    </xf>
    <xf numFmtId="0" fontId="5" fillId="5" borderId="10" xfId="0" applyNumberFormat="1" applyFont="1" applyFill="1" applyBorder="1" applyAlignment="1">
      <alignment horizontal="center" vertical="center"/>
    </xf>
    <xf numFmtId="0" fontId="4" fillId="5" borderId="5" xfId="0" applyNumberFormat="1" applyFont="1" applyFill="1" applyBorder="1" applyAlignment="1">
      <alignment horizontal="center" vertical="center" wrapText="1"/>
    </xf>
    <xf numFmtId="0" fontId="3" fillId="5" borderId="6" xfId="0" applyNumberFormat="1" applyFont="1" applyFill="1" applyBorder="1" applyAlignment="1">
      <alignment horizontal="center" vertical="center" wrapText="1"/>
    </xf>
    <xf numFmtId="0" fontId="3" fillId="5" borderId="0" xfId="0" applyNumberFormat="1" applyFont="1" applyFill="1" applyAlignment="1">
      <alignment horizontal="center" vertical="center" wrapText="1"/>
    </xf>
    <xf numFmtId="0" fontId="4" fillId="5" borderId="12" xfId="0" applyNumberFormat="1" applyFont="1" applyFill="1" applyBorder="1" applyAlignment="1">
      <alignment horizontal="center" vertical="center" wrapText="1"/>
    </xf>
    <xf numFmtId="0" fontId="4" fillId="5" borderId="8" xfId="0" applyNumberFormat="1" applyFont="1" applyFill="1" applyBorder="1" applyAlignment="1">
      <alignment horizontal="center" vertical="center" wrapText="1"/>
    </xf>
    <xf numFmtId="0" fontId="4" fillId="5" borderId="9" xfId="0" applyNumberFormat="1" applyFont="1" applyFill="1" applyBorder="1" applyAlignment="1">
      <alignment horizontal="center" vertical="center" wrapText="1"/>
    </xf>
    <xf numFmtId="0" fontId="3" fillId="5" borderId="12" xfId="0" applyNumberFormat="1" applyFont="1" applyFill="1" applyBorder="1" applyAlignment="1">
      <alignment horizontal="center" vertical="center" wrapText="1"/>
    </xf>
    <xf numFmtId="0" fontId="5" fillId="5" borderId="13" xfId="0" applyNumberFormat="1" applyFont="1" applyFill="1" applyBorder="1" applyAlignment="1">
      <alignment horizontal="center" vertical="center"/>
    </xf>
    <xf numFmtId="0" fontId="3" fillId="5" borderId="6" xfId="0" applyNumberFormat="1" applyFont="1" applyFill="1" applyBorder="1" applyAlignment="1">
      <alignment horizontal="center" vertical="center"/>
    </xf>
    <xf numFmtId="0" fontId="3" fillId="5" borderId="0" xfId="0" applyNumberFormat="1" applyFont="1" applyFill="1" applyAlignment="1">
      <alignment horizontal="center" vertical="center"/>
    </xf>
    <xf numFmtId="0" fontId="3" fillId="5" borderId="8" xfId="0" applyNumberFormat="1" applyFont="1" applyFill="1" applyBorder="1" applyAlignment="1">
      <alignment horizontal="center" vertical="center"/>
    </xf>
    <xf numFmtId="0" fontId="3" fillId="5" borderId="14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Alignment="1">
      <alignment horizontal="left" vertical="center"/>
    </xf>
    <xf numFmtId="0" fontId="3" fillId="3" borderId="0" xfId="0" applyNumberFormat="1" applyFont="1" applyFill="1" applyAlignment="1">
      <alignment horizontal="left" vertical="center"/>
    </xf>
    <xf numFmtId="0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NumberFormat="1" applyFont="1" applyFill="1" applyAlignment="1">
      <alignment horizontal="center" vertical="center" wrapText="1"/>
    </xf>
    <xf numFmtId="0" fontId="2" fillId="6" borderId="0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3" fillId="5" borderId="10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 wrapText="1"/>
    </xf>
    <xf numFmtId="0" fontId="3" fillId="5" borderId="3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0" fontId="4" fillId="5" borderId="5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Alignment="1">
      <alignment horizontal="left" vertical="center"/>
    </xf>
    <xf numFmtId="0" fontId="4" fillId="3" borderId="0" xfId="0" applyNumberFormat="1" applyFont="1" applyFill="1" applyAlignment="1">
      <alignment horizontal="left" vertic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13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7" fillId="5" borderId="10" xfId="0" applyNumberFormat="1" applyFont="1" applyFill="1" applyBorder="1" applyAlignment="1">
      <alignment horizontal="center" vertical="center"/>
    </xf>
    <xf numFmtId="0" fontId="7" fillId="5" borderId="13" xfId="0" applyNumberFormat="1" applyFont="1" applyFill="1" applyBorder="1" applyAlignment="1">
      <alignment horizontal="center" vertical="center"/>
    </xf>
    <xf numFmtId="0" fontId="7" fillId="5" borderId="11" xfId="0" applyNumberFormat="1" applyFont="1" applyFill="1" applyBorder="1" applyAlignment="1">
      <alignment horizontal="center" vertical="center"/>
    </xf>
    <xf numFmtId="0" fontId="8" fillId="5" borderId="10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left" vertical="center"/>
    </xf>
    <xf numFmtId="0" fontId="9" fillId="3" borderId="15" xfId="0" applyNumberFormat="1" applyFont="1" applyFill="1" applyBorder="1" applyAlignment="1">
      <alignment horizontal="left" vertical="center"/>
    </xf>
    <xf numFmtId="0" fontId="3" fillId="3" borderId="15" xfId="0" applyNumberFormat="1" applyFont="1" applyFill="1" applyBorder="1" applyAlignment="1">
      <alignment horizontal="left" vertical="center"/>
    </xf>
    <xf numFmtId="0" fontId="3" fillId="3" borderId="15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left" vertical="top" wrapText="1"/>
    </xf>
    <xf numFmtId="176" fontId="5" fillId="5" borderId="1" xfId="0" applyNumberFormat="1" applyFont="1" applyFill="1" applyBorder="1" applyAlignment="1">
      <alignment horizontal="center" vertical="center"/>
    </xf>
    <xf numFmtId="0" fontId="3" fillId="5" borderId="5" xfId="0" applyNumberFormat="1" applyFont="1" applyFill="1" applyBorder="1" applyAlignment="1">
      <alignment horizontal="left" vertical="top" wrapText="1"/>
    </xf>
    <xf numFmtId="0" fontId="3" fillId="5" borderId="12" xfId="0" applyNumberFormat="1" applyFont="1" applyFill="1" applyBorder="1" applyAlignment="1">
      <alignment horizontal="center" vertical="center"/>
    </xf>
    <xf numFmtId="0" fontId="5" fillId="5" borderId="11" xfId="0" applyNumberFormat="1" applyFont="1" applyFill="1" applyBorder="1" applyAlignment="1">
      <alignment horizontal="center" vertical="center"/>
    </xf>
    <xf numFmtId="0" fontId="5" fillId="5" borderId="12" xfId="0" applyNumberFormat="1" applyFont="1" applyFill="1" applyBorder="1" applyAlignment="1">
      <alignment horizontal="center" vertical="center"/>
    </xf>
    <xf numFmtId="0" fontId="5" fillId="5" borderId="9" xfId="0" applyNumberFormat="1" applyFont="1" applyFill="1" applyBorder="1" applyAlignment="1">
      <alignment horizontal="center" vertical="center"/>
    </xf>
    <xf numFmtId="0" fontId="5" fillId="5" borderId="5" xfId="0" applyNumberFormat="1" applyFont="1" applyFill="1" applyBorder="1" applyAlignment="1">
      <alignment horizontal="center" vertical="center"/>
    </xf>
    <xf numFmtId="0" fontId="5" fillId="5" borderId="4" xfId="0" applyNumberFormat="1" applyFont="1" applyFill="1" applyBorder="1" applyAlignment="1">
      <alignment horizontal="center" vertical="center"/>
    </xf>
    <xf numFmtId="0" fontId="3" fillId="5" borderId="7" xfId="0" applyNumberFormat="1" applyFont="1" applyFill="1" applyBorder="1" applyAlignment="1">
      <alignment horizontal="center" vertical="center"/>
    </xf>
    <xf numFmtId="0" fontId="8" fillId="5" borderId="12" xfId="0" applyNumberFormat="1" applyFont="1" applyFill="1" applyBorder="1" applyAlignment="1">
      <alignment horizontal="center" vertical="center"/>
    </xf>
    <xf numFmtId="176" fontId="8" fillId="5" borderId="12" xfId="0" applyNumberFormat="1" applyFont="1" applyFill="1" applyBorder="1" applyAlignment="1">
      <alignment horizontal="center" vertical="center"/>
    </xf>
    <xf numFmtId="0" fontId="3" fillId="5" borderId="9" xfId="0" applyNumberFormat="1" applyFont="1" applyFill="1" applyBorder="1" applyAlignment="1">
      <alignment horizontal="center" vertical="center"/>
    </xf>
    <xf numFmtId="176" fontId="8" fillId="5" borderId="8" xfId="0" applyNumberFormat="1" applyFont="1" applyFill="1" applyBorder="1" applyAlignment="1">
      <alignment horizontal="center" vertical="center"/>
    </xf>
    <xf numFmtId="176" fontId="8" fillId="5" borderId="9" xfId="0" applyNumberFormat="1" applyFont="1" applyFill="1" applyBorder="1" applyAlignment="1">
      <alignment horizontal="center" vertical="center"/>
    </xf>
    <xf numFmtId="0" fontId="3" fillId="5" borderId="12" xfId="0" applyNumberFormat="1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center" vertical="center" wrapText="1"/>
    </xf>
    <xf numFmtId="0" fontId="3" fillId="5" borderId="11" xfId="0" applyNumberFormat="1" applyFont="1" applyFill="1" applyBorder="1" applyAlignment="1">
      <alignment horizontal="center" vertical="center"/>
    </xf>
    <xf numFmtId="0" fontId="10" fillId="5" borderId="2" xfId="0" applyNumberFormat="1" applyFont="1" applyFill="1" applyBorder="1" applyAlignment="1">
      <alignment vertical="center" wrapText="1"/>
    </xf>
    <xf numFmtId="0" fontId="3" fillId="5" borderId="4" xfId="0" applyNumberFormat="1" applyFont="1" applyFill="1" applyBorder="1" applyAlignment="1">
      <alignment horizontal="center" vertical="center"/>
    </xf>
    <xf numFmtId="0" fontId="10" fillId="5" borderId="2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0" fontId="4" fillId="5" borderId="16" xfId="0" applyNumberFormat="1" applyFont="1" applyFill="1" applyBorder="1" applyAlignment="1">
      <alignment horizontal="center" vertical="center" wrapText="1"/>
    </xf>
    <xf numFmtId="0" fontId="4" fillId="5" borderId="4" xfId="0" applyNumberFormat="1" applyFont="1" applyFill="1" applyBorder="1" applyAlignment="1">
      <alignment horizontal="center" vertical="center" wrapText="1"/>
    </xf>
    <xf numFmtId="0" fontId="10" fillId="5" borderId="5" xfId="0" applyNumberFormat="1" applyFont="1" applyFill="1" applyBorder="1" applyAlignment="1">
      <alignment horizontal="center" vertical="center" wrapText="1"/>
    </xf>
    <xf numFmtId="0" fontId="4" fillId="5" borderId="6" xfId="0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0" fontId="4" fillId="5" borderId="7" xfId="0" applyNumberFormat="1" applyFont="1" applyFill="1" applyBorder="1" applyAlignment="1">
      <alignment horizontal="center" vertical="center" wrapText="1"/>
    </xf>
    <xf numFmtId="0" fontId="8" fillId="5" borderId="8" xfId="0" applyNumberFormat="1" applyFont="1" applyFill="1" applyBorder="1" applyAlignment="1">
      <alignment horizontal="center" vertical="center"/>
    </xf>
    <xf numFmtId="0" fontId="8" fillId="5" borderId="9" xfId="0" applyNumberFormat="1" applyFont="1" applyFill="1" applyBorder="1" applyAlignment="1">
      <alignment horizontal="center" vertical="center"/>
    </xf>
    <xf numFmtId="0" fontId="11" fillId="5" borderId="12" xfId="0" applyNumberFormat="1" applyFont="1" applyFill="1" applyBorder="1" applyAlignment="1">
      <alignment horizontal="center" vertical="center"/>
    </xf>
    <xf numFmtId="0" fontId="4" fillId="5" borderId="14" xfId="0" applyNumberFormat="1" applyFont="1" applyFill="1" applyBorder="1" applyAlignment="1">
      <alignment horizontal="center" vertical="center" wrapText="1"/>
    </xf>
    <xf numFmtId="0" fontId="11" fillId="5" borderId="8" xfId="0" applyNumberFormat="1" applyFont="1" applyFill="1" applyBorder="1" applyAlignment="1">
      <alignment horizontal="center" vertical="center"/>
    </xf>
    <xf numFmtId="0" fontId="11" fillId="5" borderId="9" xfId="0" applyNumberFormat="1" applyFont="1" applyFill="1" applyBorder="1" applyAlignment="1">
      <alignment horizontal="center" vertical="center"/>
    </xf>
    <xf numFmtId="0" fontId="10" fillId="5" borderId="12" xfId="0" applyNumberFormat="1" applyFont="1" applyFill="1" applyBorder="1" applyAlignment="1">
      <alignment horizontal="center" vertical="center" wrapText="1"/>
    </xf>
    <xf numFmtId="0" fontId="12" fillId="5" borderId="1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center" vertical="center"/>
    </xf>
    <xf numFmtId="0" fontId="8" fillId="5" borderId="11" xfId="0" applyNumberFormat="1" applyFont="1" applyFill="1" applyBorder="1" applyAlignment="1">
      <alignment horizontal="center" vertical="center"/>
    </xf>
    <xf numFmtId="0" fontId="10" fillId="5" borderId="1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4" fillId="3" borderId="1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109855</xdr:colOff>
          <xdr:row>19</xdr:row>
          <xdr:rowOff>925195</xdr:rowOff>
        </xdr:from>
        <xdr:to>
          <xdr:col>14</xdr:col>
          <xdr:colOff>1673860</xdr:colOff>
          <xdr:row>23</xdr:row>
          <xdr:rowOff>21590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6791940" y="10691495"/>
              <a:ext cx="1564005" cy="176022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14</xdr:col>
      <xdr:colOff>121285</xdr:colOff>
      <xdr:row>17</xdr:row>
      <xdr:rowOff>25400</xdr:rowOff>
    </xdr:from>
    <xdr:to>
      <xdr:col>14</xdr:col>
      <xdr:colOff>1687830</xdr:colOff>
      <xdr:row>17</xdr:row>
      <xdr:rowOff>458470</xdr:rowOff>
    </xdr:to>
    <xdr:pic>
      <xdr:nvPicPr>
        <xdr:cNvPr id="3" name="图片 2" descr="IMG_20221201_1530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03370" y="8743950"/>
          <a:ext cx="1566545" cy="433070"/>
        </a:xfrm>
        <a:prstGeom prst="rect">
          <a:avLst/>
        </a:prstGeom>
      </xdr:spPr>
    </xdr:pic>
    <xdr:clientData/>
  </xdr:twoCellAnchor>
  <xdr:twoCellAnchor editAs="oneCell">
    <xdr:from>
      <xdr:col>14</xdr:col>
      <xdr:colOff>62865</xdr:colOff>
      <xdr:row>19</xdr:row>
      <xdr:rowOff>0</xdr:rowOff>
    </xdr:from>
    <xdr:to>
      <xdr:col>14</xdr:col>
      <xdr:colOff>1720850</xdr:colOff>
      <xdr:row>19</xdr:row>
      <xdr:rowOff>652145</xdr:rowOff>
    </xdr:to>
    <xdr:pic>
      <xdr:nvPicPr>
        <xdr:cNvPr id="4" name="图片 3" descr="IMG_20221201_1458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744950" y="9766300"/>
          <a:ext cx="1657985" cy="652145"/>
        </a:xfrm>
        <a:prstGeom prst="rect">
          <a:avLst/>
        </a:prstGeom>
      </xdr:spPr>
    </xdr:pic>
    <xdr:clientData/>
  </xdr:twoCellAnchor>
  <xdr:twoCellAnchor>
    <xdr:from>
      <xdr:col>5</xdr:col>
      <xdr:colOff>917575</xdr:colOff>
      <xdr:row>1</xdr:row>
      <xdr:rowOff>90170</xdr:rowOff>
    </xdr:from>
    <xdr:to>
      <xdr:col>10</xdr:col>
      <xdr:colOff>174625</xdr:colOff>
      <xdr:row>2</xdr:row>
      <xdr:rowOff>207010</xdr:rowOff>
    </xdr:to>
    <xdr:sp>
      <xdr:nvSpPr>
        <xdr:cNvPr id="7" name="圆角矩形 6"/>
        <xdr:cNvSpPr/>
      </xdr:nvSpPr>
      <xdr:spPr>
        <a:xfrm>
          <a:off x="6508115" y="261620"/>
          <a:ext cx="5003165" cy="431165"/>
        </a:xfrm>
        <a:prstGeom prst="roundRect">
          <a:avLst>
            <a:gd name="adj" fmla="val 0"/>
          </a:avLst>
        </a:prstGeom>
        <a:solidFill>
          <a:srgbClr val="0070C0"/>
        </a:solidFill>
        <a:ln>
          <a:solidFill>
            <a:srgbClr val="0070C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2400" b="1">
              <a:latin typeface="微软雅黑" panose="020B0503020204020204" charset="-122"/>
              <a:ea typeface="微软雅黑" panose="020B0503020204020204" charset="-122"/>
            </a:rPr>
            <a:t>租赁围板箱可行性报告</a:t>
          </a:r>
          <a:endParaRPr lang="en-US" altLang="zh-CN" sz="2400" b="1"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 editAs="oneCell">
    <xdr:from>
      <xdr:col>14</xdr:col>
      <xdr:colOff>109220</xdr:colOff>
      <xdr:row>6</xdr:row>
      <xdr:rowOff>71755</xdr:rowOff>
    </xdr:from>
    <xdr:to>
      <xdr:col>14</xdr:col>
      <xdr:colOff>1677670</xdr:colOff>
      <xdr:row>10</xdr:row>
      <xdr:rowOff>309245</xdr:rowOff>
    </xdr:to>
    <xdr:pic>
      <xdr:nvPicPr>
        <xdr:cNvPr id="8" name="图片 7" descr="839120224ad50401902e9764c17f103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791305" y="2903855"/>
          <a:ext cx="1568450" cy="2472690"/>
        </a:xfrm>
        <a:prstGeom prst="rect">
          <a:avLst/>
        </a:prstGeom>
      </xdr:spPr>
    </xdr:pic>
    <xdr:clientData/>
  </xdr:twoCellAnchor>
  <xdr:twoCellAnchor>
    <xdr:from>
      <xdr:col>2</xdr:col>
      <xdr:colOff>1150620</xdr:colOff>
      <xdr:row>37</xdr:row>
      <xdr:rowOff>207645</xdr:rowOff>
    </xdr:from>
    <xdr:to>
      <xdr:col>11</xdr:col>
      <xdr:colOff>464185</xdr:colOff>
      <xdr:row>37</xdr:row>
      <xdr:rowOff>207645</xdr:rowOff>
    </xdr:to>
    <xdr:sp>
      <xdr:nvSpPr>
        <xdr:cNvPr id="11" name="圆角矩形 10"/>
        <xdr:cNvSpPr/>
      </xdr:nvSpPr>
      <xdr:spPr>
        <a:xfrm>
          <a:off x="2721610" y="16628745"/>
          <a:ext cx="10542270" cy="0"/>
        </a:xfrm>
        <a:prstGeom prst="round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14</xdr:col>
      <xdr:colOff>62865</xdr:colOff>
      <xdr:row>18</xdr:row>
      <xdr:rowOff>17145</xdr:rowOff>
    </xdr:from>
    <xdr:to>
      <xdr:col>14</xdr:col>
      <xdr:colOff>1727200</xdr:colOff>
      <xdr:row>18</xdr:row>
      <xdr:rowOff>429895</xdr:rowOff>
    </xdr:to>
    <xdr:pic>
      <xdr:nvPicPr>
        <xdr:cNvPr id="17" name="图片 16" descr="3b8db632ec71c7ff80ddb69dfecfdf0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744950" y="9259570"/>
          <a:ext cx="1664335" cy="412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emf"/><Relationship Id="rId4" Type="http://schemas.openxmlformats.org/officeDocument/2006/relationships/oleObject" Target="../embeddings/oleObject1.bin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2"/>
  <sheetViews>
    <sheetView tabSelected="1" zoomScale="70" zoomScaleNormal="70" workbookViewId="0">
      <selection activeCell="N19" sqref="N19"/>
    </sheetView>
  </sheetViews>
  <sheetFormatPr defaultColWidth="9" defaultRowHeight="13.5"/>
  <cols>
    <col min="1" max="1" width="7.7" style="1" customWidth="1"/>
    <col min="2" max="2" width="12.9166666666667" style="1" customWidth="1"/>
    <col min="3" max="3" width="18.95" style="1" customWidth="1"/>
    <col min="4" max="4" width="16.6666666666667" style="1" customWidth="1"/>
    <col min="5" max="5" width="17.1333333333333" style="1" customWidth="1"/>
    <col min="6" max="6" width="20.275" style="1" customWidth="1"/>
    <col min="7" max="8" width="13.325" style="1" customWidth="1"/>
    <col min="9" max="10" width="14.2416666666667" style="1" customWidth="1"/>
    <col min="11" max="11" width="19.2" style="1" customWidth="1"/>
    <col min="12" max="12" width="12.55" style="1" customWidth="1"/>
    <col min="13" max="14" width="19.2" style="1" customWidth="1"/>
    <col min="15" max="15" width="26.225" style="1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4.75" spans="1:1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54" customHeight="1" spans="1:15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42.75" spans="1:15">
      <c r="A4" s="6" t="s">
        <v>1</v>
      </c>
      <c r="B4" s="6" t="s">
        <v>2</v>
      </c>
      <c r="C4" s="6" t="s">
        <v>3</v>
      </c>
      <c r="D4" s="7" t="s">
        <v>4</v>
      </c>
      <c r="E4" s="7"/>
      <c r="F4" s="8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8" t="s">
        <v>10</v>
      </c>
      <c r="L4" s="8" t="s">
        <v>11</v>
      </c>
      <c r="M4" s="7" t="s">
        <v>12</v>
      </c>
      <c r="N4" s="7" t="s">
        <v>13</v>
      </c>
      <c r="O4" s="65" t="s">
        <v>14</v>
      </c>
    </row>
    <row r="5" ht="44" customHeight="1" spans="1:15">
      <c r="A5" s="9">
        <v>1</v>
      </c>
      <c r="B5" s="10" t="s">
        <v>15</v>
      </c>
      <c r="C5" s="10" t="s">
        <v>16</v>
      </c>
      <c r="D5" s="11" t="s">
        <v>17</v>
      </c>
      <c r="E5" s="12"/>
      <c r="F5" s="10" t="s">
        <v>18</v>
      </c>
      <c r="G5" s="13">
        <v>168</v>
      </c>
      <c r="H5" s="9" t="s">
        <v>19</v>
      </c>
      <c r="I5" s="9">
        <v>21.01</v>
      </c>
      <c r="J5" s="9">
        <v>4752</v>
      </c>
      <c r="K5" s="13">
        <v>1892</v>
      </c>
      <c r="L5" s="13">
        <v>101</v>
      </c>
      <c r="M5" s="13">
        <f>K5*L5</f>
        <v>191092</v>
      </c>
      <c r="N5" s="66">
        <f t="shared" ref="N5:N7" si="0">I5*J5</f>
        <v>99839.52</v>
      </c>
      <c r="O5" s="67" t="s">
        <v>20</v>
      </c>
    </row>
    <row r="6" ht="44" customHeight="1" spans="1:15">
      <c r="A6" s="9">
        <v>2</v>
      </c>
      <c r="B6" s="14"/>
      <c r="C6" s="14"/>
      <c r="D6" s="15"/>
      <c r="E6" s="16"/>
      <c r="F6" s="14"/>
      <c r="G6" s="17"/>
      <c r="H6" s="18" t="s">
        <v>21</v>
      </c>
      <c r="I6" s="24">
        <v>34.16</v>
      </c>
      <c r="J6" s="68">
        <v>1079</v>
      </c>
      <c r="K6" s="17"/>
      <c r="L6" s="17"/>
      <c r="M6" s="17"/>
      <c r="N6" s="66">
        <f t="shared" si="0"/>
        <v>36858.64</v>
      </c>
      <c r="O6" s="69"/>
    </row>
    <row r="7" ht="44" customHeight="1" spans="1:15">
      <c r="A7" s="9">
        <v>3</v>
      </c>
      <c r="B7" s="14"/>
      <c r="C7" s="14"/>
      <c r="D7" s="19"/>
      <c r="E7" s="20"/>
      <c r="F7" s="14"/>
      <c r="G7" s="17"/>
      <c r="H7" s="18" t="s">
        <v>22</v>
      </c>
      <c r="I7" s="24">
        <v>32.31</v>
      </c>
      <c r="J7" s="68">
        <v>2228</v>
      </c>
      <c r="K7" s="70"/>
      <c r="L7" s="17"/>
      <c r="M7" s="70"/>
      <c r="N7" s="66">
        <f t="shared" si="0"/>
        <v>71986.68</v>
      </c>
      <c r="O7" s="69"/>
    </row>
    <row r="8" ht="44" customHeight="1" spans="1:15">
      <c r="A8" s="9">
        <v>4</v>
      </c>
      <c r="B8" s="14"/>
      <c r="C8" s="14"/>
      <c r="D8" s="21" t="s">
        <v>23</v>
      </c>
      <c r="E8" s="22"/>
      <c r="F8" s="23" t="s">
        <v>24</v>
      </c>
      <c r="G8" s="24">
        <v>84</v>
      </c>
      <c r="H8" s="25" t="s">
        <v>25</v>
      </c>
      <c r="I8" s="33"/>
      <c r="J8" s="71"/>
      <c r="K8" s="24">
        <v>1710</v>
      </c>
      <c r="L8" s="24">
        <v>72</v>
      </c>
      <c r="M8" s="24">
        <f>K8*L8</f>
        <v>123120</v>
      </c>
      <c r="N8" s="24" t="s">
        <v>25</v>
      </c>
      <c r="O8" s="69"/>
    </row>
    <row r="9" ht="44" customHeight="1" spans="1:15">
      <c r="A9" s="9">
        <v>5</v>
      </c>
      <c r="B9" s="14"/>
      <c r="C9" s="14"/>
      <c r="D9" s="26" t="s">
        <v>26</v>
      </c>
      <c r="E9" s="20" t="s">
        <v>27</v>
      </c>
      <c r="F9" s="27" t="s">
        <v>25</v>
      </c>
      <c r="G9" s="28"/>
      <c r="H9" s="28"/>
      <c r="I9" s="72">
        <v>75.5</v>
      </c>
      <c r="J9" s="73">
        <v>47</v>
      </c>
      <c r="K9" s="74" t="s">
        <v>25</v>
      </c>
      <c r="L9" s="74" t="s">
        <v>25</v>
      </c>
      <c r="M9" s="74" t="s">
        <v>25</v>
      </c>
      <c r="N9" s="72">
        <f t="shared" ref="N9:N11" si="1">I9*J9</f>
        <v>3548.5</v>
      </c>
      <c r="O9" s="69"/>
    </row>
    <row r="10" ht="44" customHeight="1" spans="1:15">
      <c r="A10" s="9">
        <v>6</v>
      </c>
      <c r="B10" s="14"/>
      <c r="C10" s="14"/>
      <c r="D10" s="26"/>
      <c r="E10" s="20" t="s">
        <v>28</v>
      </c>
      <c r="F10" s="27"/>
      <c r="G10" s="28"/>
      <c r="H10" s="28"/>
      <c r="I10" s="24">
        <v>45</v>
      </c>
      <c r="J10" s="71">
        <v>285</v>
      </c>
      <c r="K10" s="74"/>
      <c r="L10" s="74"/>
      <c r="M10" s="74"/>
      <c r="N10" s="72">
        <f t="shared" si="1"/>
        <v>12825</v>
      </c>
      <c r="O10" s="69"/>
    </row>
    <row r="11" ht="44" customHeight="1" spans="1:15">
      <c r="A11" s="9">
        <v>7</v>
      </c>
      <c r="B11" s="14"/>
      <c r="C11" s="14"/>
      <c r="D11" s="29"/>
      <c r="E11" s="20" t="s">
        <v>29</v>
      </c>
      <c r="F11" s="27"/>
      <c r="G11" s="28"/>
      <c r="H11" s="28"/>
      <c r="I11" s="18">
        <v>4</v>
      </c>
      <c r="J11" s="75">
        <v>2437</v>
      </c>
      <c r="K11" s="72"/>
      <c r="L11" s="74"/>
      <c r="M11" s="74"/>
      <c r="N11" s="72">
        <f t="shared" si="1"/>
        <v>9748</v>
      </c>
      <c r="O11" s="69"/>
    </row>
    <row r="12" ht="44" customHeight="1" spans="1:15">
      <c r="A12" s="9">
        <v>8</v>
      </c>
      <c r="B12" s="14"/>
      <c r="C12" s="14"/>
      <c r="D12" s="30" t="s">
        <v>30</v>
      </c>
      <c r="E12" s="31"/>
      <c r="F12" s="27"/>
      <c r="G12" s="28"/>
      <c r="H12" s="28"/>
      <c r="I12" s="18">
        <v>25</v>
      </c>
      <c r="J12" s="18">
        <v>200</v>
      </c>
      <c r="K12" s="72"/>
      <c r="L12" s="74"/>
      <c r="M12" s="74"/>
      <c r="N12" s="72">
        <f>J12*22*2*12</f>
        <v>105600</v>
      </c>
      <c r="O12" s="69"/>
    </row>
    <row r="13" ht="44" customHeight="1" spans="1:15">
      <c r="A13" s="9">
        <v>9</v>
      </c>
      <c r="B13" s="32"/>
      <c r="C13" s="32"/>
      <c r="D13" s="30" t="s">
        <v>31</v>
      </c>
      <c r="E13" s="31"/>
      <c r="F13" s="25" t="s">
        <v>25</v>
      </c>
      <c r="G13" s="33"/>
      <c r="H13" s="33"/>
      <c r="I13" s="33"/>
      <c r="J13" s="71"/>
      <c r="K13" s="72" t="s">
        <v>32</v>
      </c>
      <c r="L13" s="72"/>
      <c r="M13" s="72"/>
      <c r="N13" s="72">
        <v>39567</v>
      </c>
      <c r="O13" s="69"/>
    </row>
    <row r="14" ht="44" customHeight="1" spans="1:15">
      <c r="A14" s="34" t="s">
        <v>33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76"/>
      <c r="M14" s="77">
        <f>SUM(M5:M8)</f>
        <v>314212</v>
      </c>
      <c r="N14" s="78">
        <f>N5+N6+N7+N9+N10+N11+N12-N13</f>
        <v>300839.34</v>
      </c>
      <c r="O14" s="69"/>
    </row>
    <row r="15" ht="44" customHeight="1" spans="1:15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79"/>
      <c r="M15" s="80">
        <f>M14+N14</f>
        <v>615051.34</v>
      </c>
      <c r="N15" s="81"/>
      <c r="O15" s="82"/>
    </row>
    <row r="16" ht="24.75" spans="1:15">
      <c r="A16" s="38" t="s">
        <v>34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ht="42.75" spans="1:15">
      <c r="A17" s="40" t="s">
        <v>1</v>
      </c>
      <c r="B17" s="40" t="s">
        <v>2</v>
      </c>
      <c r="C17" s="40" t="s">
        <v>3</v>
      </c>
      <c r="D17" s="41" t="s">
        <v>4</v>
      </c>
      <c r="E17" s="41"/>
      <c r="F17" s="42" t="s">
        <v>5</v>
      </c>
      <c r="G17" s="40" t="s">
        <v>6</v>
      </c>
      <c r="H17" s="41" t="s">
        <v>35</v>
      </c>
      <c r="I17" s="41"/>
      <c r="J17" s="40" t="s">
        <v>36</v>
      </c>
      <c r="K17" s="42" t="s">
        <v>10</v>
      </c>
      <c r="L17" s="42" t="s">
        <v>11</v>
      </c>
      <c r="M17" s="41" t="s">
        <v>12</v>
      </c>
      <c r="N17" s="41" t="s">
        <v>37</v>
      </c>
      <c r="O17" s="83" t="s">
        <v>14</v>
      </c>
    </row>
    <row r="18" ht="41.25" spans="1:15">
      <c r="A18" s="9">
        <v>1</v>
      </c>
      <c r="B18" s="23" t="s">
        <v>15</v>
      </c>
      <c r="C18" s="23" t="s">
        <v>38</v>
      </c>
      <c r="D18" s="43" t="s">
        <v>39</v>
      </c>
      <c r="E18" s="44" t="s">
        <v>40</v>
      </c>
      <c r="F18" s="23" t="s">
        <v>18</v>
      </c>
      <c r="G18" s="9">
        <v>164</v>
      </c>
      <c r="H18" s="45">
        <v>1</v>
      </c>
      <c r="I18" s="84"/>
      <c r="J18" s="9">
        <v>700</v>
      </c>
      <c r="K18" s="9">
        <v>1892</v>
      </c>
      <c r="L18" s="9">
        <v>104</v>
      </c>
      <c r="M18" s="9">
        <f>K18*L18</f>
        <v>196768</v>
      </c>
      <c r="N18" s="9">
        <v>255500</v>
      </c>
      <c r="O18" s="85"/>
    </row>
    <row r="19" ht="41.25" spans="1:15">
      <c r="A19" s="9">
        <v>2</v>
      </c>
      <c r="B19" s="23"/>
      <c r="C19" s="23"/>
      <c r="D19" s="46" t="s">
        <v>41</v>
      </c>
      <c r="E19" s="44" t="s">
        <v>42</v>
      </c>
      <c r="F19" s="23" t="s">
        <v>18</v>
      </c>
      <c r="G19" s="13">
        <v>189</v>
      </c>
      <c r="H19" s="47">
        <v>1</v>
      </c>
      <c r="I19" s="86"/>
      <c r="J19" s="9">
        <v>450</v>
      </c>
      <c r="K19" s="9">
        <v>1892</v>
      </c>
      <c r="L19" s="13">
        <v>91</v>
      </c>
      <c r="M19" s="9">
        <f>K19*L19</f>
        <v>172172</v>
      </c>
      <c r="N19" s="9">
        <f>J19*H19*365</f>
        <v>164250</v>
      </c>
      <c r="O19" s="85"/>
    </row>
    <row r="20" ht="143" customHeight="1" spans="1:15">
      <c r="A20" s="9">
        <v>3</v>
      </c>
      <c r="B20" s="23"/>
      <c r="C20" s="23"/>
      <c r="D20" s="44" t="s">
        <v>43</v>
      </c>
      <c r="E20" s="46" t="s">
        <v>40</v>
      </c>
      <c r="F20" s="10" t="s">
        <v>44</v>
      </c>
      <c r="G20" s="24">
        <v>48</v>
      </c>
      <c r="H20" s="18" t="s">
        <v>25</v>
      </c>
      <c r="I20" s="18" t="s">
        <v>25</v>
      </c>
      <c r="J20" s="18" t="s">
        <v>25</v>
      </c>
      <c r="K20" s="18">
        <v>1710</v>
      </c>
      <c r="L20" s="18">
        <v>120</v>
      </c>
      <c r="M20" s="18">
        <f>K20*L20</f>
        <v>205200</v>
      </c>
      <c r="N20" s="24" t="s">
        <v>25</v>
      </c>
      <c r="O20" s="87"/>
    </row>
    <row r="21" ht="21.75" spans="1:15">
      <c r="A21" s="48" t="s">
        <v>33</v>
      </c>
      <c r="B21" s="48"/>
      <c r="C21" s="48"/>
      <c r="D21" s="48"/>
      <c r="E21" s="48"/>
      <c r="F21" s="48"/>
      <c r="G21" s="48"/>
      <c r="H21" s="48"/>
      <c r="I21" s="48"/>
      <c r="J21" s="88" t="s">
        <v>40</v>
      </c>
      <c r="K21" s="89"/>
      <c r="L21" s="90"/>
      <c r="M21" s="77">
        <f>M18+M20</f>
        <v>401968</v>
      </c>
      <c r="N21" s="77">
        <f>N18</f>
        <v>255500</v>
      </c>
      <c r="O21" s="91"/>
    </row>
    <row r="22" ht="21.75" spans="1:15">
      <c r="A22" s="49"/>
      <c r="B22" s="49"/>
      <c r="C22" s="49"/>
      <c r="D22" s="49"/>
      <c r="E22" s="49"/>
      <c r="F22" s="49"/>
      <c r="G22" s="49"/>
      <c r="H22" s="49"/>
      <c r="I22" s="49"/>
      <c r="J22" s="92"/>
      <c r="K22" s="93"/>
      <c r="L22" s="94"/>
      <c r="M22" s="95">
        <f>M21+N21</f>
        <v>657468</v>
      </c>
      <c r="N22" s="96"/>
      <c r="O22" s="91"/>
    </row>
    <row r="23" ht="23.25" spans="1:15">
      <c r="A23" s="50" t="s">
        <v>33</v>
      </c>
      <c r="B23" s="50"/>
      <c r="C23" s="50"/>
      <c r="D23" s="50"/>
      <c r="E23" s="50"/>
      <c r="F23" s="50"/>
      <c r="G23" s="50"/>
      <c r="H23" s="50"/>
      <c r="I23" s="50"/>
      <c r="J23" s="88" t="s">
        <v>42</v>
      </c>
      <c r="K23" s="89"/>
      <c r="L23" s="90"/>
      <c r="M23" s="97">
        <f>M19+M20</f>
        <v>377372</v>
      </c>
      <c r="N23" s="97">
        <f>N19</f>
        <v>164250</v>
      </c>
      <c r="O23" s="91"/>
    </row>
    <row r="24" ht="23.25" spans="1:15">
      <c r="A24" s="49"/>
      <c r="B24" s="49"/>
      <c r="C24" s="49"/>
      <c r="D24" s="49"/>
      <c r="E24" s="49"/>
      <c r="F24" s="49"/>
      <c r="G24" s="49"/>
      <c r="H24" s="49"/>
      <c r="I24" s="49"/>
      <c r="J24" s="30"/>
      <c r="K24" s="98"/>
      <c r="L24" s="31"/>
      <c r="M24" s="99">
        <f>M23+N23</f>
        <v>541622</v>
      </c>
      <c r="N24" s="100"/>
      <c r="O24" s="101"/>
    </row>
    <row r="25" ht="30" spans="1:15">
      <c r="A25" s="51" t="s">
        <v>45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</row>
    <row r="26" ht="21.75" spans="1:15">
      <c r="A26" s="53" t="s">
        <v>46</v>
      </c>
      <c r="B26" s="54"/>
      <c r="C26" s="54"/>
      <c r="D26" s="54"/>
      <c r="E26" s="54"/>
      <c r="F26" s="55"/>
      <c r="G26" s="55" t="s">
        <v>47</v>
      </c>
      <c r="H26" s="53" t="s">
        <v>48</v>
      </c>
      <c r="I26" s="54"/>
      <c r="J26" s="54"/>
      <c r="K26" s="54"/>
      <c r="L26" s="54"/>
      <c r="M26" s="54"/>
      <c r="N26" s="55"/>
      <c r="O26" s="102" t="s">
        <v>14</v>
      </c>
    </row>
    <row r="27" ht="21.75" spans="1:15">
      <c r="A27" s="56">
        <v>1</v>
      </c>
      <c r="B27" s="57" t="s">
        <v>49</v>
      </c>
      <c r="C27" s="58"/>
      <c r="D27" s="58"/>
      <c r="E27" s="58"/>
      <c r="F27" s="59"/>
      <c r="G27" s="55" t="s">
        <v>50</v>
      </c>
      <c r="H27" s="60" t="s">
        <v>51</v>
      </c>
      <c r="I27" s="103"/>
      <c r="J27" s="103"/>
      <c r="K27" s="103"/>
      <c r="L27" s="103"/>
      <c r="M27" s="103"/>
      <c r="N27" s="104"/>
      <c r="O27" s="105"/>
    </row>
    <row r="28" ht="21.75" spans="1:15">
      <c r="A28" s="56">
        <v>2</v>
      </c>
      <c r="B28" s="57" t="s">
        <v>52</v>
      </c>
      <c r="C28" s="58"/>
      <c r="D28" s="58"/>
      <c r="E28" s="58"/>
      <c r="F28" s="59"/>
      <c r="G28" s="55" t="s">
        <v>50</v>
      </c>
      <c r="H28" s="60" t="s">
        <v>53</v>
      </c>
      <c r="I28" s="103"/>
      <c r="J28" s="103"/>
      <c r="K28" s="103"/>
      <c r="L28" s="103"/>
      <c r="M28" s="103"/>
      <c r="N28" s="104"/>
      <c r="O28" s="105" t="s">
        <v>54</v>
      </c>
    </row>
    <row r="29" ht="21.75" spans="1:15">
      <c r="A29" s="56">
        <v>3</v>
      </c>
      <c r="B29" s="57" t="s">
        <v>55</v>
      </c>
      <c r="C29" s="58"/>
      <c r="D29" s="58"/>
      <c r="E29" s="58"/>
      <c r="F29" s="59"/>
      <c r="G29" s="55" t="s">
        <v>50</v>
      </c>
      <c r="H29" s="60" t="s">
        <v>56</v>
      </c>
      <c r="I29" s="103"/>
      <c r="J29" s="103"/>
      <c r="K29" s="103"/>
      <c r="L29" s="103"/>
      <c r="M29" s="103"/>
      <c r="N29" s="104"/>
      <c r="O29" s="105"/>
    </row>
    <row r="30" ht="21.75" spans="1:15">
      <c r="A30" s="56">
        <v>4</v>
      </c>
      <c r="B30" s="57" t="s">
        <v>57</v>
      </c>
      <c r="C30" s="58"/>
      <c r="D30" s="58"/>
      <c r="E30" s="58"/>
      <c r="F30" s="59"/>
      <c r="G30" s="55" t="s">
        <v>50</v>
      </c>
      <c r="H30" s="60" t="s">
        <v>58</v>
      </c>
      <c r="I30" s="103"/>
      <c r="J30" s="103"/>
      <c r="K30" s="103"/>
      <c r="L30" s="103"/>
      <c r="M30" s="103"/>
      <c r="N30" s="104"/>
      <c r="O30" s="105" t="s">
        <v>59</v>
      </c>
    </row>
    <row r="31" ht="21.75" spans="1:15">
      <c r="A31" s="56">
        <v>5</v>
      </c>
      <c r="B31" s="57" t="s">
        <v>60</v>
      </c>
      <c r="C31" s="58"/>
      <c r="D31" s="58"/>
      <c r="E31" s="58"/>
      <c r="F31" s="59"/>
      <c r="G31" s="55" t="s">
        <v>50</v>
      </c>
      <c r="H31" s="60" t="s">
        <v>61</v>
      </c>
      <c r="I31" s="103"/>
      <c r="J31" s="103"/>
      <c r="K31" s="103"/>
      <c r="L31" s="103"/>
      <c r="M31" s="103"/>
      <c r="N31" s="104"/>
      <c r="O31" s="105" t="s">
        <v>62</v>
      </c>
    </row>
    <row r="32" ht="24.75" spans="1:15">
      <c r="A32" s="61" t="s">
        <v>63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</row>
    <row r="33" ht="20.25" spans="1:15">
      <c r="A33" s="63" t="s">
        <v>64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</row>
    <row r="34" ht="20.25" spans="1:15">
      <c r="A34" s="63" t="s">
        <v>65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</row>
    <row r="35" ht="24.75" spans="1:15">
      <c r="A35" s="61" t="s">
        <v>66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</row>
    <row r="36" ht="20.25" spans="1:15">
      <c r="A36" s="63" t="s">
        <v>67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</row>
    <row r="37" ht="20.25" spans="1:15">
      <c r="A37" s="63" t="s">
        <v>68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</row>
    <row r="38" ht="20.25" spans="1:15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</row>
    <row r="39" ht="20.25" spans="1:1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106"/>
    </row>
    <row r="40" ht="20.25" spans="1:1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106"/>
    </row>
    <row r="41" ht="20.25" spans="1:1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106"/>
    </row>
    <row r="42" ht="20.25" spans="1:1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106"/>
    </row>
    <row r="43" ht="20.25" spans="1:1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106"/>
    </row>
    <row r="44" ht="20.25" spans="1:1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106"/>
    </row>
    <row r="45" ht="20.25" spans="1:1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106"/>
    </row>
    <row r="46" ht="20.25" spans="1:1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106"/>
    </row>
    <row r="47" ht="20.25" spans="1:1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106"/>
    </row>
    <row r="48" ht="20.25" spans="1:1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106"/>
    </row>
    <row r="49" ht="20.25" spans="1:1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106"/>
    </row>
    <row r="50" ht="20.25" spans="1:1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106"/>
    </row>
    <row r="51" ht="20.25" spans="1:1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106"/>
    </row>
    <row r="52" ht="20.25" spans="1:1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106"/>
    </row>
    <row r="53" ht="20.25" spans="1:1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106"/>
    </row>
    <row r="54" ht="20.25" spans="1:1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106"/>
    </row>
    <row r="55" ht="20.25" spans="1:1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106"/>
    </row>
    <row r="56" ht="20.25" spans="1:1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106"/>
    </row>
    <row r="57" ht="20.25" spans="1:1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106"/>
    </row>
    <row r="58" ht="20.25" spans="1:1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106"/>
    </row>
    <row r="59" ht="20.25" spans="1:1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106"/>
    </row>
    <row r="60" ht="20.25" spans="1:1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106"/>
    </row>
    <row r="61" ht="20.25" spans="1:1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106"/>
    </row>
    <row r="62" ht="20.25" spans="1:1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106"/>
    </row>
    <row r="63" ht="20.25" spans="1:1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106"/>
    </row>
    <row r="64" ht="20.25" spans="1:1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106"/>
    </row>
    <row r="65" ht="20.25" spans="1:1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106"/>
    </row>
    <row r="66" ht="20.25" spans="1:1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106"/>
    </row>
    <row r="67" ht="20.25" spans="1:1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106"/>
    </row>
    <row r="68" ht="20.25" spans="1:1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106"/>
    </row>
    <row r="69" ht="20.25" spans="1:1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106"/>
    </row>
    <row r="70" ht="20.25" spans="1:1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106"/>
    </row>
    <row r="71" ht="20.25" spans="1:1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106"/>
    </row>
    <row r="72" ht="20.25" spans="1:1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106"/>
    </row>
    <row r="73" ht="20.25" spans="1:1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106"/>
    </row>
    <row r="74" ht="20.25" spans="1:1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106"/>
    </row>
    <row r="75" ht="20.25" spans="1:1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106"/>
    </row>
    <row r="76" ht="20.25" spans="1:1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106"/>
    </row>
    <row r="77" ht="20.25" spans="1:1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106"/>
    </row>
    <row r="78" ht="20.25" spans="1:1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106"/>
    </row>
    <row r="79" ht="20.25" spans="1:1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106"/>
    </row>
    <row r="80" ht="20.25" spans="1:1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106"/>
    </row>
    <row r="81" ht="20.25" spans="1:1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106"/>
    </row>
    <row r="82" ht="20.25" spans="1:1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106"/>
    </row>
    <row r="83" ht="20.25" spans="1:1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106"/>
    </row>
    <row r="84" ht="20.25" spans="1:1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106"/>
    </row>
    <row r="85" ht="20.25" spans="1:1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106"/>
    </row>
    <row r="86" ht="20.25" spans="1:1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106"/>
    </row>
    <row r="87" ht="20.25" spans="1:1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106"/>
    </row>
    <row r="88" ht="20.25" spans="1:1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106"/>
    </row>
    <row r="89" ht="20.25" spans="1:1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106"/>
    </row>
    <row r="90" ht="20.25" spans="1:1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106"/>
    </row>
    <row r="91" ht="20.25" spans="1:1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106"/>
    </row>
    <row r="92" ht="20.25" spans="1:1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106"/>
    </row>
    <row r="93" ht="20.25" spans="1:1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106"/>
    </row>
    <row r="94" ht="20.25" spans="1:1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106"/>
    </row>
    <row r="95" ht="20.25" spans="1:1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106"/>
    </row>
    <row r="96" ht="20.25" spans="1:1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106"/>
    </row>
    <row r="97" ht="20.25" spans="1:1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106"/>
    </row>
    <row r="98" ht="20.25" spans="1:1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106"/>
    </row>
    <row r="99" ht="20.25" spans="1:1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106"/>
    </row>
    <row r="100" ht="20.25" spans="1:1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106"/>
    </row>
    <row r="101" ht="20.25" spans="1:1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106"/>
    </row>
    <row r="102" ht="20.25" spans="1:1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106"/>
    </row>
    <row r="103" ht="20.25" spans="1:1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106"/>
    </row>
    <row r="104" ht="20.25" spans="1:1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106"/>
    </row>
    <row r="105" ht="20.25" spans="1:1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106"/>
    </row>
    <row r="106" ht="20.25" spans="1:1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106"/>
    </row>
    <row r="107" ht="20.25" spans="1:1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106"/>
    </row>
    <row r="108" ht="20.25" spans="1:1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106"/>
    </row>
    <row r="109" ht="20.25" spans="1:1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106"/>
    </row>
    <row r="110" ht="20.25" spans="1:1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106"/>
    </row>
    <row r="111" ht="20.25" spans="1:1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106"/>
    </row>
    <row r="112" ht="20.25" spans="1:1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106"/>
    </row>
    <row r="113" ht="20.25" spans="1:1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106"/>
    </row>
    <row r="114" ht="20.25" spans="1:1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106"/>
    </row>
    <row r="115" ht="20.25" spans="1:1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106"/>
    </row>
    <row r="116" ht="20.25" spans="1:1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106"/>
    </row>
    <row r="117" ht="20.25" spans="1:1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106"/>
    </row>
    <row r="118" ht="20.25" spans="1:1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106"/>
    </row>
    <row r="119" ht="20.25" spans="1:1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106"/>
    </row>
    <row r="120" ht="20.25" spans="1:1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106"/>
    </row>
    <row r="121" ht="20.25" spans="1:1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106"/>
    </row>
    <row r="122" ht="20.25" spans="1:1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106"/>
    </row>
    <row r="123" ht="20.25" spans="1:1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106"/>
    </row>
    <row r="124" ht="20.25" spans="1:1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106"/>
    </row>
    <row r="125" ht="20.25" spans="1:1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106"/>
    </row>
    <row r="126" ht="20.25" spans="1:1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106"/>
    </row>
    <row r="127" ht="20.25" spans="1:1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106"/>
    </row>
    <row r="128" ht="20.25" spans="1:1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106"/>
    </row>
    <row r="129" ht="20.25" spans="1:1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106"/>
    </row>
    <row r="130" ht="20.25" spans="1:1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106"/>
    </row>
    <row r="131" ht="20.25" spans="1:1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106"/>
    </row>
    <row r="132" ht="20.25" spans="1:1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106"/>
    </row>
    <row r="133" ht="20.25" spans="1:1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106"/>
    </row>
    <row r="134" ht="20.25" spans="1:1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106"/>
    </row>
    <row r="135" ht="20.25" spans="1:1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106"/>
    </row>
    <row r="136" ht="20.25" spans="1:1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106"/>
    </row>
    <row r="137" ht="20.25" spans="1:15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106"/>
    </row>
    <row r="138" ht="20.25" spans="1:15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106"/>
    </row>
    <row r="139" ht="20.25" spans="1:15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106"/>
    </row>
    <row r="140" ht="20.25" spans="1:15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106"/>
    </row>
    <row r="141" ht="20.25" spans="1:15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106"/>
    </row>
    <row r="142" ht="20.25" spans="1:15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106"/>
    </row>
    <row r="143" ht="20.25" spans="1:15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106"/>
    </row>
    <row r="144" ht="20.25" spans="1:15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106"/>
    </row>
    <row r="145" ht="20.25" spans="1:15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106"/>
    </row>
    <row r="146" ht="20.25" spans="1:1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106"/>
    </row>
    <row r="147" ht="20.25" spans="1:1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106"/>
    </row>
    <row r="148" ht="20.25" spans="1:15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106"/>
    </row>
    <row r="149" ht="20.25" spans="1:15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106"/>
    </row>
    <row r="150" ht="20.25" spans="1:15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106"/>
    </row>
    <row r="151" ht="20.25" spans="1:15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106"/>
    </row>
    <row r="152" ht="20.25" spans="1:15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106"/>
    </row>
    <row r="153" ht="20.25" spans="1:15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106"/>
    </row>
    <row r="154" ht="20.25" spans="1:15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106"/>
    </row>
    <row r="155" ht="20.25" spans="1:15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106"/>
    </row>
    <row r="156" ht="20.25" spans="1:15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106"/>
    </row>
    <row r="157" ht="20.25" spans="1:15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106"/>
    </row>
    <row r="158" ht="20.25" spans="1:15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106"/>
    </row>
    <row r="159" ht="20.25" spans="1:15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106"/>
    </row>
    <row r="160" ht="20.25" spans="1:15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106"/>
    </row>
    <row r="161" ht="20.25" spans="1:15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106"/>
    </row>
    <row r="162" ht="20.25" spans="1:15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106"/>
    </row>
    <row r="163" ht="20.25" spans="1:15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106"/>
    </row>
    <row r="164" ht="20.25" spans="1:15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106"/>
    </row>
    <row r="165" ht="20.25" spans="1:15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106"/>
    </row>
    <row r="166" ht="20.25" spans="1:15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106"/>
    </row>
    <row r="167" ht="20.25" spans="1:15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106"/>
    </row>
    <row r="168" ht="20.25" spans="1:15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106"/>
    </row>
    <row r="169" ht="20.25" spans="1:15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106"/>
    </row>
    <row r="170" ht="20.25" spans="1:15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106"/>
    </row>
    <row r="171" ht="20.25" spans="1:15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106"/>
    </row>
    <row r="172" ht="20.25" spans="1:15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106"/>
    </row>
    <row r="173" ht="20.25" spans="1:15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106"/>
    </row>
    <row r="174" ht="20.25" spans="1:15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106"/>
    </row>
    <row r="175" ht="20.25" spans="1:15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106"/>
    </row>
    <row r="176" ht="20.25" spans="1:15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106"/>
    </row>
    <row r="177" ht="20.25" spans="1:15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106"/>
    </row>
    <row r="178" ht="20.25" spans="1:15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106"/>
    </row>
    <row r="179" ht="20.25" spans="1:15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106"/>
    </row>
    <row r="180" ht="20.25" spans="1:15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106"/>
    </row>
    <row r="181" ht="20.25" spans="1:15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106"/>
    </row>
    <row r="182" ht="20.25" spans="1:15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106"/>
    </row>
    <row r="183" ht="20.25" spans="1:15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106"/>
    </row>
    <row r="184" ht="20.25" spans="1:15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106"/>
    </row>
    <row r="185" ht="20.25" spans="1:15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106"/>
    </row>
    <row r="186" ht="20.25" spans="1:15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106"/>
    </row>
    <row r="187" ht="20.25" spans="1:15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106"/>
    </row>
    <row r="188" ht="20.25" spans="1:15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106"/>
    </row>
    <row r="189" ht="20.25" spans="1:15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106"/>
    </row>
    <row r="190" ht="20.25" spans="1:15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106"/>
    </row>
    <row r="191" ht="20.25" spans="1:15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106"/>
    </row>
    <row r="192" ht="20.25" spans="1:15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106"/>
    </row>
    <row r="193" ht="20.25" spans="1:15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106"/>
    </row>
    <row r="194" ht="20.25" spans="1:15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106"/>
    </row>
    <row r="195" ht="20.25" spans="1:15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106"/>
    </row>
    <row r="196" ht="20.25" spans="1:15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106"/>
    </row>
    <row r="197" ht="20.25" spans="1:15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106"/>
    </row>
    <row r="198" ht="20.25" spans="1:15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106"/>
    </row>
    <row r="199" ht="20.25" spans="1:15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106"/>
    </row>
    <row r="200" ht="20.25" spans="1:15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106"/>
    </row>
    <row r="201" ht="20.25" spans="1:15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106"/>
    </row>
    <row r="202" ht="20.25" spans="1:15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106"/>
    </row>
    <row r="203" ht="20.25" spans="1:15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106"/>
    </row>
    <row r="204" ht="20.25" spans="1:15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106"/>
    </row>
    <row r="205" ht="20.25" spans="1:15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106"/>
    </row>
    <row r="206" ht="20.25" spans="1:15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106"/>
    </row>
    <row r="207" ht="20.25" spans="1:15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106"/>
    </row>
    <row r="208" ht="20.25" spans="1:15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106"/>
    </row>
    <row r="209" ht="20.25" spans="1:15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106"/>
    </row>
    <row r="210" ht="20.25" spans="1:15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106"/>
    </row>
    <row r="211" ht="20.25" spans="1:15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106"/>
    </row>
    <row r="212" ht="20.25" spans="1:15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106"/>
    </row>
    <row r="213" ht="20.25" spans="1:15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106"/>
    </row>
    <row r="214" ht="20.25" spans="1:15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106"/>
    </row>
    <row r="215" ht="20.25" spans="1:15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106"/>
    </row>
    <row r="216" ht="20.25" spans="1:15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106"/>
    </row>
    <row r="217" ht="20.25" spans="1:15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106"/>
    </row>
    <row r="218" ht="20.25" spans="1:15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106"/>
    </row>
    <row r="219" ht="20.25" spans="1:15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106"/>
    </row>
    <row r="220" ht="20.25" spans="1:15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106"/>
    </row>
    <row r="221" ht="20.25" spans="1:15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106"/>
    </row>
    <row r="222" ht="20.25" spans="1:15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106"/>
    </row>
    <row r="223" ht="20.25" spans="1:15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106"/>
    </row>
    <row r="224" ht="20.25" spans="1:15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106"/>
    </row>
    <row r="225" ht="20.25" spans="1:15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106"/>
    </row>
    <row r="226" ht="20.25" spans="1:15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106"/>
    </row>
    <row r="227" ht="20.25" spans="1:15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106"/>
    </row>
    <row r="228" ht="20.25" spans="1:15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106"/>
    </row>
    <row r="229" ht="20.25" spans="1:15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106"/>
    </row>
    <row r="230" ht="20.25" spans="1:15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106"/>
    </row>
    <row r="231" ht="20.25" spans="1:15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106"/>
    </row>
    <row r="232" ht="20.25" spans="1:15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106"/>
    </row>
    <row r="233" ht="20.25" spans="1:15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106"/>
    </row>
    <row r="234" ht="20.25" spans="1:15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106"/>
    </row>
    <row r="235" ht="20.25" spans="1:15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106"/>
    </row>
    <row r="236" ht="20.25" spans="1:15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106"/>
    </row>
    <row r="237" ht="20.25" spans="1:15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106"/>
    </row>
    <row r="238" ht="20.25" spans="1:15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106"/>
    </row>
    <row r="239" ht="20.25" spans="1:15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106"/>
    </row>
    <row r="240" ht="20.25" spans="1:15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106"/>
    </row>
    <row r="241" ht="20.25" spans="1:15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106"/>
    </row>
    <row r="242" ht="20.25" spans="1:15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106"/>
    </row>
    <row r="243" ht="20.25" spans="1:15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106"/>
    </row>
    <row r="244" ht="20.25" spans="1:15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106"/>
    </row>
    <row r="245" ht="20.25" spans="1:15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106"/>
    </row>
    <row r="246" ht="20.25" spans="1:15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106"/>
    </row>
    <row r="247" ht="20.25" spans="1:15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106"/>
    </row>
    <row r="248" ht="20.25" spans="1:15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106"/>
    </row>
    <row r="249" ht="20.25" spans="1:15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106"/>
    </row>
    <row r="250" ht="20.25" spans="1:15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106"/>
    </row>
    <row r="251" ht="20.25" spans="1:15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106"/>
    </row>
    <row r="252" ht="20.25" spans="1:15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106"/>
    </row>
    <row r="253" ht="20.25" spans="1:15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106"/>
    </row>
    <row r="254" ht="20.25" spans="1:15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106"/>
    </row>
    <row r="255" ht="20.25" spans="1:15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106"/>
    </row>
    <row r="256" ht="20.25" spans="1:15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106"/>
    </row>
    <row r="257" ht="20.25" spans="1:15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106"/>
    </row>
    <row r="258" ht="20.25" spans="1:15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106"/>
    </row>
    <row r="259" ht="20.25" spans="1:15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106"/>
    </row>
    <row r="260" ht="20.25" spans="1:15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106"/>
    </row>
    <row r="261" ht="20.25" spans="1:15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106"/>
    </row>
    <row r="262" ht="20.25" spans="1:15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106"/>
    </row>
    <row r="263" ht="20.25" spans="1:15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106"/>
    </row>
    <row r="264" ht="20.25" spans="1:15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106"/>
    </row>
    <row r="265" ht="20.25" spans="1:15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106"/>
    </row>
    <row r="266" ht="20.25" spans="1:15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106"/>
    </row>
    <row r="267" ht="20.25" spans="1:15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106"/>
    </row>
    <row r="268" ht="20.25" spans="1:15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106"/>
    </row>
    <row r="269" ht="20.25" spans="1:15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106"/>
    </row>
    <row r="270" ht="20.25" spans="1:15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106"/>
    </row>
    <row r="271" ht="20.25" spans="1:15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106"/>
    </row>
    <row r="272" ht="20.25" spans="1:15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106"/>
    </row>
    <row r="273" ht="20.25" spans="1:15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106"/>
    </row>
    <row r="274" ht="20.25" spans="1:15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106"/>
    </row>
    <row r="275" ht="20.25" spans="1:1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106"/>
    </row>
    <row r="276" ht="20.25" spans="1:15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106"/>
    </row>
    <row r="277" ht="20.25" spans="1:15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106"/>
    </row>
    <row r="278" ht="20.25" spans="1:15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106"/>
    </row>
    <row r="279" ht="20.25" spans="1:15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106"/>
    </row>
    <row r="280" ht="20.25" spans="1:15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106"/>
    </row>
    <row r="281" ht="20.25" spans="1:15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106"/>
    </row>
    <row r="282" ht="20.25" spans="1:15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106"/>
    </row>
    <row r="283" ht="20.25" spans="1:15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106"/>
    </row>
    <row r="284" ht="20.25" spans="1:15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106"/>
    </row>
    <row r="285" ht="20.25" spans="1:15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106"/>
    </row>
    <row r="286" ht="20.25" spans="1:15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106"/>
    </row>
    <row r="287" ht="20.25" spans="1:15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106"/>
    </row>
    <row r="288" ht="20.25" spans="1:15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106"/>
    </row>
    <row r="289" ht="20.25" spans="1:15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106"/>
    </row>
    <row r="290" ht="20.25" spans="1:15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106"/>
    </row>
    <row r="291" ht="20.25" spans="1:15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106"/>
    </row>
    <row r="292" ht="20.25" spans="1:15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106"/>
    </row>
    <row r="293" ht="20.25" spans="1:15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106"/>
    </row>
    <row r="294" ht="20.25" spans="1:15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106"/>
    </row>
    <row r="295" ht="20.25" spans="1:15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106"/>
    </row>
    <row r="296" ht="20.25" spans="1:15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106"/>
    </row>
    <row r="297" ht="20.25" spans="1:15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106"/>
    </row>
    <row r="298" ht="20.25" spans="1:15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106"/>
    </row>
    <row r="299" ht="20.25" spans="1:15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106"/>
    </row>
    <row r="300" ht="20.25" spans="1:15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106"/>
    </row>
    <row r="301" ht="20.25" spans="1:15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106"/>
    </row>
    <row r="302" ht="20.25" spans="1:15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106"/>
    </row>
    <row r="303" ht="20.25" spans="1:15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106"/>
    </row>
    <row r="304" ht="20.25" spans="1:15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106"/>
    </row>
    <row r="305" ht="20.25" spans="1:15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106"/>
    </row>
    <row r="306" ht="20.25" spans="1:15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106"/>
    </row>
    <row r="307" ht="20.25" spans="1:15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106"/>
    </row>
    <row r="308" ht="20.25" spans="1:15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106"/>
    </row>
    <row r="309" ht="20.25" spans="1:15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106"/>
    </row>
    <row r="310" ht="20.25" spans="1:15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106"/>
    </row>
    <row r="311" ht="20.25" spans="1:15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106"/>
    </row>
    <row r="312" ht="20.25" spans="1:15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106"/>
    </row>
    <row r="313" ht="20.25" spans="1:15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106"/>
    </row>
    <row r="314" ht="20.25" spans="1:15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106"/>
    </row>
    <row r="315" ht="20.25" spans="1:15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106"/>
    </row>
    <row r="316" ht="20.25" spans="1:15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106"/>
    </row>
    <row r="317" ht="20.25" spans="1:15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106"/>
    </row>
    <row r="318" ht="20.25" spans="1:15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106"/>
    </row>
    <row r="319" ht="20.25" spans="1:15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106"/>
    </row>
    <row r="320" ht="20.25" spans="1:15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106"/>
    </row>
    <row r="321" ht="20.25" spans="1:15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106"/>
    </row>
    <row r="322" ht="20.25" spans="1:15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106"/>
    </row>
    <row r="323" ht="20.25" spans="1:15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106"/>
    </row>
    <row r="324" ht="20.25" spans="1:15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106"/>
    </row>
    <row r="325" ht="20.25" spans="1:15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106"/>
    </row>
    <row r="326" ht="20.25" spans="1:15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106"/>
    </row>
    <row r="327" ht="20.25" spans="1:15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106"/>
    </row>
    <row r="328" ht="20.25" spans="1:15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106"/>
    </row>
    <row r="329" ht="20.25" spans="1:15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106"/>
    </row>
    <row r="330" ht="20.25" spans="1:15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106"/>
    </row>
    <row r="331" ht="20.25" spans="1:15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106"/>
    </row>
    <row r="332" ht="20.25" spans="1:15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106"/>
    </row>
    <row r="333" ht="20.25" spans="1:15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106"/>
    </row>
    <row r="334" ht="20.25" spans="1:15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106"/>
    </row>
    <row r="335" ht="20.25" spans="1:15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106"/>
    </row>
    <row r="336" ht="20.25" spans="1:15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106"/>
    </row>
    <row r="337" ht="20.25" spans="1:15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106"/>
    </row>
    <row r="338" ht="20.25" spans="1:15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106"/>
    </row>
    <row r="339" ht="20.25" spans="1:15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106"/>
    </row>
    <row r="340" ht="20.25" spans="1:15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106"/>
    </row>
    <row r="341" ht="20.25" spans="1:15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106"/>
    </row>
    <row r="342" ht="20.25" spans="1:15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106"/>
    </row>
    <row r="343" ht="20.25" spans="1:15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106"/>
    </row>
    <row r="344" ht="20.25" spans="1:15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106"/>
    </row>
    <row r="345" ht="20.25" spans="1:15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106"/>
    </row>
    <row r="346" ht="20.25" spans="1:15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106"/>
    </row>
    <row r="347" ht="20.25" spans="1:15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106"/>
    </row>
    <row r="348" ht="20.25" spans="1:15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106"/>
    </row>
    <row r="349" ht="20.25" spans="1:15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106"/>
    </row>
    <row r="350" ht="20.25" spans="1:15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106"/>
    </row>
    <row r="351" ht="20.25" spans="1:15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106"/>
    </row>
    <row r="352" ht="20.25" spans="1:15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106"/>
    </row>
    <row r="353" ht="20.25" spans="1:15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106"/>
    </row>
    <row r="354" ht="20.25" spans="1:15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106"/>
    </row>
    <row r="355" ht="20.25" spans="1:15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106"/>
    </row>
    <row r="356" ht="20.25" spans="1:15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106"/>
    </row>
    <row r="357" ht="20.25" spans="1:15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106"/>
    </row>
    <row r="358" ht="20.25" spans="1:15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106"/>
    </row>
    <row r="359" ht="20.25" spans="1:15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106"/>
    </row>
    <row r="360" ht="20.25" spans="1:15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106"/>
    </row>
    <row r="361" ht="21" spans="1:15">
      <c r="A361" s="64"/>
      <c r="B361" s="107"/>
      <c r="C361" s="107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106"/>
    </row>
    <row r="362" ht="20.25" spans="1:15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106"/>
    </row>
  </sheetData>
  <mergeCells count="58">
    <mergeCell ref="A2:O2"/>
    <mergeCell ref="A3:O3"/>
    <mergeCell ref="D4:E4"/>
    <mergeCell ref="D8:E8"/>
    <mergeCell ref="H8:J8"/>
    <mergeCell ref="D12:E12"/>
    <mergeCell ref="D13:E13"/>
    <mergeCell ref="F13:J13"/>
    <mergeCell ref="M15:N15"/>
    <mergeCell ref="A16:O16"/>
    <mergeCell ref="D17:E17"/>
    <mergeCell ref="H17:I17"/>
    <mergeCell ref="H18:I18"/>
    <mergeCell ref="H19:I19"/>
    <mergeCell ref="M22:N22"/>
    <mergeCell ref="M24:N24"/>
    <mergeCell ref="A25:O25"/>
    <mergeCell ref="A26:F26"/>
    <mergeCell ref="H26:N26"/>
    <mergeCell ref="B27:F27"/>
    <mergeCell ref="H27:N27"/>
    <mergeCell ref="B28:F28"/>
    <mergeCell ref="H28:N28"/>
    <mergeCell ref="B29:F29"/>
    <mergeCell ref="H29:N29"/>
    <mergeCell ref="B30:F30"/>
    <mergeCell ref="H30:N30"/>
    <mergeCell ref="B31:F31"/>
    <mergeCell ref="H31:N31"/>
    <mergeCell ref="A32:O32"/>
    <mergeCell ref="A33:O33"/>
    <mergeCell ref="A34:O34"/>
    <mergeCell ref="A35:O35"/>
    <mergeCell ref="A36:O36"/>
    <mergeCell ref="A37:O37"/>
    <mergeCell ref="A38:O38"/>
    <mergeCell ref="B5:B13"/>
    <mergeCell ref="B18:B20"/>
    <mergeCell ref="C5:C13"/>
    <mergeCell ref="C18:C20"/>
    <mergeCell ref="D9:D11"/>
    <mergeCell ref="F5:F7"/>
    <mergeCell ref="G5:G7"/>
    <mergeCell ref="K5:K7"/>
    <mergeCell ref="K9:K11"/>
    <mergeCell ref="L5:L7"/>
    <mergeCell ref="L9:L13"/>
    <mergeCell ref="M5:M7"/>
    <mergeCell ref="M9:M13"/>
    <mergeCell ref="O5:O15"/>
    <mergeCell ref="O20:O24"/>
    <mergeCell ref="D5:E7"/>
    <mergeCell ref="F9:H11"/>
    <mergeCell ref="A14:L15"/>
    <mergeCell ref="A23:I24"/>
    <mergeCell ref="J23:L24"/>
    <mergeCell ref="A21:I22"/>
    <mergeCell ref="J21:L22"/>
  </mergeCells>
  <pageMargins left="0.7" right="0.7" top="0.75" bottom="0.75" header="0.3" footer="0.3"/>
  <pageSetup paperSize="9" orientation="portrait"/>
  <headerFooter/>
  <drawing r:id="rId2"/>
  <legacyDrawing r:id="rId3"/>
  <oleObjects>
    <mc:AlternateContent xmlns:mc="http://schemas.openxmlformats.org/markup-compatibility/2006">
      <mc:Choice Requires="x14">
        <oleObject shapeId="1025" progId="Package" r:id="rId4" dvAspect="DVASPECT_ICON">
          <objectPr defaultSize="0" r:id="rId5">
            <anchor moveWithCells="1">
              <from>
                <xdr:col>14</xdr:col>
                <xdr:colOff>109855</xdr:colOff>
                <xdr:row>19</xdr:row>
                <xdr:rowOff>925195</xdr:rowOff>
              </from>
              <to>
                <xdr:col>14</xdr:col>
                <xdr:colOff>1673860</xdr:colOff>
                <xdr:row>23</xdr:row>
                <xdr:rowOff>21590</xdr:rowOff>
              </to>
            </anchor>
          </objectPr>
        </oleObject>
      </mc:Choice>
      <mc:Fallback>
        <oleObject shapeId="1025" progId="Package" r:id="rId4" dvAspect="DVASPECT_ICON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2023-03-21T00:36:00Z</dcterms:created>
  <dcterms:modified xsi:type="dcterms:W3CDTF">2023-03-27T10:56:35Z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079ABD35C62B4F07BC89F2585143FE88</vt:lpwstr>
  </property>
  <property fmtid="{D5CDD505-2E9C-101B-9397-08002B2CF9AE}" pid="3" name="KSOProductBuildVer">
    <vt:lpwstr>2052-11.1.0.13703</vt:lpwstr>
  </property>
</Properties>
</file>