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-105" yWindow="-105" windowWidth="23250" windowHeight="12450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6" i="1" l="1"/>
  <c r="K35" i="1"/>
  <c r="L35" i="1" s="1"/>
  <c r="L21" i="1" l="1"/>
  <c r="L11" i="1"/>
  <c r="L12" i="1"/>
  <c r="L10" i="1"/>
  <c r="L37" i="1" s="1"/>
  <c r="G31" i="1"/>
  <c r="G30" i="1"/>
  <c r="G29" i="1"/>
  <c r="G28" i="1"/>
  <c r="G27" i="1"/>
  <c r="G26" i="1"/>
  <c r="L33" i="1"/>
  <c r="L34" i="1"/>
  <c r="L23" i="1"/>
  <c r="L24" i="1"/>
  <c r="G21" i="1" l="1"/>
  <c r="G32" i="1"/>
  <c r="F14" i="1" l="1"/>
  <c r="F15" i="1"/>
  <c r="F16" i="1"/>
  <c r="F17" i="1"/>
  <c r="F18" i="1"/>
  <c r="F19" i="1"/>
  <c r="F20" i="1"/>
  <c r="F13" i="1"/>
  <c r="G3" i="1" l="1"/>
  <c r="G4" i="1"/>
  <c r="G5" i="1"/>
  <c r="G6" i="1"/>
  <c r="G7" i="1"/>
  <c r="G8" i="1"/>
  <c r="G9" i="1"/>
  <c r="G13" i="1"/>
  <c r="G14" i="1"/>
  <c r="G15" i="1"/>
  <c r="G16" i="1"/>
  <c r="G17" i="1"/>
  <c r="G18" i="1"/>
  <c r="G19" i="1"/>
  <c r="G20" i="1"/>
  <c r="G2" i="1"/>
</calcChain>
</file>

<file path=xl/sharedStrings.xml><?xml version="1.0" encoding="utf-8"?>
<sst xmlns="http://schemas.openxmlformats.org/spreadsheetml/2006/main" count="205" uniqueCount="103">
  <si>
    <t>序号</t>
    <phoneticPr fontId="1" type="noConversion"/>
  </si>
  <si>
    <t>图号</t>
    <phoneticPr fontId="1" type="noConversion"/>
  </si>
  <si>
    <t>名称</t>
    <phoneticPr fontId="1" type="noConversion"/>
  </si>
  <si>
    <t>项目</t>
    <phoneticPr fontId="1" type="noConversion"/>
  </si>
  <si>
    <t>单价未税</t>
    <phoneticPr fontId="1" type="noConversion"/>
  </si>
  <si>
    <t>目标价</t>
    <phoneticPr fontId="1" type="noConversion"/>
  </si>
  <si>
    <t>K1</t>
    <phoneticPr fontId="1" type="noConversion"/>
  </si>
  <si>
    <t>SLT0002816</t>
    <phoneticPr fontId="1" type="noConversion"/>
  </si>
  <si>
    <t>罩壳支架</t>
    <phoneticPr fontId="1" type="noConversion"/>
  </si>
  <si>
    <t>SLT0002820</t>
    <phoneticPr fontId="1" type="noConversion"/>
  </si>
  <si>
    <t>SLT0002821</t>
    <phoneticPr fontId="1" type="noConversion"/>
  </si>
  <si>
    <t>SLT0002826</t>
    <phoneticPr fontId="1" type="noConversion"/>
  </si>
  <si>
    <t>SLT0002827</t>
    <phoneticPr fontId="1" type="noConversion"/>
  </si>
  <si>
    <t>SLT0002828</t>
    <phoneticPr fontId="1" type="noConversion"/>
  </si>
  <si>
    <t>SLT0002819</t>
    <phoneticPr fontId="1" type="noConversion"/>
  </si>
  <si>
    <t>SLT0002833</t>
    <phoneticPr fontId="1" type="noConversion"/>
  </si>
  <si>
    <t>手柄左</t>
    <phoneticPr fontId="1" type="noConversion"/>
  </si>
  <si>
    <t>手柄右</t>
    <phoneticPr fontId="1" type="noConversion"/>
  </si>
  <si>
    <t>下板左</t>
    <phoneticPr fontId="1" type="noConversion"/>
  </si>
  <si>
    <t>下板右</t>
    <phoneticPr fontId="1" type="noConversion"/>
  </si>
  <si>
    <t>上板</t>
    <phoneticPr fontId="1" type="noConversion"/>
  </si>
  <si>
    <t>欧马可</t>
    <phoneticPr fontId="1" type="noConversion"/>
  </si>
  <si>
    <t>差异</t>
    <phoneticPr fontId="1" type="noConversion"/>
  </si>
  <si>
    <t>SLT0010876</t>
    <phoneticPr fontId="1" type="noConversion"/>
  </si>
  <si>
    <t>二级调节左侧上连接板焊接总成</t>
    <phoneticPr fontId="1" type="noConversion"/>
  </si>
  <si>
    <t>SLT0010894</t>
    <phoneticPr fontId="1" type="noConversion"/>
  </si>
  <si>
    <t>二级调节调角器上连接板LH</t>
    <phoneticPr fontId="1" type="noConversion"/>
  </si>
  <si>
    <t>SLT0010899</t>
    <phoneticPr fontId="1" type="noConversion"/>
  </si>
  <si>
    <t>一级调节上接板铆接总成</t>
    <phoneticPr fontId="1" type="noConversion"/>
  </si>
  <si>
    <t>SLT0010901</t>
    <phoneticPr fontId="1" type="noConversion"/>
  </si>
  <si>
    <t>一级调节右旁接板焊接总成</t>
    <phoneticPr fontId="1" type="noConversion"/>
  </si>
  <si>
    <t>SLT0010908</t>
    <phoneticPr fontId="1" type="noConversion"/>
  </si>
  <si>
    <t>扶手支架总成</t>
    <phoneticPr fontId="1" type="noConversion"/>
  </si>
  <si>
    <t>SLT0011087</t>
    <phoneticPr fontId="1" type="noConversion"/>
  </si>
  <si>
    <t>小背下连接边板</t>
    <phoneticPr fontId="1" type="noConversion"/>
  </si>
  <si>
    <t>SLT0011098</t>
    <phoneticPr fontId="1" type="noConversion"/>
  </si>
  <si>
    <t>小背旋转轴固定板焊接总成</t>
    <phoneticPr fontId="1" type="noConversion"/>
  </si>
  <si>
    <t>SLT0011251</t>
    <phoneticPr fontId="1" type="noConversion"/>
  </si>
  <si>
    <t>一级调节左旁接板焊接总成</t>
    <phoneticPr fontId="1" type="noConversion"/>
  </si>
  <si>
    <t>H4-2.2</t>
    <phoneticPr fontId="1" type="noConversion"/>
  </si>
  <si>
    <t>X5000S</t>
    <phoneticPr fontId="1" type="noConversion"/>
  </si>
  <si>
    <t>SHT0014861</t>
    <phoneticPr fontId="1" type="noConversion"/>
  </si>
  <si>
    <t>左罩壳固定钣金总成</t>
    <phoneticPr fontId="1" type="noConversion"/>
  </si>
  <si>
    <t>SHT0014875</t>
    <phoneticPr fontId="1" type="noConversion"/>
  </si>
  <si>
    <t>坐垫翻折限位钣金</t>
    <phoneticPr fontId="1" type="noConversion"/>
  </si>
  <si>
    <t>——</t>
    <phoneticPr fontId="1" type="noConversion"/>
  </si>
  <si>
    <t>模具费</t>
    <phoneticPr fontId="1" type="noConversion"/>
  </si>
  <si>
    <t>支付方式</t>
    <phoneticPr fontId="1" type="noConversion"/>
  </si>
  <si>
    <t>100%摊销至100000件</t>
    <phoneticPr fontId="1" type="noConversion"/>
  </si>
  <si>
    <t>100%支付</t>
    <phoneticPr fontId="1" type="noConversion"/>
  </si>
  <si>
    <t>未支付</t>
    <phoneticPr fontId="1" type="noConversion"/>
  </si>
  <si>
    <t>归属荣昌</t>
    <phoneticPr fontId="1" type="noConversion"/>
  </si>
  <si>
    <t>SLT0010540</t>
    <phoneticPr fontId="1" type="noConversion"/>
  </si>
  <si>
    <t>SLT0010557</t>
    <phoneticPr fontId="1" type="noConversion"/>
  </si>
  <si>
    <t>外绞架支撑板组件</t>
    <phoneticPr fontId="1" type="noConversion"/>
  </si>
  <si>
    <t>SLT0010556</t>
    <phoneticPr fontId="1" type="noConversion"/>
  </si>
  <si>
    <t>内绞架支撑板组件</t>
    <phoneticPr fontId="1" type="noConversion"/>
  </si>
  <si>
    <t>SLT0010564</t>
    <phoneticPr fontId="1" type="noConversion"/>
  </si>
  <si>
    <t>滚轮上滑槽</t>
    <phoneticPr fontId="1" type="noConversion"/>
  </si>
  <si>
    <t>轻卡减震</t>
    <phoneticPr fontId="1" type="noConversion"/>
  </si>
  <si>
    <t>滚轮下滑槽</t>
    <phoneticPr fontId="1" type="noConversion"/>
  </si>
  <si>
    <t>重庆铁马</t>
    <phoneticPr fontId="1" type="noConversion"/>
  </si>
  <si>
    <t>SLT0011383</t>
    <phoneticPr fontId="1" type="noConversion"/>
  </si>
  <si>
    <t>SLT0011384</t>
  </si>
  <si>
    <t>SBS0010286</t>
    <phoneticPr fontId="1" type="noConversion"/>
  </si>
  <si>
    <t>左侧调角器下连接板</t>
    <phoneticPr fontId="1" type="noConversion"/>
  </si>
  <si>
    <t>右侧调角器下连接板</t>
    <phoneticPr fontId="1" type="noConversion"/>
  </si>
  <si>
    <t>右侧调角器上限位板</t>
    <phoneticPr fontId="1" type="noConversion"/>
  </si>
  <si>
    <t>50%预付，剩余分摊60000个/3年</t>
    <phoneticPr fontId="1" type="noConversion"/>
  </si>
  <si>
    <t>下框左连接梁总成</t>
    <phoneticPr fontId="1" type="noConversion"/>
  </si>
  <si>
    <t>下框右连接梁总成</t>
    <phoneticPr fontId="1" type="noConversion"/>
  </si>
  <si>
    <t>摊销费</t>
    <phoneticPr fontId="1" type="noConversion"/>
  </si>
  <si>
    <t>未摊销数量</t>
    <phoneticPr fontId="1" type="noConversion"/>
  </si>
  <si>
    <t>SHT0014205</t>
    <phoneticPr fontId="1" type="noConversion"/>
  </si>
  <si>
    <t>SHT0014359</t>
    <phoneticPr fontId="1" type="noConversion"/>
  </si>
  <si>
    <t>预付款未支付</t>
    <phoneticPr fontId="1" type="noConversion"/>
  </si>
  <si>
    <t>50%分摊至25000件</t>
    <phoneticPr fontId="1" type="noConversion"/>
  </si>
  <si>
    <t>SLT0011654</t>
  </si>
  <si>
    <t>防滑铝板安装钣金分总成</t>
  </si>
  <si>
    <t>50%分摊2000件</t>
  </si>
  <si>
    <t>SLT0011652</t>
  </si>
  <si>
    <t>SLT0011638</t>
  </si>
  <si>
    <t>驾驶员座垫固定支架</t>
  </si>
  <si>
    <t>/</t>
  </si>
  <si>
    <t>SLT0011650</t>
  </si>
  <si>
    <t>驾驶员座垫右侧安装板分总成</t>
  </si>
  <si>
    <t>SLT0011602</t>
  </si>
  <si>
    <t>坐垫横梁焊接总成</t>
  </si>
  <si>
    <t>SLT0011593</t>
  </si>
  <si>
    <t>驾驶员调角器下连接板</t>
  </si>
  <si>
    <t>合计</t>
    <phoneticPr fontId="1" type="noConversion"/>
  </si>
  <si>
    <t>未支付金额</t>
    <phoneticPr fontId="1" type="noConversion"/>
  </si>
  <si>
    <t>备注</t>
    <phoneticPr fontId="1" type="noConversion"/>
  </si>
  <si>
    <t>转移至利达</t>
    <phoneticPr fontId="1" type="noConversion"/>
  </si>
  <si>
    <t>——</t>
    <phoneticPr fontId="1" type="noConversion"/>
  </si>
  <si>
    <t>已开票未结算货款</t>
    <phoneticPr fontId="1" type="noConversion"/>
  </si>
  <si>
    <t>车身手柄安装支架减震器连接钣金焊接总成</t>
  </si>
  <si>
    <t>车身手柄连接支架焊接总成</t>
  </si>
  <si>
    <t>未定价</t>
    <phoneticPr fontId="1" type="noConversion"/>
  </si>
  <si>
    <t>50%分摊至50000件</t>
    <phoneticPr fontId="1" type="noConversion"/>
  </si>
  <si>
    <t>SHT0014219</t>
    <phoneticPr fontId="1" type="noConversion"/>
  </si>
  <si>
    <t>SHT0014221</t>
    <phoneticPr fontId="1" type="noConversion"/>
  </si>
  <si>
    <t>模具是以西安名义签订的合同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</si>
</sst>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000"/>
    <numFmt numFmtId="177" formatCode="#,##0.0000_ "/>
  </numFmts>
  <fonts count="7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2"/>
      <color theme="1"/>
      <name val="等线"/>
      <family val="3"/>
      <charset val="134"/>
      <scheme val="minor"/>
    </font>
    <font>
      <sz val="12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sz val="12"/>
      <color indexed="8"/>
      <name val="等线"/>
      <family val="3"/>
      <charset val="134"/>
    </font>
    <font>
      <b/>
      <sz val="11"/>
      <color theme="1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3" fillId="0" borderId="0" applyProtection="0">
      <alignment vertical="center"/>
    </xf>
    <xf numFmtId="0" fontId="4" fillId="0" borderId="0">
      <alignment vertical="center"/>
    </xf>
  </cellStyleXfs>
  <cellXfs count="21">
    <xf numFmtId="0" fontId="0" fillId="0" borderId="0" xfId="0"/>
    <xf numFmtId="0" fontId="2" fillId="0" borderId="1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left" vertical="center"/>
    </xf>
    <xf numFmtId="176" fontId="0" fillId="0" borderId="1" xfId="0" applyNumberFormat="1" applyBorder="1" applyAlignment="1">
      <alignment horizontal="left" vertical="center"/>
    </xf>
    <xf numFmtId="10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176" fontId="5" fillId="0" borderId="1" xfId="0" applyNumberFormat="1" applyFont="1" applyBorder="1" applyAlignment="1">
      <alignment horizontal="left" vertical="center"/>
    </xf>
    <xf numFmtId="0" fontId="0" fillId="0" borderId="0" xfId="0" applyAlignment="1">
      <alignment horizontal="left"/>
    </xf>
    <xf numFmtId="177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0" fontId="0" fillId="0" borderId="1" xfId="0" applyBorder="1"/>
    <xf numFmtId="0" fontId="2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</cellXfs>
  <cellStyles count="3">
    <cellStyle name="常规" xfId="0" builtinId="0"/>
    <cellStyle name="常规 2" xfId="2"/>
    <cellStyle name="常规 2 2 6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360&#23433;&#20840;&#27983;&#35272;&#22120;&#19979;&#36733;\&#30446;&#26631;&#2021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清单"/>
      <sheetName val="目标价格"/>
    </sheetNames>
    <sheetDataSet>
      <sheetData sheetId="0" refreshError="1"/>
      <sheetData sheetId="1">
        <row r="4">
          <cell r="B4" t="str">
            <v>SLT0010876</v>
          </cell>
          <cell r="C4" t="str">
            <v>二级调节左侧上连接板焊接总成</v>
          </cell>
          <cell r="E4" t="str">
            <v>座椅靠背调节限位柱A</v>
          </cell>
          <cell r="F4">
            <v>1</v>
          </cell>
          <cell r="G4" t="str">
            <v>Q235</v>
          </cell>
          <cell r="H4">
            <v>25</v>
          </cell>
          <cell r="I4">
            <v>11</v>
          </cell>
          <cell r="K4">
            <v>1.9E-2</v>
          </cell>
          <cell r="L4">
            <v>1.0999999999999999E-2</v>
          </cell>
          <cell r="M4">
            <v>8.0000000000000002E-3</v>
          </cell>
          <cell r="N4">
            <v>5</v>
          </cell>
          <cell r="O4">
            <v>1</v>
          </cell>
          <cell r="P4">
            <v>8.6999999999999994E-2</v>
          </cell>
          <cell r="Q4" t="str">
            <v>冷墩</v>
          </cell>
          <cell r="S4">
            <v>1</v>
          </cell>
          <cell r="T4">
            <v>0.1</v>
          </cell>
          <cell r="U4">
            <v>1</v>
          </cell>
          <cell r="V4">
            <v>0.1</v>
          </cell>
          <cell r="W4">
            <v>1.1200000000000001</v>
          </cell>
          <cell r="X4">
            <v>3.2475968000000002</v>
          </cell>
        </row>
        <row r="5">
          <cell r="E5" t="str">
            <v>二级调节调角器上连接板LH</v>
          </cell>
          <cell r="F5">
            <v>1</v>
          </cell>
          <cell r="G5" t="str">
            <v>QStE500TM</v>
          </cell>
          <cell r="K5">
            <v>0.48799999999999999</v>
          </cell>
          <cell r="L5">
            <v>0.26400000000000001</v>
          </cell>
          <cell r="M5">
            <v>0.224</v>
          </cell>
          <cell r="N5">
            <v>5.83</v>
          </cell>
          <cell r="O5">
            <v>2.6</v>
          </cell>
          <cell r="P5">
            <v>2.2626400000000002</v>
          </cell>
          <cell r="Q5" t="str">
            <v>落料</v>
          </cell>
          <cell r="R5" t="str">
            <v>160T</v>
          </cell>
          <cell r="S5">
            <v>1</v>
          </cell>
          <cell r="T5">
            <v>0.1</v>
          </cell>
          <cell r="U5">
            <v>1</v>
          </cell>
          <cell r="V5">
            <v>0.1</v>
          </cell>
        </row>
        <row r="6">
          <cell r="Q6" t="str">
            <v>冲孔</v>
          </cell>
          <cell r="R6" t="str">
            <v>100T</v>
          </cell>
          <cell r="S6">
            <v>1</v>
          </cell>
          <cell r="T6">
            <v>7.0000000000000007E-2</v>
          </cell>
          <cell r="U6">
            <v>1</v>
          </cell>
          <cell r="V6">
            <v>7.0000000000000007E-2</v>
          </cell>
        </row>
        <row r="7">
          <cell r="Q7" t="str">
            <v>成型</v>
          </cell>
          <cell r="R7" t="str">
            <v>160T</v>
          </cell>
          <cell r="S7">
            <v>1</v>
          </cell>
          <cell r="T7">
            <v>0.1</v>
          </cell>
          <cell r="U7">
            <v>1</v>
          </cell>
          <cell r="V7">
            <v>0.1</v>
          </cell>
        </row>
        <row r="8">
          <cell r="Q8" t="str">
            <v>压筋</v>
          </cell>
          <cell r="R8" t="str">
            <v>125T</v>
          </cell>
          <cell r="S8">
            <v>1</v>
          </cell>
          <cell r="T8">
            <v>0.08</v>
          </cell>
          <cell r="U8">
            <v>1</v>
          </cell>
          <cell r="V8">
            <v>0.08</v>
          </cell>
        </row>
        <row r="9">
          <cell r="Q9" t="str">
            <v>焊接</v>
          </cell>
          <cell r="S9">
            <v>2</v>
          </cell>
          <cell r="T9">
            <v>0.05</v>
          </cell>
          <cell r="U9">
            <v>1</v>
          </cell>
          <cell r="V9">
            <v>0.1</v>
          </cell>
        </row>
        <row r="10">
          <cell r="E10" t="str">
            <v>材料费合计：</v>
          </cell>
          <cell r="P10">
            <v>2.34964</v>
          </cell>
          <cell r="Q10" t="str">
            <v>加工成本合计：</v>
          </cell>
          <cell r="V10">
            <v>0.55000000000000004</v>
          </cell>
        </row>
        <row r="11">
          <cell r="B11" t="str">
            <v>SLT0010877</v>
          </cell>
          <cell r="C11" t="str">
            <v>一级调节左旁接板焊接总成</v>
          </cell>
          <cell r="E11" t="str">
            <v>前排靠背复位卷簧安装支架</v>
          </cell>
          <cell r="F11">
            <v>1</v>
          </cell>
          <cell r="G11" t="str">
            <v>SAPH440</v>
          </cell>
          <cell r="H11">
            <v>58</v>
          </cell>
          <cell r="I11">
            <v>28</v>
          </cell>
          <cell r="J11">
            <v>4</v>
          </cell>
          <cell r="K11">
            <v>5.1058560000000003E-2</v>
          </cell>
          <cell r="L11">
            <v>3.5900000000000001E-2</v>
          </cell>
          <cell r="M11">
            <v>1.515856E-2</v>
          </cell>
          <cell r="N11">
            <v>5.18</v>
          </cell>
          <cell r="O11">
            <v>2.6</v>
          </cell>
          <cell r="P11">
            <v>0.22507108479999999</v>
          </cell>
          <cell r="Q11" t="str">
            <v>落料</v>
          </cell>
          <cell r="R11" t="str">
            <v>63T</v>
          </cell>
          <cell r="S11">
            <v>1</v>
          </cell>
          <cell r="T11">
            <v>0.04</v>
          </cell>
          <cell r="U11">
            <v>1</v>
          </cell>
          <cell r="V11">
            <v>0.04</v>
          </cell>
          <cell r="W11">
            <v>1.1200000000000001</v>
          </cell>
          <cell r="X11">
            <v>6.4757825086079999</v>
          </cell>
        </row>
        <row r="12">
          <cell r="E12" t="str">
            <v>靠背一级调节下边板LH</v>
          </cell>
          <cell r="F12">
            <v>1</v>
          </cell>
          <cell r="G12" t="str">
            <v>SPFH590</v>
          </cell>
          <cell r="H12">
            <v>282</v>
          </cell>
          <cell r="I12">
            <v>147</v>
          </cell>
          <cell r="J12">
            <v>3</v>
          </cell>
          <cell r="K12">
            <v>0.97748531999999999</v>
          </cell>
          <cell r="L12">
            <v>0.59599999999999997</v>
          </cell>
          <cell r="M12">
            <v>0.38148532000000002</v>
          </cell>
          <cell r="N12">
            <v>5.83</v>
          </cell>
          <cell r="O12">
            <v>2.6</v>
          </cell>
          <cell r="P12">
            <v>4.7068775835999999</v>
          </cell>
          <cell r="Q12" t="str">
            <v>落冲</v>
          </cell>
          <cell r="R12" t="str">
            <v>250T</v>
          </cell>
          <cell r="S12">
            <v>1</v>
          </cell>
          <cell r="T12">
            <v>0.18</v>
          </cell>
          <cell r="U12">
            <v>1</v>
          </cell>
          <cell r="V12">
            <v>0.18</v>
          </cell>
        </row>
        <row r="13">
          <cell r="Q13" t="str">
            <v>冲孔</v>
          </cell>
          <cell r="R13" t="str">
            <v>125T</v>
          </cell>
          <cell r="S13">
            <v>1</v>
          </cell>
          <cell r="T13">
            <v>0.08</v>
          </cell>
          <cell r="U13">
            <v>1</v>
          </cell>
          <cell r="V13">
            <v>0.08</v>
          </cell>
        </row>
        <row r="14">
          <cell r="Q14" t="str">
            <v>成型</v>
          </cell>
          <cell r="R14" t="str">
            <v>200T</v>
          </cell>
          <cell r="S14">
            <v>1</v>
          </cell>
          <cell r="T14">
            <v>0.15</v>
          </cell>
          <cell r="U14">
            <v>1</v>
          </cell>
          <cell r="V14">
            <v>0.15</v>
          </cell>
        </row>
        <row r="15">
          <cell r="Q15" t="str">
            <v>成型</v>
          </cell>
          <cell r="R15" t="str">
            <v>160T</v>
          </cell>
          <cell r="S15">
            <v>1</v>
          </cell>
          <cell r="T15">
            <v>0.1</v>
          </cell>
          <cell r="U15">
            <v>1</v>
          </cell>
          <cell r="V15">
            <v>0.1</v>
          </cell>
        </row>
        <row r="16">
          <cell r="Q16" t="str">
            <v>焊接</v>
          </cell>
          <cell r="S16">
            <v>6</v>
          </cell>
          <cell r="T16">
            <v>0.05</v>
          </cell>
          <cell r="U16">
            <v>1</v>
          </cell>
          <cell r="V16">
            <v>0.3</v>
          </cell>
        </row>
        <row r="17">
          <cell r="E17" t="str">
            <v>材料费合计：</v>
          </cell>
          <cell r="P17">
            <v>4.9319486683999996</v>
          </cell>
          <cell r="Q17" t="str">
            <v>加工成本合计：</v>
          </cell>
          <cell r="V17">
            <v>0.85</v>
          </cell>
        </row>
        <row r="18">
          <cell r="B18" t="str">
            <v>SLT0010884</v>
          </cell>
          <cell r="C18" t="str">
            <v>通风加热控制器固定钣金</v>
          </cell>
          <cell r="E18" t="str">
            <v>通风加热控制器固定钣金</v>
          </cell>
          <cell r="F18">
            <v>1</v>
          </cell>
          <cell r="G18" t="str">
            <v>Q235</v>
          </cell>
          <cell r="H18">
            <v>235</v>
          </cell>
          <cell r="I18">
            <v>15</v>
          </cell>
          <cell r="J18">
            <v>2</v>
          </cell>
          <cell r="K18">
            <v>5.5E-2</v>
          </cell>
          <cell r="L18">
            <v>2.4E-2</v>
          </cell>
          <cell r="M18">
            <v>3.1E-2</v>
          </cell>
          <cell r="N18">
            <v>4.8499999999999996</v>
          </cell>
          <cell r="O18">
            <v>2.6</v>
          </cell>
          <cell r="P18">
            <v>0.18615000000000001</v>
          </cell>
          <cell r="Q18" t="str">
            <v>落料</v>
          </cell>
          <cell r="R18" t="str">
            <v>63T</v>
          </cell>
          <cell r="S18">
            <v>1</v>
          </cell>
          <cell r="T18">
            <v>0.04</v>
          </cell>
          <cell r="U18">
            <v>1</v>
          </cell>
          <cell r="V18">
            <v>0.04</v>
          </cell>
          <cell r="W18">
            <v>1.1200000000000001</v>
          </cell>
          <cell r="X18">
            <v>0.28688799999999998</v>
          </cell>
        </row>
        <row r="19">
          <cell r="Q19" t="str">
            <v>冲孔</v>
          </cell>
          <cell r="R19" t="str">
            <v>40T</v>
          </cell>
          <cell r="S19">
            <v>1</v>
          </cell>
          <cell r="T19">
            <v>0.03</v>
          </cell>
          <cell r="U19">
            <v>1</v>
          </cell>
          <cell r="V19">
            <v>0.03</v>
          </cell>
        </row>
        <row r="20">
          <cell r="E20" t="str">
            <v>材料费合计：</v>
          </cell>
          <cell r="P20">
            <v>0.18615000000000001</v>
          </cell>
          <cell r="Q20" t="str">
            <v>加工成本合计：</v>
          </cell>
          <cell r="V20">
            <v>7.0000000000000007E-2</v>
          </cell>
        </row>
        <row r="21">
          <cell r="B21" t="str">
            <v>SLT0010891</v>
          </cell>
          <cell r="C21" t="str">
            <v>二级调节解锁手柄</v>
          </cell>
          <cell r="E21" t="str">
            <v>二级调节解锁手柄</v>
          </cell>
          <cell r="F21">
            <v>1</v>
          </cell>
          <cell r="G21" t="str">
            <v>Q235</v>
          </cell>
          <cell r="H21">
            <v>62</v>
          </cell>
          <cell r="I21">
            <v>24</v>
          </cell>
          <cell r="J21">
            <v>2.5</v>
          </cell>
          <cell r="K21">
            <v>2.9000000000000001E-2</v>
          </cell>
          <cell r="L21">
            <v>1.7999999999999999E-2</v>
          </cell>
          <cell r="M21">
            <v>1.0999999999999999E-2</v>
          </cell>
          <cell r="N21">
            <v>4.8499999999999996</v>
          </cell>
          <cell r="O21">
            <v>2.6</v>
          </cell>
          <cell r="P21">
            <v>0.11205</v>
          </cell>
          <cell r="Q21" t="str">
            <v>落料</v>
          </cell>
          <cell r="R21" t="str">
            <v>40T</v>
          </cell>
          <cell r="S21">
            <v>1</v>
          </cell>
          <cell r="T21">
            <v>0.03</v>
          </cell>
          <cell r="U21">
            <v>1</v>
          </cell>
          <cell r="V21">
            <v>0.03</v>
          </cell>
          <cell r="W21">
            <v>1.1200000000000001</v>
          </cell>
          <cell r="X21">
            <v>0.21509600000000001</v>
          </cell>
        </row>
        <row r="22">
          <cell r="Q22" t="str">
            <v>冲孔</v>
          </cell>
          <cell r="R22" t="str">
            <v>25T</v>
          </cell>
          <cell r="S22">
            <v>1</v>
          </cell>
          <cell r="T22">
            <v>0.02</v>
          </cell>
          <cell r="U22">
            <v>1</v>
          </cell>
          <cell r="V22">
            <v>0.02</v>
          </cell>
        </row>
        <row r="23">
          <cell r="Q23" t="str">
            <v>折弯</v>
          </cell>
          <cell r="R23" t="str">
            <v>40T</v>
          </cell>
          <cell r="S23">
            <v>1</v>
          </cell>
          <cell r="T23">
            <v>0.03</v>
          </cell>
          <cell r="U23">
            <v>1</v>
          </cell>
          <cell r="V23">
            <v>0.03</v>
          </cell>
        </row>
        <row r="24">
          <cell r="E24" t="str">
            <v>材料费合计：</v>
          </cell>
          <cell r="P24">
            <v>0.11205</v>
          </cell>
          <cell r="Q24" t="str">
            <v>加工成本合计：</v>
          </cell>
          <cell r="V24">
            <v>0.08</v>
          </cell>
        </row>
        <row r="25">
          <cell r="B25" t="str">
            <v>SLT0010894</v>
          </cell>
          <cell r="C25" t="str">
            <v>二级调节调角器上连接板LH</v>
          </cell>
          <cell r="E25" t="str">
            <v>二级调节调角器上连接板LH</v>
          </cell>
          <cell r="F25">
            <v>1</v>
          </cell>
          <cell r="G25" t="str">
            <v>QStE500TM</v>
          </cell>
          <cell r="K25">
            <v>0.48799999999999999</v>
          </cell>
          <cell r="L25">
            <v>0.26400000000000001</v>
          </cell>
          <cell r="M25">
            <v>0.224</v>
          </cell>
          <cell r="N25">
            <v>5.83</v>
          </cell>
          <cell r="O25">
            <v>2.6</v>
          </cell>
          <cell r="P25">
            <v>2.2626400000000002</v>
          </cell>
          <cell r="Q25" t="str">
            <v>落料</v>
          </cell>
          <cell r="R25" t="str">
            <v>160T</v>
          </cell>
          <cell r="S25">
            <v>1</v>
          </cell>
          <cell r="T25">
            <v>0.1</v>
          </cell>
          <cell r="U25">
            <v>1</v>
          </cell>
          <cell r="V25">
            <v>0.1</v>
          </cell>
          <cell r="W25">
            <v>1.1200000000000001</v>
          </cell>
          <cell r="X25">
            <v>2.9261567999999998</v>
          </cell>
        </row>
        <row r="26">
          <cell r="Q26" t="str">
            <v>冲孔</v>
          </cell>
          <cell r="R26" t="str">
            <v>100T</v>
          </cell>
          <cell r="S26">
            <v>1</v>
          </cell>
          <cell r="T26">
            <v>7.0000000000000007E-2</v>
          </cell>
          <cell r="U26">
            <v>1</v>
          </cell>
          <cell r="V26">
            <v>7.0000000000000007E-2</v>
          </cell>
        </row>
        <row r="27">
          <cell r="Q27" t="str">
            <v>成型</v>
          </cell>
          <cell r="R27" t="str">
            <v>160T</v>
          </cell>
          <cell r="S27">
            <v>1</v>
          </cell>
          <cell r="T27">
            <v>0.1</v>
          </cell>
          <cell r="U27">
            <v>1</v>
          </cell>
          <cell r="V27">
            <v>0.1</v>
          </cell>
        </row>
        <row r="28">
          <cell r="Q28" t="str">
            <v>压筋</v>
          </cell>
          <cell r="R28" t="str">
            <v>125T</v>
          </cell>
          <cell r="S28">
            <v>1</v>
          </cell>
          <cell r="T28">
            <v>0.08</v>
          </cell>
          <cell r="U28">
            <v>1</v>
          </cell>
          <cell r="V28">
            <v>0.08</v>
          </cell>
        </row>
        <row r="29">
          <cell r="E29" t="str">
            <v>材料费合计：</v>
          </cell>
          <cell r="P29">
            <v>2.2626400000000002</v>
          </cell>
          <cell r="Q29" t="str">
            <v>加工成本合计：</v>
          </cell>
          <cell r="V29">
            <v>0.35</v>
          </cell>
        </row>
        <row r="30">
          <cell r="B30" t="str">
            <v>SLT0010895</v>
          </cell>
          <cell r="C30" t="str">
            <v>一级调节上连接板LH</v>
          </cell>
          <cell r="E30" t="str">
            <v>一级调节上连接板LH</v>
          </cell>
          <cell r="F30">
            <v>1</v>
          </cell>
          <cell r="G30" t="str">
            <v>SPFH590</v>
          </cell>
          <cell r="H30">
            <v>226</v>
          </cell>
          <cell r="I30">
            <v>99</v>
          </cell>
          <cell r="J30">
            <v>4</v>
          </cell>
          <cell r="K30">
            <v>0.70299999999999996</v>
          </cell>
          <cell r="L30">
            <v>0.42699999999999999</v>
          </cell>
          <cell r="M30">
            <v>0.27600000000000002</v>
          </cell>
          <cell r="N30">
            <v>5.83</v>
          </cell>
          <cell r="O30">
            <v>2.6</v>
          </cell>
          <cell r="P30">
            <v>3.38089</v>
          </cell>
          <cell r="Q30" t="str">
            <v>落料</v>
          </cell>
          <cell r="R30" t="str">
            <v>250T</v>
          </cell>
          <cell r="S30">
            <v>1</v>
          </cell>
          <cell r="T30">
            <v>0.18</v>
          </cell>
          <cell r="U30">
            <v>1</v>
          </cell>
          <cell r="V30">
            <v>0.18</v>
          </cell>
          <cell r="W30">
            <v>1.1200000000000001</v>
          </cell>
          <cell r="X30">
            <v>4.3241968000000002</v>
          </cell>
        </row>
        <row r="31">
          <cell r="Q31" t="str">
            <v>冲孔</v>
          </cell>
          <cell r="R31" t="str">
            <v>160T</v>
          </cell>
          <cell r="S31">
            <v>1</v>
          </cell>
          <cell r="T31">
            <v>0.1</v>
          </cell>
          <cell r="U31">
            <v>1</v>
          </cell>
          <cell r="V31">
            <v>0.1</v>
          </cell>
        </row>
        <row r="32">
          <cell r="Q32" t="str">
            <v>冲孔</v>
          </cell>
          <cell r="R32" t="str">
            <v>160T</v>
          </cell>
          <cell r="S32">
            <v>1</v>
          </cell>
          <cell r="T32">
            <v>0.1</v>
          </cell>
          <cell r="U32">
            <v>1</v>
          </cell>
          <cell r="V32">
            <v>0.1</v>
          </cell>
        </row>
        <row r="33">
          <cell r="Q33" t="str">
            <v>成型</v>
          </cell>
          <cell r="R33" t="str">
            <v>160T</v>
          </cell>
          <cell r="S33">
            <v>1</v>
          </cell>
          <cell r="T33">
            <v>0.1</v>
          </cell>
          <cell r="U33">
            <v>1</v>
          </cell>
          <cell r="V33">
            <v>0.1</v>
          </cell>
        </row>
        <row r="34">
          <cell r="E34" t="str">
            <v>材料费合计：</v>
          </cell>
          <cell r="P34">
            <v>3.38089</v>
          </cell>
          <cell r="Q34" t="str">
            <v>加工成本合计：</v>
          </cell>
          <cell r="V34">
            <v>0.48</v>
          </cell>
        </row>
        <row r="35">
          <cell r="B35" t="str">
            <v>SLT0010897</v>
          </cell>
          <cell r="C35" t="str">
            <v>卷簧限位支架焊接总成</v>
          </cell>
          <cell r="E35" t="str">
            <v>靠背复位卷簧限位支架</v>
          </cell>
          <cell r="F35">
            <v>1</v>
          </cell>
          <cell r="G35" t="str">
            <v>SPFH590</v>
          </cell>
          <cell r="H35">
            <v>64</v>
          </cell>
          <cell r="I35">
            <v>46</v>
          </cell>
          <cell r="J35">
            <v>3</v>
          </cell>
          <cell r="K35">
            <v>6.9000000000000006E-2</v>
          </cell>
          <cell r="L35">
            <v>3.9E-2</v>
          </cell>
          <cell r="M35">
            <v>0.03</v>
          </cell>
          <cell r="N35">
            <v>5.83</v>
          </cell>
          <cell r="O35">
            <v>2.6</v>
          </cell>
          <cell r="P35">
            <v>0.32427</v>
          </cell>
          <cell r="Q35" t="str">
            <v>落料</v>
          </cell>
          <cell r="R35" t="str">
            <v>40T</v>
          </cell>
          <cell r="S35">
            <v>1</v>
          </cell>
          <cell r="T35">
            <v>0.03</v>
          </cell>
          <cell r="U35">
            <v>1</v>
          </cell>
          <cell r="V35">
            <v>0.03</v>
          </cell>
          <cell r="W35">
            <v>1.1200000000000001</v>
          </cell>
          <cell r="X35">
            <v>5.0457792000000001</v>
          </cell>
        </row>
        <row r="36">
          <cell r="Q36" t="str">
            <v>折弯</v>
          </cell>
          <cell r="R36" t="str">
            <v>40T</v>
          </cell>
          <cell r="S36">
            <v>1</v>
          </cell>
          <cell r="T36">
            <v>0.03</v>
          </cell>
          <cell r="U36">
            <v>1</v>
          </cell>
          <cell r="V36">
            <v>0.03</v>
          </cell>
        </row>
        <row r="37">
          <cell r="Q37" t="str">
            <v>成型</v>
          </cell>
          <cell r="R37" t="str">
            <v>40T</v>
          </cell>
          <cell r="S37">
            <v>1</v>
          </cell>
          <cell r="T37">
            <v>0.03</v>
          </cell>
          <cell r="U37">
            <v>1</v>
          </cell>
          <cell r="V37">
            <v>0.03</v>
          </cell>
        </row>
        <row r="38">
          <cell r="Q38" t="str">
            <v>冲孔</v>
          </cell>
          <cell r="R38" t="str">
            <v>40T</v>
          </cell>
          <cell r="S38">
            <v>1</v>
          </cell>
          <cell r="T38">
            <v>0.03</v>
          </cell>
          <cell r="U38">
            <v>1</v>
          </cell>
          <cell r="V38">
            <v>0.03</v>
          </cell>
        </row>
        <row r="39">
          <cell r="E39" t="str">
            <v>一级调节上连接板LH</v>
          </cell>
          <cell r="F39">
            <v>1</v>
          </cell>
          <cell r="G39" t="str">
            <v>SPFH590</v>
          </cell>
          <cell r="H39">
            <v>226</v>
          </cell>
          <cell r="I39">
            <v>99</v>
          </cell>
          <cell r="J39">
            <v>4</v>
          </cell>
          <cell r="K39">
            <v>0.70299999999999996</v>
          </cell>
          <cell r="L39">
            <v>0.42699999999999999</v>
          </cell>
          <cell r="M39">
            <v>0.27600000000000002</v>
          </cell>
          <cell r="N39">
            <v>5.83</v>
          </cell>
          <cell r="O39">
            <v>2.6</v>
          </cell>
          <cell r="P39">
            <v>3.38089</v>
          </cell>
          <cell r="Q39" t="str">
            <v>落料</v>
          </cell>
          <cell r="R39" t="str">
            <v>250T</v>
          </cell>
          <cell r="S39">
            <v>1</v>
          </cell>
          <cell r="T39">
            <v>0.18</v>
          </cell>
          <cell r="U39">
            <v>1</v>
          </cell>
          <cell r="V39">
            <v>0.18</v>
          </cell>
        </row>
        <row r="40">
          <cell r="Q40" t="str">
            <v>冲孔</v>
          </cell>
          <cell r="R40" t="str">
            <v>160T</v>
          </cell>
          <cell r="S40">
            <v>1</v>
          </cell>
          <cell r="T40">
            <v>0.1</v>
          </cell>
          <cell r="U40">
            <v>1</v>
          </cell>
          <cell r="V40">
            <v>0.1</v>
          </cell>
        </row>
        <row r="41">
          <cell r="Q41" t="str">
            <v>冲孔</v>
          </cell>
          <cell r="R41" t="str">
            <v>160T</v>
          </cell>
          <cell r="S41">
            <v>1</v>
          </cell>
          <cell r="T41">
            <v>0.1</v>
          </cell>
          <cell r="U41">
            <v>1</v>
          </cell>
          <cell r="V41">
            <v>0.1</v>
          </cell>
        </row>
        <row r="42">
          <cell r="Q42" t="str">
            <v>成型</v>
          </cell>
          <cell r="R42" t="str">
            <v>160T</v>
          </cell>
          <cell r="S42">
            <v>1</v>
          </cell>
          <cell r="T42">
            <v>0.1</v>
          </cell>
          <cell r="U42">
            <v>1</v>
          </cell>
          <cell r="V42">
            <v>0.1</v>
          </cell>
        </row>
        <row r="43">
          <cell r="Q43" t="str">
            <v>焊接</v>
          </cell>
          <cell r="S43">
            <v>4</v>
          </cell>
          <cell r="T43">
            <v>0.05</v>
          </cell>
          <cell r="U43">
            <v>1</v>
          </cell>
          <cell r="V43">
            <v>0.2</v>
          </cell>
        </row>
        <row r="44">
          <cell r="E44" t="str">
            <v>材料费合计：</v>
          </cell>
          <cell r="P44">
            <v>3.7051599999999998</v>
          </cell>
          <cell r="Q44" t="str">
            <v>加工成本合计：</v>
          </cell>
          <cell r="V44">
            <v>0.8</v>
          </cell>
        </row>
        <row r="45">
          <cell r="B45" t="str">
            <v>SLT0010898</v>
          </cell>
          <cell r="C45" t="str">
            <v>靠背一级调节下边板LH</v>
          </cell>
          <cell r="E45" t="str">
            <v>靠背一级调节下边板LH</v>
          </cell>
          <cell r="F45">
            <v>1</v>
          </cell>
          <cell r="G45" t="str">
            <v>SPFH590</v>
          </cell>
          <cell r="H45">
            <v>282</v>
          </cell>
          <cell r="I45">
            <v>147</v>
          </cell>
          <cell r="J45">
            <v>3</v>
          </cell>
          <cell r="K45">
            <v>0.97748531999999999</v>
          </cell>
          <cell r="L45">
            <v>0.59599999999999997</v>
          </cell>
          <cell r="M45">
            <v>0.38148532000000002</v>
          </cell>
          <cell r="N45">
            <v>5.83</v>
          </cell>
          <cell r="O45">
            <v>2.6</v>
          </cell>
          <cell r="P45">
            <v>4.7068775835999999</v>
          </cell>
          <cell r="Q45" t="str">
            <v>落冲</v>
          </cell>
          <cell r="R45" t="str">
            <v>250T</v>
          </cell>
          <cell r="S45">
            <v>1</v>
          </cell>
          <cell r="T45">
            <v>0.18</v>
          </cell>
          <cell r="U45">
            <v>1</v>
          </cell>
          <cell r="V45">
            <v>0.18</v>
          </cell>
          <cell r="W45">
            <v>1.1200000000000001</v>
          </cell>
          <cell r="X45">
            <v>5.842902893632</v>
          </cell>
        </row>
        <row r="46">
          <cell r="Q46" t="str">
            <v>冲孔</v>
          </cell>
          <cell r="R46" t="str">
            <v>125T</v>
          </cell>
          <cell r="S46">
            <v>1</v>
          </cell>
          <cell r="T46">
            <v>0.08</v>
          </cell>
          <cell r="U46">
            <v>1</v>
          </cell>
          <cell r="V46">
            <v>0.08</v>
          </cell>
        </row>
        <row r="47">
          <cell r="Q47" t="str">
            <v>成型</v>
          </cell>
          <cell r="R47" t="str">
            <v>200T</v>
          </cell>
          <cell r="S47">
            <v>1</v>
          </cell>
          <cell r="T47">
            <v>0.15</v>
          </cell>
          <cell r="U47">
            <v>1</v>
          </cell>
          <cell r="V47">
            <v>0.15</v>
          </cell>
        </row>
        <row r="48">
          <cell r="Q48" t="str">
            <v>成型</v>
          </cell>
          <cell r="R48" t="str">
            <v>160T</v>
          </cell>
          <cell r="S48">
            <v>1</v>
          </cell>
          <cell r="T48">
            <v>0.1</v>
          </cell>
          <cell r="U48">
            <v>1</v>
          </cell>
          <cell r="V48">
            <v>0.1</v>
          </cell>
        </row>
        <row r="49">
          <cell r="E49" t="str">
            <v>材料费合计：</v>
          </cell>
          <cell r="P49">
            <v>4.7068775835999999</v>
          </cell>
          <cell r="Q49" t="str">
            <v>加工成本合计：</v>
          </cell>
          <cell r="V49">
            <v>0.51</v>
          </cell>
        </row>
        <row r="50">
          <cell r="B50" t="str">
            <v>SLT0010899</v>
          </cell>
          <cell r="C50" t="str">
            <v>一级调节上连接板铆接总成</v>
          </cell>
          <cell r="E50" t="str">
            <v>一级调节上连接板RH</v>
          </cell>
          <cell r="F50">
            <v>1</v>
          </cell>
          <cell r="G50" t="str">
            <v>SPFH590</v>
          </cell>
          <cell r="H50">
            <v>225</v>
          </cell>
          <cell r="I50">
            <v>96</v>
          </cell>
          <cell r="J50">
            <v>3</v>
          </cell>
          <cell r="K50">
            <v>0.50900000000000001</v>
          </cell>
          <cell r="L50">
            <v>0.33800000000000002</v>
          </cell>
          <cell r="M50">
            <v>0.17100000000000001</v>
          </cell>
          <cell r="N50">
            <v>5.83</v>
          </cell>
          <cell r="O50">
            <v>2.6</v>
          </cell>
          <cell r="P50">
            <v>2.5228700000000002</v>
          </cell>
          <cell r="Q50" t="str">
            <v>落料</v>
          </cell>
          <cell r="R50" t="str">
            <v>200T</v>
          </cell>
          <cell r="S50">
            <v>1</v>
          </cell>
          <cell r="T50">
            <v>0.15</v>
          </cell>
          <cell r="U50">
            <v>1</v>
          </cell>
          <cell r="V50">
            <v>0.15</v>
          </cell>
          <cell r="W50">
            <v>1.1200000000000001</v>
          </cell>
          <cell r="X50">
            <v>3.7328144000000001</v>
          </cell>
        </row>
        <row r="51">
          <cell r="E51" t="str">
            <v>中排独立软带轴承</v>
          </cell>
          <cell r="F51">
            <v>1</v>
          </cell>
          <cell r="N51">
            <v>0.34</v>
          </cell>
          <cell r="P51">
            <v>0.34</v>
          </cell>
          <cell r="Q51" t="str">
            <v>冲孔</v>
          </cell>
          <cell r="R51" t="str">
            <v>100T</v>
          </cell>
          <cell r="S51">
            <v>1</v>
          </cell>
          <cell r="T51">
            <v>7.0000000000000007E-2</v>
          </cell>
          <cell r="U51">
            <v>1</v>
          </cell>
          <cell r="V51">
            <v>7.0000000000000007E-2</v>
          </cell>
        </row>
        <row r="52">
          <cell r="Q52" t="str">
            <v>冲孔</v>
          </cell>
          <cell r="R52" t="str">
            <v>80T</v>
          </cell>
          <cell r="S52">
            <v>1</v>
          </cell>
          <cell r="T52">
            <v>0.05</v>
          </cell>
          <cell r="U52">
            <v>1</v>
          </cell>
          <cell r="V52">
            <v>0.05</v>
          </cell>
        </row>
        <row r="53">
          <cell r="Q53" t="str">
            <v>成型</v>
          </cell>
          <cell r="R53" t="str">
            <v>200T</v>
          </cell>
          <cell r="S53">
            <v>1</v>
          </cell>
          <cell r="T53">
            <v>0.15</v>
          </cell>
          <cell r="U53">
            <v>1</v>
          </cell>
          <cell r="V53">
            <v>0.15</v>
          </cell>
        </row>
        <row r="54">
          <cell r="Q54" t="str">
            <v>铆接</v>
          </cell>
          <cell r="S54">
            <v>1</v>
          </cell>
          <cell r="T54">
            <v>0.05</v>
          </cell>
          <cell r="U54">
            <v>1</v>
          </cell>
          <cell r="V54">
            <v>0.05</v>
          </cell>
        </row>
        <row r="55">
          <cell r="E55" t="str">
            <v>材料费合计：</v>
          </cell>
          <cell r="P55">
            <v>2.86287</v>
          </cell>
          <cell r="Q55" t="str">
            <v>加工成本合计：</v>
          </cell>
          <cell r="V55">
            <v>0.47</v>
          </cell>
        </row>
        <row r="56">
          <cell r="B56" t="str">
            <v>SLT0010901</v>
          </cell>
          <cell r="C56" t="str">
            <v>一级调节右旁接板焊接总成</v>
          </cell>
          <cell r="E56" t="str">
            <v>靠背一级调节下边板RH</v>
          </cell>
          <cell r="F56">
            <v>1</v>
          </cell>
          <cell r="G56" t="str">
            <v>QStE500TM</v>
          </cell>
          <cell r="H56">
            <v>182</v>
          </cell>
          <cell r="I56">
            <v>118</v>
          </cell>
          <cell r="J56">
            <v>2.5</v>
          </cell>
          <cell r="K56">
            <v>0.42199999999999999</v>
          </cell>
          <cell r="L56">
            <v>0.39600000000000002</v>
          </cell>
          <cell r="M56">
            <v>2.5999999999999999E-2</v>
          </cell>
          <cell r="N56">
            <v>5.83</v>
          </cell>
          <cell r="O56">
            <v>2.6</v>
          </cell>
          <cell r="P56">
            <v>2.3926599999999998</v>
          </cell>
          <cell r="Q56" t="str">
            <v>落冲</v>
          </cell>
          <cell r="R56" t="str">
            <v>200T</v>
          </cell>
          <cell r="S56">
            <v>1</v>
          </cell>
          <cell r="T56">
            <v>0.15</v>
          </cell>
          <cell r="U56">
            <v>1</v>
          </cell>
          <cell r="V56">
            <v>0.15</v>
          </cell>
          <cell r="W56">
            <v>1.1200000000000001</v>
          </cell>
          <cell r="X56">
            <v>4.0092192000000004</v>
          </cell>
        </row>
        <row r="57">
          <cell r="Q57" t="str">
            <v>冲孔</v>
          </cell>
          <cell r="R57" t="str">
            <v>125T</v>
          </cell>
          <cell r="S57">
            <v>1</v>
          </cell>
          <cell r="T57">
            <v>0.08</v>
          </cell>
          <cell r="U57">
            <v>1</v>
          </cell>
          <cell r="V57">
            <v>0.08</v>
          </cell>
        </row>
        <row r="58">
          <cell r="E58" t="str">
            <v>7/16'螺母</v>
          </cell>
          <cell r="F58">
            <v>1</v>
          </cell>
          <cell r="N58">
            <v>0.32</v>
          </cell>
          <cell r="P58">
            <v>0.32</v>
          </cell>
          <cell r="Q58" t="str">
            <v>成型</v>
          </cell>
          <cell r="R58" t="str">
            <v>200T</v>
          </cell>
          <cell r="S58">
            <v>1</v>
          </cell>
          <cell r="T58">
            <v>0.15</v>
          </cell>
          <cell r="U58">
            <v>1</v>
          </cell>
          <cell r="V58">
            <v>0.15</v>
          </cell>
        </row>
        <row r="59">
          <cell r="Q59" t="str">
            <v>成型</v>
          </cell>
          <cell r="R59" t="str">
            <v>160T</v>
          </cell>
          <cell r="S59">
            <v>1</v>
          </cell>
          <cell r="T59">
            <v>0.1</v>
          </cell>
          <cell r="U59">
            <v>1</v>
          </cell>
          <cell r="V59">
            <v>0.1</v>
          </cell>
        </row>
        <row r="60">
          <cell r="E60" t="str">
            <v>座椅靠背调节限位柱A</v>
          </cell>
          <cell r="F60">
            <v>1</v>
          </cell>
          <cell r="G60" t="str">
            <v>Q235</v>
          </cell>
          <cell r="H60">
            <v>30</v>
          </cell>
          <cell r="I60">
            <v>8</v>
          </cell>
          <cell r="K60">
            <v>1.9E-2</v>
          </cell>
          <cell r="L60">
            <v>1.0999999999999999E-2</v>
          </cell>
          <cell r="M60">
            <v>8.0000000000000002E-3</v>
          </cell>
          <cell r="N60">
            <v>5</v>
          </cell>
          <cell r="O60">
            <v>1</v>
          </cell>
          <cell r="P60">
            <v>8.6999999999999994E-2</v>
          </cell>
          <cell r="Q60" t="str">
            <v>冷墩</v>
          </cell>
          <cell r="S60">
            <v>1</v>
          </cell>
          <cell r="T60">
            <v>0.1</v>
          </cell>
          <cell r="U60">
            <v>1</v>
          </cell>
          <cell r="V60">
            <v>0.1</v>
          </cell>
        </row>
        <row r="61">
          <cell r="Q61" t="str">
            <v>焊接</v>
          </cell>
          <cell r="S61">
            <v>2</v>
          </cell>
          <cell r="T61">
            <v>0.1</v>
          </cell>
          <cell r="U61">
            <v>1</v>
          </cell>
          <cell r="V61">
            <v>0.2</v>
          </cell>
        </row>
        <row r="62">
          <cell r="E62" t="str">
            <v>材料费合计：</v>
          </cell>
          <cell r="P62">
            <v>2.7996599999999998</v>
          </cell>
          <cell r="Q62" t="str">
            <v>加工成本合计：</v>
          </cell>
          <cell r="V62">
            <v>0.78</v>
          </cell>
        </row>
        <row r="63">
          <cell r="B63" t="str">
            <v>SLT0010905</v>
          </cell>
          <cell r="C63" t="str">
            <v>二级调节上连接板点焊小总成</v>
          </cell>
          <cell r="E63" t="str">
            <v>二级调节上连接板RH</v>
          </cell>
          <cell r="F63">
            <v>1</v>
          </cell>
          <cell r="G63" t="str">
            <v>QStE500TM</v>
          </cell>
          <cell r="K63">
            <v>0.40100000000000002</v>
          </cell>
          <cell r="L63">
            <v>0.27700000000000002</v>
          </cell>
          <cell r="M63">
            <v>0.124</v>
          </cell>
          <cell r="N63">
            <v>5.83</v>
          </cell>
          <cell r="O63">
            <v>2.6</v>
          </cell>
          <cell r="P63">
            <v>2.0154299999999998</v>
          </cell>
          <cell r="Q63" t="str">
            <v>落料</v>
          </cell>
          <cell r="R63" t="str">
            <v>160T</v>
          </cell>
          <cell r="S63">
            <v>1</v>
          </cell>
          <cell r="T63">
            <v>0.1</v>
          </cell>
          <cell r="U63">
            <v>1</v>
          </cell>
          <cell r="V63">
            <v>0.1</v>
          </cell>
          <cell r="W63">
            <v>1.1200000000000001</v>
          </cell>
          <cell r="X63">
            <v>3.0761135999999998</v>
          </cell>
        </row>
        <row r="64">
          <cell r="Q64" t="str">
            <v>冲孔</v>
          </cell>
          <cell r="R64" t="str">
            <v>100T</v>
          </cell>
          <cell r="S64">
            <v>1</v>
          </cell>
          <cell r="T64">
            <v>7.0000000000000007E-2</v>
          </cell>
          <cell r="U64">
            <v>1</v>
          </cell>
          <cell r="V64">
            <v>7.0000000000000007E-2</v>
          </cell>
        </row>
        <row r="65">
          <cell r="E65" t="str">
            <v>M8焊接方螺母</v>
          </cell>
          <cell r="F65">
            <v>1</v>
          </cell>
          <cell r="N65">
            <v>4.2000000000000003E-2</v>
          </cell>
          <cell r="P65">
            <v>4.2000000000000003E-2</v>
          </cell>
          <cell r="Q65" t="str">
            <v>成型</v>
          </cell>
          <cell r="R65" t="str">
            <v>160T</v>
          </cell>
          <cell r="S65">
            <v>1</v>
          </cell>
          <cell r="T65">
            <v>0.1</v>
          </cell>
          <cell r="U65">
            <v>1</v>
          </cell>
          <cell r="V65">
            <v>0.1</v>
          </cell>
        </row>
        <row r="66">
          <cell r="Q66" t="str">
            <v>压筋</v>
          </cell>
          <cell r="R66" t="str">
            <v>125T</v>
          </cell>
          <cell r="S66">
            <v>1</v>
          </cell>
          <cell r="T66">
            <v>0.08</v>
          </cell>
          <cell r="U66">
            <v>1</v>
          </cell>
          <cell r="V66">
            <v>0.08</v>
          </cell>
        </row>
        <row r="67">
          <cell r="E67" t="str">
            <v>座椅靠背调节限位柱B</v>
          </cell>
          <cell r="F67">
            <v>1</v>
          </cell>
          <cell r="G67" t="str">
            <v>Q235</v>
          </cell>
          <cell r="H67">
            <v>20</v>
          </cell>
          <cell r="I67">
            <v>8</v>
          </cell>
          <cell r="K67">
            <v>7.9000000000000008E-3</v>
          </cell>
          <cell r="L67">
            <v>7.4999999999999997E-3</v>
          </cell>
          <cell r="M67">
            <v>4.0000000000000099E-4</v>
          </cell>
          <cell r="N67">
            <v>5</v>
          </cell>
          <cell r="O67">
            <v>1</v>
          </cell>
          <cell r="P67">
            <v>3.9100000000000003E-2</v>
          </cell>
          <cell r="Q67" t="str">
            <v>冷墩</v>
          </cell>
          <cell r="S67">
            <v>1</v>
          </cell>
          <cell r="T67">
            <v>0.1</v>
          </cell>
          <cell r="U67">
            <v>1</v>
          </cell>
          <cell r="V67">
            <v>0.1</v>
          </cell>
        </row>
        <row r="68">
          <cell r="Q68" t="str">
            <v>焊接</v>
          </cell>
          <cell r="S68">
            <v>2</v>
          </cell>
          <cell r="T68">
            <v>0.1</v>
          </cell>
          <cell r="U68">
            <v>1</v>
          </cell>
          <cell r="V68">
            <v>0.2</v>
          </cell>
        </row>
        <row r="69">
          <cell r="E69" t="str">
            <v>材料费合计：</v>
          </cell>
          <cell r="P69">
            <v>2.09653</v>
          </cell>
          <cell r="Q69" t="str">
            <v>加工成本合计：</v>
          </cell>
          <cell r="V69">
            <v>0.65</v>
          </cell>
        </row>
        <row r="70">
          <cell r="B70" t="str">
            <v>SLT0010908</v>
          </cell>
          <cell r="C70" t="str">
            <v>扶手支架总成</v>
          </cell>
          <cell r="E70" t="str">
            <v>扶手固定板</v>
          </cell>
          <cell r="F70">
            <v>1</v>
          </cell>
          <cell r="G70" t="str">
            <v>SAPH440</v>
          </cell>
          <cell r="H70">
            <v>114</v>
          </cell>
          <cell r="I70">
            <v>108</v>
          </cell>
          <cell r="J70">
            <v>3</v>
          </cell>
          <cell r="K70">
            <v>0.28999999999999998</v>
          </cell>
          <cell r="L70">
            <v>0.13300000000000001</v>
          </cell>
          <cell r="M70">
            <v>0.157</v>
          </cell>
          <cell r="N70">
            <v>5.18</v>
          </cell>
          <cell r="O70">
            <v>2.6</v>
          </cell>
          <cell r="P70">
            <v>1.0940000000000001</v>
          </cell>
          <cell r="Q70" t="str">
            <v>落料</v>
          </cell>
          <cell r="R70" t="str">
            <v>100T</v>
          </cell>
          <cell r="S70">
            <v>1</v>
          </cell>
          <cell r="T70">
            <v>7.0000000000000007E-2</v>
          </cell>
          <cell r="U70">
            <v>1</v>
          </cell>
          <cell r="V70">
            <v>7.0000000000000007E-2</v>
          </cell>
          <cell r="W70">
            <v>1.1200000000000001</v>
          </cell>
          <cell r="X70">
            <v>1.5971200000000001</v>
          </cell>
        </row>
        <row r="71">
          <cell r="Q71" t="str">
            <v>冲孔</v>
          </cell>
          <cell r="R71" t="str">
            <v>80T</v>
          </cell>
          <cell r="S71">
            <v>1</v>
          </cell>
          <cell r="T71">
            <v>0.05</v>
          </cell>
          <cell r="U71">
            <v>1</v>
          </cell>
          <cell r="V71">
            <v>0.05</v>
          </cell>
        </row>
        <row r="72">
          <cell r="E72" t="str">
            <v>M8焊接方螺母</v>
          </cell>
          <cell r="F72">
            <v>1</v>
          </cell>
          <cell r="N72">
            <v>4.2000000000000003E-2</v>
          </cell>
          <cell r="P72">
            <v>4.2000000000000003E-2</v>
          </cell>
          <cell r="Q72" t="str">
            <v>成型</v>
          </cell>
          <cell r="R72" t="str">
            <v>100T</v>
          </cell>
          <cell r="S72">
            <v>1</v>
          </cell>
          <cell r="T72">
            <v>7.0000000000000007E-2</v>
          </cell>
          <cell r="U72">
            <v>1</v>
          </cell>
          <cell r="V72">
            <v>7.0000000000000007E-2</v>
          </cell>
        </row>
        <row r="73">
          <cell r="Q73" t="str">
            <v>焊接</v>
          </cell>
          <cell r="S73">
            <v>1</v>
          </cell>
          <cell r="T73">
            <v>0.1</v>
          </cell>
          <cell r="U73">
            <v>1</v>
          </cell>
          <cell r="V73">
            <v>0.1</v>
          </cell>
        </row>
        <row r="74">
          <cell r="E74" t="str">
            <v>材料费合计：</v>
          </cell>
          <cell r="P74">
            <v>1.1359999999999999</v>
          </cell>
          <cell r="Q74" t="str">
            <v>加工成本合计：</v>
          </cell>
          <cell r="V74">
            <v>0.28999999999999998</v>
          </cell>
        </row>
        <row r="75">
          <cell r="B75" t="str">
            <v>SLT0010958</v>
          </cell>
          <cell r="C75" t="str">
            <v>驾驶员座垫固定支架LH</v>
          </cell>
          <cell r="E75" t="str">
            <v>驾驶员座垫固定支架LH</v>
          </cell>
          <cell r="F75">
            <v>1</v>
          </cell>
          <cell r="G75" t="str">
            <v>QStE500TM</v>
          </cell>
          <cell r="H75">
            <v>115</v>
          </cell>
          <cell r="I75">
            <v>89</v>
          </cell>
          <cell r="J75">
            <v>2.5</v>
          </cell>
          <cell r="K75">
            <v>0.20100000000000001</v>
          </cell>
          <cell r="L75">
            <v>0.13100000000000001</v>
          </cell>
          <cell r="M75">
            <v>7.0000000000000007E-2</v>
          </cell>
          <cell r="N75">
            <v>5.83</v>
          </cell>
          <cell r="O75">
            <v>2.6</v>
          </cell>
          <cell r="P75">
            <v>0.98982999999999999</v>
          </cell>
          <cell r="Q75" t="str">
            <v>落料</v>
          </cell>
          <cell r="R75" t="str">
            <v>100T</v>
          </cell>
          <cell r="S75">
            <v>1</v>
          </cell>
          <cell r="T75">
            <v>7.0000000000000007E-2</v>
          </cell>
          <cell r="U75">
            <v>1</v>
          </cell>
          <cell r="V75">
            <v>7.0000000000000007E-2</v>
          </cell>
          <cell r="W75">
            <v>1.1200000000000001</v>
          </cell>
          <cell r="X75">
            <v>1.3550096</v>
          </cell>
        </row>
        <row r="76">
          <cell r="Q76" t="str">
            <v>冲孔</v>
          </cell>
          <cell r="R76" t="str">
            <v>40T</v>
          </cell>
          <cell r="S76">
            <v>1</v>
          </cell>
          <cell r="T76">
            <v>0.03</v>
          </cell>
          <cell r="U76">
            <v>1</v>
          </cell>
          <cell r="V76">
            <v>0.03</v>
          </cell>
        </row>
        <row r="77">
          <cell r="Q77" t="str">
            <v>成型</v>
          </cell>
          <cell r="R77" t="str">
            <v>100T</v>
          </cell>
          <cell r="S77">
            <v>1</v>
          </cell>
          <cell r="T77">
            <v>7.0000000000000007E-2</v>
          </cell>
          <cell r="U77">
            <v>1</v>
          </cell>
          <cell r="V77">
            <v>7.0000000000000007E-2</v>
          </cell>
        </row>
        <row r="78">
          <cell r="Q78" t="str">
            <v>压筋</v>
          </cell>
          <cell r="R78" t="str">
            <v>80T</v>
          </cell>
          <cell r="S78">
            <v>1</v>
          </cell>
          <cell r="T78">
            <v>0.05</v>
          </cell>
          <cell r="U78">
            <v>1</v>
          </cell>
          <cell r="V78">
            <v>0.05</v>
          </cell>
        </row>
        <row r="79">
          <cell r="E79" t="str">
            <v>材料费合计：</v>
          </cell>
          <cell r="P79">
            <v>0.98982999999999999</v>
          </cell>
          <cell r="Q79" t="str">
            <v>加工成本合计：</v>
          </cell>
          <cell r="V79">
            <v>0.22</v>
          </cell>
        </row>
        <row r="80">
          <cell r="B80" t="str">
            <v>SLT0010962</v>
          </cell>
          <cell r="C80" t="str">
            <v>基础款左后地脚</v>
          </cell>
          <cell r="E80" t="str">
            <v>基础款左后地脚</v>
          </cell>
          <cell r="F80">
            <v>1</v>
          </cell>
          <cell r="G80" t="str">
            <v>QStE420TM</v>
          </cell>
          <cell r="H80">
            <v>151</v>
          </cell>
          <cell r="I80">
            <v>74.5</v>
          </cell>
          <cell r="J80">
            <v>3</v>
          </cell>
          <cell r="K80">
            <v>0.26600000000000001</v>
          </cell>
          <cell r="L80">
            <v>0.187</v>
          </cell>
          <cell r="M80">
            <v>7.9000000000000001E-2</v>
          </cell>
          <cell r="N80">
            <v>5.18</v>
          </cell>
          <cell r="O80">
            <v>2.6</v>
          </cell>
          <cell r="P80">
            <v>1.17248</v>
          </cell>
          <cell r="Q80" t="str">
            <v>落料</v>
          </cell>
          <cell r="R80" t="str">
            <v>125T</v>
          </cell>
          <cell r="S80">
            <v>1</v>
          </cell>
          <cell r="T80">
            <v>0.08</v>
          </cell>
          <cell r="U80">
            <v>1</v>
          </cell>
          <cell r="V80">
            <v>0.08</v>
          </cell>
          <cell r="W80">
            <v>1.1200000000000001</v>
          </cell>
          <cell r="X80">
            <v>1.5819776000000001</v>
          </cell>
        </row>
        <row r="81">
          <cell r="Q81" t="str">
            <v>成型</v>
          </cell>
          <cell r="R81" t="str">
            <v>125T</v>
          </cell>
          <cell r="S81">
            <v>1</v>
          </cell>
          <cell r="T81">
            <v>0.08</v>
          </cell>
          <cell r="U81">
            <v>1</v>
          </cell>
          <cell r="V81">
            <v>0.08</v>
          </cell>
        </row>
        <row r="82">
          <cell r="Q82" t="str">
            <v>冲孔</v>
          </cell>
          <cell r="R82" t="str">
            <v>63T</v>
          </cell>
          <cell r="S82">
            <v>1</v>
          </cell>
          <cell r="T82">
            <v>0.04</v>
          </cell>
          <cell r="U82">
            <v>1</v>
          </cell>
          <cell r="V82">
            <v>0.04</v>
          </cell>
        </row>
        <row r="83">
          <cell r="Q83" t="str">
            <v>冲孔</v>
          </cell>
          <cell r="R83" t="str">
            <v>63T</v>
          </cell>
          <cell r="S83">
            <v>1</v>
          </cell>
          <cell r="T83">
            <v>0.04</v>
          </cell>
          <cell r="U83">
            <v>1</v>
          </cell>
          <cell r="V83">
            <v>0.04</v>
          </cell>
        </row>
        <row r="84">
          <cell r="E84" t="str">
            <v>材料费合计：</v>
          </cell>
          <cell r="P84">
            <v>1.17248</v>
          </cell>
          <cell r="Q84" t="str">
            <v>加工成本合计：</v>
          </cell>
          <cell r="V84">
            <v>0.24</v>
          </cell>
        </row>
        <row r="85">
          <cell r="B85" t="str">
            <v>SLT0010964</v>
          </cell>
          <cell r="C85" t="str">
            <v>基础款右后地脚</v>
          </cell>
          <cell r="E85" t="str">
            <v>基础款右后地脚</v>
          </cell>
          <cell r="F85">
            <v>1</v>
          </cell>
          <cell r="G85" t="str">
            <v>QStE420TM</v>
          </cell>
          <cell r="H85">
            <v>139</v>
          </cell>
          <cell r="I85">
            <v>64</v>
          </cell>
          <cell r="J85">
            <v>3</v>
          </cell>
          <cell r="K85">
            <v>0.21</v>
          </cell>
          <cell r="L85">
            <v>0.14899999999999999</v>
          </cell>
          <cell r="M85">
            <v>6.0999999999999999E-2</v>
          </cell>
          <cell r="N85">
            <v>5.18</v>
          </cell>
          <cell r="O85">
            <v>2.6</v>
          </cell>
          <cell r="P85">
            <v>0.92920000000000003</v>
          </cell>
          <cell r="Q85" t="str">
            <v>落料</v>
          </cell>
          <cell r="R85" t="str">
            <v>125T</v>
          </cell>
          <cell r="S85">
            <v>1</v>
          </cell>
          <cell r="T85">
            <v>0.08</v>
          </cell>
          <cell r="U85">
            <v>1</v>
          </cell>
          <cell r="V85">
            <v>0.08</v>
          </cell>
          <cell r="W85">
            <v>1.1200000000000001</v>
          </cell>
          <cell r="X85">
            <v>1.309504</v>
          </cell>
        </row>
        <row r="86">
          <cell r="Q86" t="str">
            <v>成型</v>
          </cell>
          <cell r="R86" t="str">
            <v>125T</v>
          </cell>
          <cell r="S86">
            <v>1</v>
          </cell>
          <cell r="T86">
            <v>0.08</v>
          </cell>
          <cell r="U86">
            <v>1</v>
          </cell>
          <cell r="V86">
            <v>0.08</v>
          </cell>
        </row>
        <row r="87">
          <cell r="Q87" t="str">
            <v>冲孔</v>
          </cell>
          <cell r="R87" t="str">
            <v>63T</v>
          </cell>
          <cell r="S87">
            <v>1</v>
          </cell>
          <cell r="T87">
            <v>0.04</v>
          </cell>
          <cell r="U87">
            <v>1</v>
          </cell>
          <cell r="V87">
            <v>0.04</v>
          </cell>
        </row>
        <row r="88">
          <cell r="Q88" t="str">
            <v>冲孔</v>
          </cell>
          <cell r="R88" t="str">
            <v>63T</v>
          </cell>
          <cell r="S88">
            <v>1</v>
          </cell>
          <cell r="T88">
            <v>0.04</v>
          </cell>
          <cell r="U88">
            <v>1</v>
          </cell>
          <cell r="V88">
            <v>0.04</v>
          </cell>
        </row>
        <row r="89">
          <cell r="E89" t="str">
            <v>材料费合计：</v>
          </cell>
          <cell r="P89">
            <v>0.92920000000000003</v>
          </cell>
          <cell r="Q89" t="str">
            <v>加工成本合计：</v>
          </cell>
          <cell r="V89">
            <v>0.24</v>
          </cell>
        </row>
        <row r="90">
          <cell r="B90" t="str">
            <v>SLT0011028</v>
          </cell>
          <cell r="C90" t="str">
            <v>副驾靠背左固定板铆接总成</v>
          </cell>
          <cell r="E90" t="str">
            <v>副驾靠背左固定板</v>
          </cell>
          <cell r="F90">
            <v>1</v>
          </cell>
          <cell r="G90" t="str">
            <v>QStE420TM</v>
          </cell>
          <cell r="H90">
            <v>267</v>
          </cell>
          <cell r="I90">
            <v>137</v>
          </cell>
          <cell r="J90">
            <v>3</v>
          </cell>
          <cell r="K90">
            <v>0.86299999999999999</v>
          </cell>
          <cell r="L90">
            <v>0.45800000000000002</v>
          </cell>
          <cell r="M90">
            <v>0.40500000000000003</v>
          </cell>
          <cell r="N90">
            <v>5.18</v>
          </cell>
          <cell r="O90">
            <v>2.6</v>
          </cell>
          <cell r="P90">
            <v>3.4173399999999998</v>
          </cell>
          <cell r="Q90" t="str">
            <v>落冲</v>
          </cell>
          <cell r="R90" t="str">
            <v>250T</v>
          </cell>
          <cell r="S90">
            <v>1</v>
          </cell>
          <cell r="T90">
            <v>0.18</v>
          </cell>
          <cell r="U90">
            <v>1</v>
          </cell>
          <cell r="V90">
            <v>0.18</v>
          </cell>
          <cell r="W90">
            <v>1.1200000000000001</v>
          </cell>
          <cell r="X90">
            <v>4.7682207999999999</v>
          </cell>
        </row>
        <row r="91">
          <cell r="Q91" t="str">
            <v>成型</v>
          </cell>
          <cell r="R91" t="str">
            <v>200T</v>
          </cell>
          <cell r="S91">
            <v>1</v>
          </cell>
          <cell r="T91">
            <v>0.15</v>
          </cell>
          <cell r="U91">
            <v>1</v>
          </cell>
          <cell r="V91">
            <v>0.15</v>
          </cell>
        </row>
        <row r="92">
          <cell r="E92" t="str">
            <v>中排独立软带轴承</v>
          </cell>
          <cell r="F92">
            <v>1</v>
          </cell>
          <cell r="N92">
            <v>0.34</v>
          </cell>
          <cell r="P92">
            <v>0.34</v>
          </cell>
          <cell r="Q92" t="str">
            <v>冲孔</v>
          </cell>
          <cell r="R92" t="str">
            <v>80T</v>
          </cell>
          <cell r="S92">
            <v>1</v>
          </cell>
          <cell r="T92">
            <v>0.05</v>
          </cell>
          <cell r="U92">
            <v>1</v>
          </cell>
          <cell r="V92">
            <v>0.05</v>
          </cell>
        </row>
        <row r="93">
          <cell r="Q93" t="str">
            <v>折弯</v>
          </cell>
          <cell r="R93" t="str">
            <v>100T</v>
          </cell>
          <cell r="S93">
            <v>1</v>
          </cell>
          <cell r="T93">
            <v>7.0000000000000007E-2</v>
          </cell>
          <cell r="U93">
            <v>1</v>
          </cell>
          <cell r="V93">
            <v>7.0000000000000007E-2</v>
          </cell>
        </row>
        <row r="94">
          <cell r="Q94" t="str">
            <v>铆接</v>
          </cell>
          <cell r="S94">
            <v>1</v>
          </cell>
          <cell r="T94">
            <v>0.05</v>
          </cell>
          <cell r="U94">
            <v>1</v>
          </cell>
          <cell r="V94">
            <v>0.05</v>
          </cell>
        </row>
        <row r="95">
          <cell r="E95" t="str">
            <v>材料费合计：</v>
          </cell>
          <cell r="P95">
            <v>3.7573400000000001</v>
          </cell>
          <cell r="Q95" t="str">
            <v>加工成本合计：</v>
          </cell>
          <cell r="V95">
            <v>0.5</v>
          </cell>
        </row>
        <row r="96">
          <cell r="B96" t="str">
            <v>SLT0011030</v>
          </cell>
          <cell r="C96" t="str">
            <v>副驾靠背右侧上连接板焊接总成</v>
          </cell>
          <cell r="E96" t="str">
            <v>副驾靠背右侧上连接板</v>
          </cell>
          <cell r="F96">
            <v>1</v>
          </cell>
          <cell r="G96" t="str">
            <v>QStE500TM</v>
          </cell>
          <cell r="H96">
            <v>301</v>
          </cell>
          <cell r="I96">
            <v>95</v>
          </cell>
          <cell r="J96">
            <v>2.5</v>
          </cell>
          <cell r="K96">
            <v>0.56189175000000002</v>
          </cell>
          <cell r="L96">
            <v>0.32469999999999999</v>
          </cell>
          <cell r="M96">
            <v>0.23719175000000001</v>
          </cell>
          <cell r="N96">
            <v>5.83</v>
          </cell>
          <cell r="O96">
            <v>2.6</v>
          </cell>
          <cell r="P96">
            <v>2.6591303525000001</v>
          </cell>
          <cell r="Q96" t="str">
            <v>落冲</v>
          </cell>
          <cell r="R96" t="str">
            <v>200T</v>
          </cell>
          <cell r="S96">
            <v>1</v>
          </cell>
          <cell r="T96">
            <v>0.15</v>
          </cell>
          <cell r="U96">
            <v>1</v>
          </cell>
          <cell r="V96">
            <v>0.15</v>
          </cell>
          <cell r="W96">
            <v>1.1200000000000001</v>
          </cell>
          <cell r="X96">
            <v>5.5791490017119996</v>
          </cell>
        </row>
        <row r="97">
          <cell r="Q97" t="str">
            <v>冲孔</v>
          </cell>
          <cell r="R97" t="str">
            <v>100T</v>
          </cell>
          <cell r="S97">
            <v>1</v>
          </cell>
          <cell r="T97">
            <v>7.0000000000000007E-2</v>
          </cell>
          <cell r="U97">
            <v>1</v>
          </cell>
          <cell r="V97">
            <v>7.0000000000000007E-2</v>
          </cell>
        </row>
        <row r="98">
          <cell r="Q98" t="str">
            <v>成型</v>
          </cell>
          <cell r="R98" t="str">
            <v>160T</v>
          </cell>
          <cell r="S98">
            <v>1</v>
          </cell>
          <cell r="T98">
            <v>0.1</v>
          </cell>
          <cell r="U98">
            <v>1</v>
          </cell>
          <cell r="V98">
            <v>0.1</v>
          </cell>
        </row>
        <row r="99">
          <cell r="E99" t="str">
            <v>副驾靠背调角限位片</v>
          </cell>
          <cell r="F99">
            <v>1</v>
          </cell>
          <cell r="G99" t="str">
            <v>QStE420TM</v>
          </cell>
          <cell r="H99">
            <v>34</v>
          </cell>
          <cell r="I99">
            <v>22</v>
          </cell>
          <cell r="J99">
            <v>2.5</v>
          </cell>
          <cell r="K99">
            <v>1.46982E-2</v>
          </cell>
          <cell r="L99">
            <v>1.03E-2</v>
          </cell>
          <cell r="M99">
            <v>4.3981999999999997E-3</v>
          </cell>
          <cell r="N99">
            <v>5.18</v>
          </cell>
          <cell r="O99">
            <v>2.6</v>
          </cell>
          <cell r="P99">
            <v>6.4701356000000002E-2</v>
          </cell>
          <cell r="Q99" t="str">
            <v>落料</v>
          </cell>
          <cell r="R99" t="str">
            <v>25T</v>
          </cell>
          <cell r="S99">
            <v>1</v>
          </cell>
          <cell r="T99">
            <v>0.02</v>
          </cell>
          <cell r="U99">
            <v>1</v>
          </cell>
          <cell r="V99">
            <v>0.02</v>
          </cell>
        </row>
        <row r="100">
          <cell r="Q100" t="str">
            <v>冲孔</v>
          </cell>
          <cell r="R100" t="str">
            <v>25T</v>
          </cell>
          <cell r="S100">
            <v>1</v>
          </cell>
          <cell r="T100">
            <v>0.02</v>
          </cell>
          <cell r="U100">
            <v>1</v>
          </cell>
          <cell r="V100">
            <v>0.02</v>
          </cell>
        </row>
        <row r="101">
          <cell r="Q101" t="str">
            <v>折弯</v>
          </cell>
          <cell r="R101" t="str">
            <v>25T</v>
          </cell>
          <cell r="S101">
            <v>1</v>
          </cell>
          <cell r="T101">
            <v>0.02</v>
          </cell>
          <cell r="U101">
            <v>1</v>
          </cell>
          <cell r="V101">
            <v>0.02</v>
          </cell>
        </row>
        <row r="102">
          <cell r="E102" t="str">
            <v>复位卷簧下限位支架</v>
          </cell>
          <cell r="F102">
            <v>1</v>
          </cell>
          <cell r="G102" t="str">
            <v>SPFH590</v>
          </cell>
          <cell r="H102">
            <v>35</v>
          </cell>
          <cell r="I102">
            <v>24</v>
          </cell>
          <cell r="J102">
            <v>3</v>
          </cell>
          <cell r="K102">
            <v>1.9807200000000001E-2</v>
          </cell>
          <cell r="L102">
            <v>1.2800000000000001E-2</v>
          </cell>
          <cell r="M102">
            <v>7.0071999999999999E-3</v>
          </cell>
          <cell r="N102">
            <v>5.83</v>
          </cell>
          <cell r="O102">
            <v>2.6</v>
          </cell>
          <cell r="P102">
            <v>9.7257256E-2</v>
          </cell>
          <cell r="Q102" t="str">
            <v>落料</v>
          </cell>
          <cell r="R102" t="str">
            <v>40T</v>
          </cell>
          <cell r="S102">
            <v>1</v>
          </cell>
          <cell r="T102">
            <v>0.03</v>
          </cell>
          <cell r="U102">
            <v>1</v>
          </cell>
          <cell r="V102">
            <v>0.03</v>
          </cell>
        </row>
        <row r="103">
          <cell r="E103" t="str">
            <v>前排靠背复位卷簧限位支架</v>
          </cell>
          <cell r="F103">
            <v>1</v>
          </cell>
          <cell r="G103" t="str">
            <v>SPFH590</v>
          </cell>
          <cell r="H103">
            <v>37</v>
          </cell>
          <cell r="I103">
            <v>32</v>
          </cell>
          <cell r="J103">
            <v>3</v>
          </cell>
          <cell r="K103">
            <v>2.7918720000000001E-2</v>
          </cell>
          <cell r="L103">
            <v>1.67E-2</v>
          </cell>
          <cell r="M103">
            <v>1.121872E-2</v>
          </cell>
          <cell r="N103">
            <v>5.83</v>
          </cell>
          <cell r="O103">
            <v>2.6</v>
          </cell>
          <cell r="P103">
            <v>0.13359746559999999</v>
          </cell>
          <cell r="Q103" t="str">
            <v>落料</v>
          </cell>
          <cell r="R103" t="str">
            <v>40T</v>
          </cell>
          <cell r="S103">
            <v>1</v>
          </cell>
          <cell r="T103">
            <v>0.03</v>
          </cell>
          <cell r="U103">
            <v>1</v>
          </cell>
          <cell r="V103">
            <v>0.03</v>
          </cell>
        </row>
        <row r="104">
          <cell r="Q104" t="str">
            <v>成型</v>
          </cell>
          <cell r="R104" t="str">
            <v>40T</v>
          </cell>
          <cell r="S104">
            <v>1</v>
          </cell>
          <cell r="T104">
            <v>0.03</v>
          </cell>
          <cell r="U104">
            <v>1</v>
          </cell>
          <cell r="V104">
            <v>0.03</v>
          </cell>
        </row>
        <row r="105">
          <cell r="E105" t="str">
            <v>侧翼支撑钢丝</v>
          </cell>
          <cell r="F105">
            <v>1</v>
          </cell>
          <cell r="G105" t="str">
            <v>Q235</v>
          </cell>
          <cell r="H105">
            <v>251.655629139073</v>
          </cell>
          <cell r="I105">
            <v>7</v>
          </cell>
          <cell r="K105">
            <v>7.5999999999999998E-2</v>
          </cell>
          <cell r="L105">
            <v>7.5999999999999998E-2</v>
          </cell>
          <cell r="M105">
            <v>0</v>
          </cell>
          <cell r="N105">
            <v>7.9649999999999999</v>
          </cell>
          <cell r="P105">
            <v>0.60533999999999999</v>
          </cell>
          <cell r="Q105" t="str">
            <v>焊接</v>
          </cell>
          <cell r="S105">
            <v>20</v>
          </cell>
          <cell r="T105">
            <v>0.05</v>
          </cell>
          <cell r="U105">
            <v>1</v>
          </cell>
          <cell r="V105">
            <v>1</v>
          </cell>
        </row>
        <row r="106">
          <cell r="E106" t="str">
            <v>材料费合计：</v>
          </cell>
          <cell r="P106">
            <v>3.5600264301000002</v>
          </cell>
          <cell r="Q106" t="str">
            <v>加工成本合计：</v>
          </cell>
          <cell r="V106">
            <v>1.47</v>
          </cell>
        </row>
        <row r="107">
          <cell r="B107" t="str">
            <v>SLT0011033</v>
          </cell>
          <cell r="C107" t="str">
            <v>副驾靠背右侧装车钣金焊接总成</v>
          </cell>
          <cell r="E107" t="str">
            <v>副驾靠背右侧装车钣金</v>
          </cell>
          <cell r="F107">
            <v>1</v>
          </cell>
          <cell r="G107" t="str">
            <v>QStE420TM</v>
          </cell>
          <cell r="H107">
            <v>269</v>
          </cell>
          <cell r="I107">
            <v>154</v>
          </cell>
          <cell r="J107">
            <v>2.5</v>
          </cell>
          <cell r="K107">
            <v>0.81402090000000005</v>
          </cell>
          <cell r="L107">
            <v>0.54300000000000004</v>
          </cell>
          <cell r="M107">
            <v>0.27102090000000001</v>
          </cell>
          <cell r="N107">
            <v>5.18</v>
          </cell>
          <cell r="O107">
            <v>2.6</v>
          </cell>
          <cell r="P107">
            <v>3.5119739220000001</v>
          </cell>
          <cell r="Q107" t="str">
            <v>落料</v>
          </cell>
          <cell r="R107" t="str">
            <v>200T</v>
          </cell>
          <cell r="S107">
            <v>1</v>
          </cell>
          <cell r="T107">
            <v>0.15</v>
          </cell>
          <cell r="U107">
            <v>1</v>
          </cell>
          <cell r="V107">
            <v>0.15</v>
          </cell>
          <cell r="W107">
            <v>1.1200000000000001</v>
          </cell>
          <cell r="X107">
            <v>5.0366904076159997</v>
          </cell>
        </row>
        <row r="108">
          <cell r="Q108" t="str">
            <v>冲孔</v>
          </cell>
          <cell r="R108" t="str">
            <v>100T</v>
          </cell>
          <cell r="S108">
            <v>1</v>
          </cell>
          <cell r="T108">
            <v>7.0000000000000007E-2</v>
          </cell>
          <cell r="U108">
            <v>1</v>
          </cell>
          <cell r="V108">
            <v>7.0000000000000007E-2</v>
          </cell>
        </row>
        <row r="109">
          <cell r="Q109" t="str">
            <v>冲孔</v>
          </cell>
          <cell r="R109" t="str">
            <v>80T</v>
          </cell>
          <cell r="S109">
            <v>1</v>
          </cell>
          <cell r="T109">
            <v>0.05</v>
          </cell>
          <cell r="U109">
            <v>1</v>
          </cell>
          <cell r="V109">
            <v>0.05</v>
          </cell>
        </row>
        <row r="110">
          <cell r="Q110" t="str">
            <v>成型</v>
          </cell>
          <cell r="R110" t="str">
            <v>200T</v>
          </cell>
          <cell r="S110">
            <v>1</v>
          </cell>
          <cell r="T110">
            <v>0.15</v>
          </cell>
          <cell r="U110">
            <v>1</v>
          </cell>
          <cell r="V110">
            <v>0.15</v>
          </cell>
        </row>
        <row r="111">
          <cell r="E111" t="str">
            <v>前排靠背复位卷簧安装支架</v>
          </cell>
          <cell r="F111">
            <v>1</v>
          </cell>
          <cell r="G111" t="str">
            <v>SAPH440</v>
          </cell>
          <cell r="H111">
            <v>58</v>
          </cell>
          <cell r="I111">
            <v>28</v>
          </cell>
          <cell r="J111">
            <v>4</v>
          </cell>
          <cell r="K111">
            <v>5.1058560000000003E-2</v>
          </cell>
          <cell r="L111">
            <v>3.5900000000000001E-2</v>
          </cell>
          <cell r="M111">
            <v>1.515856E-2</v>
          </cell>
          <cell r="N111">
            <v>5.18</v>
          </cell>
          <cell r="O111">
            <v>2.6</v>
          </cell>
          <cell r="P111">
            <v>0.22507108479999999</v>
          </cell>
          <cell r="Q111" t="str">
            <v>落料</v>
          </cell>
          <cell r="R111" t="str">
            <v>63T</v>
          </cell>
          <cell r="S111">
            <v>1</v>
          </cell>
          <cell r="T111">
            <v>0.04</v>
          </cell>
          <cell r="U111">
            <v>1</v>
          </cell>
          <cell r="V111">
            <v>0.04</v>
          </cell>
        </row>
        <row r="112">
          <cell r="Q112" t="str">
            <v>焊接</v>
          </cell>
          <cell r="S112">
            <v>6</v>
          </cell>
          <cell r="T112">
            <v>0.05</v>
          </cell>
          <cell r="U112">
            <v>1</v>
          </cell>
          <cell r="V112">
            <v>0.3</v>
          </cell>
        </row>
        <row r="113">
          <cell r="E113" t="str">
            <v>材料费合计：</v>
          </cell>
          <cell r="P113">
            <v>3.7370450067999998</v>
          </cell>
          <cell r="Q113" t="str">
            <v>加工成本合计：</v>
          </cell>
          <cell r="V113">
            <v>0.76</v>
          </cell>
        </row>
        <row r="114">
          <cell r="B114" t="str">
            <v>SLT0011085</v>
          </cell>
          <cell r="C114" t="str">
            <v>小背解锁扣手固定座</v>
          </cell>
          <cell r="E114" t="str">
            <v>小背解锁扣手固定座</v>
          </cell>
          <cell r="F114">
            <v>1</v>
          </cell>
          <cell r="G114" t="str">
            <v>Q235</v>
          </cell>
          <cell r="H114">
            <v>271</v>
          </cell>
          <cell r="I114">
            <v>111</v>
          </cell>
          <cell r="J114">
            <v>2</v>
          </cell>
          <cell r="K114">
            <v>0.47299999999999998</v>
          </cell>
          <cell r="L114">
            <v>0.30199999999999999</v>
          </cell>
          <cell r="M114">
            <v>0.17100000000000001</v>
          </cell>
          <cell r="N114">
            <v>4.8499999999999996</v>
          </cell>
          <cell r="O114">
            <v>2.6</v>
          </cell>
          <cell r="P114">
            <v>1.84945</v>
          </cell>
          <cell r="Q114" t="str">
            <v>落料</v>
          </cell>
          <cell r="R114" t="str">
            <v>100T</v>
          </cell>
          <cell r="S114">
            <v>1</v>
          </cell>
          <cell r="T114">
            <v>7.0000000000000007E-2</v>
          </cell>
          <cell r="U114">
            <v>1</v>
          </cell>
          <cell r="V114">
            <v>7.0000000000000007E-2</v>
          </cell>
          <cell r="W114">
            <v>1.1200000000000001</v>
          </cell>
          <cell r="X114">
            <v>2.2729840000000001</v>
          </cell>
        </row>
        <row r="115">
          <cell r="Q115" t="str">
            <v>冲孔</v>
          </cell>
          <cell r="R115" t="str">
            <v>63T</v>
          </cell>
          <cell r="S115">
            <v>1</v>
          </cell>
          <cell r="T115">
            <v>0.04</v>
          </cell>
          <cell r="U115">
            <v>1</v>
          </cell>
          <cell r="V115">
            <v>0.04</v>
          </cell>
        </row>
        <row r="116">
          <cell r="Q116" t="str">
            <v>成型</v>
          </cell>
          <cell r="R116" t="str">
            <v>100T</v>
          </cell>
          <cell r="S116">
            <v>1</v>
          </cell>
          <cell r="T116">
            <v>7.0000000000000007E-2</v>
          </cell>
          <cell r="U116">
            <v>1</v>
          </cell>
          <cell r="V116">
            <v>7.0000000000000007E-2</v>
          </cell>
        </row>
        <row r="117">
          <cell r="E117" t="str">
            <v>材料费合计：</v>
          </cell>
          <cell r="P117">
            <v>1.84945</v>
          </cell>
          <cell r="Q117" t="str">
            <v>加工成本合计：</v>
          </cell>
          <cell r="V117">
            <v>0.18</v>
          </cell>
        </row>
        <row r="118">
          <cell r="B118" t="str">
            <v>SLT0011087</v>
          </cell>
          <cell r="C118" t="str">
            <v>小背下连接边板</v>
          </cell>
          <cell r="E118" t="str">
            <v>小背下连接边板</v>
          </cell>
          <cell r="F118">
            <v>1</v>
          </cell>
          <cell r="G118" t="str">
            <v>QStE420TM</v>
          </cell>
          <cell r="H118">
            <v>273</v>
          </cell>
          <cell r="I118">
            <v>120</v>
          </cell>
          <cell r="J118">
            <v>2.5</v>
          </cell>
          <cell r="K118">
            <v>0.64400000000000002</v>
          </cell>
          <cell r="L118">
            <v>0.36899999999999999</v>
          </cell>
          <cell r="M118">
            <v>0.27500000000000002</v>
          </cell>
          <cell r="N118">
            <v>5.83</v>
          </cell>
          <cell r="O118">
            <v>2.6</v>
          </cell>
          <cell r="P118">
            <v>3.03952</v>
          </cell>
          <cell r="Q118" t="str">
            <v>落冲</v>
          </cell>
          <cell r="R118" t="str">
            <v>200T</v>
          </cell>
          <cell r="S118">
            <v>1</v>
          </cell>
          <cell r="T118">
            <v>0.15</v>
          </cell>
          <cell r="U118">
            <v>1</v>
          </cell>
          <cell r="V118">
            <v>0.15</v>
          </cell>
          <cell r="W118">
            <v>1.1200000000000001</v>
          </cell>
          <cell r="X118">
            <v>3.8746624000000001</v>
          </cell>
        </row>
        <row r="119">
          <cell r="Q119" t="str">
            <v>成型</v>
          </cell>
          <cell r="R119" t="str">
            <v>200T</v>
          </cell>
          <cell r="S119">
            <v>1</v>
          </cell>
          <cell r="T119">
            <v>0.15</v>
          </cell>
          <cell r="U119">
            <v>1</v>
          </cell>
          <cell r="V119">
            <v>0.15</v>
          </cell>
        </row>
        <row r="120">
          <cell r="Q120" t="str">
            <v>冲孔</v>
          </cell>
          <cell r="R120" t="str">
            <v>80T</v>
          </cell>
          <cell r="S120">
            <v>1</v>
          </cell>
          <cell r="T120">
            <v>0.05</v>
          </cell>
          <cell r="U120">
            <v>1</v>
          </cell>
          <cell r="V120">
            <v>0.05</v>
          </cell>
        </row>
        <row r="121">
          <cell r="Q121" t="str">
            <v>折弯</v>
          </cell>
          <cell r="R121" t="str">
            <v>100T</v>
          </cell>
          <cell r="S121">
            <v>1</v>
          </cell>
          <cell r="T121">
            <v>7.0000000000000007E-2</v>
          </cell>
          <cell r="U121">
            <v>1</v>
          </cell>
          <cell r="V121">
            <v>7.0000000000000007E-2</v>
          </cell>
        </row>
        <row r="122">
          <cell r="E122" t="str">
            <v>材料费合计：</v>
          </cell>
          <cell r="P122">
            <v>3.03952</v>
          </cell>
          <cell r="Q122" t="str">
            <v>加工成本合计：</v>
          </cell>
          <cell r="V122">
            <v>0.42</v>
          </cell>
        </row>
        <row r="123">
          <cell r="B123" t="str">
            <v>SLT0011088</v>
          </cell>
          <cell r="C123" t="str">
            <v>驾驶员调角器上连接板</v>
          </cell>
          <cell r="E123" t="str">
            <v>驾驶员调角器上连接板</v>
          </cell>
          <cell r="F123">
            <v>1</v>
          </cell>
          <cell r="G123" t="str">
            <v>QStE500TM</v>
          </cell>
          <cell r="H123">
            <v>285</v>
          </cell>
          <cell r="I123">
            <v>88</v>
          </cell>
          <cell r="J123">
            <v>2.5</v>
          </cell>
          <cell r="K123">
            <v>0.49299999999999999</v>
          </cell>
          <cell r="L123">
            <v>0.30499999999999999</v>
          </cell>
          <cell r="M123">
            <v>0.188</v>
          </cell>
          <cell r="N123">
            <v>5.83</v>
          </cell>
          <cell r="O123">
            <v>2.6</v>
          </cell>
          <cell r="P123">
            <v>2.3853900000000001</v>
          </cell>
          <cell r="Q123" t="str">
            <v>落冲</v>
          </cell>
          <cell r="R123" t="str">
            <v>200T</v>
          </cell>
          <cell r="S123">
            <v>1</v>
          </cell>
          <cell r="T123">
            <v>0.15</v>
          </cell>
          <cell r="U123">
            <v>1</v>
          </cell>
          <cell r="V123">
            <v>0.15</v>
          </cell>
          <cell r="W123">
            <v>1.1200000000000001</v>
          </cell>
          <cell r="X123">
            <v>3.0300368</v>
          </cell>
        </row>
        <row r="124">
          <cell r="Q124" t="str">
            <v>冲孔</v>
          </cell>
          <cell r="R124" t="str">
            <v>100T</v>
          </cell>
          <cell r="S124">
            <v>1</v>
          </cell>
          <cell r="T124">
            <v>7.0000000000000007E-2</v>
          </cell>
          <cell r="U124">
            <v>1</v>
          </cell>
          <cell r="V124">
            <v>7.0000000000000007E-2</v>
          </cell>
        </row>
        <row r="125">
          <cell r="Q125" t="str">
            <v>成型</v>
          </cell>
          <cell r="R125" t="str">
            <v>160T</v>
          </cell>
          <cell r="S125">
            <v>1</v>
          </cell>
          <cell r="T125">
            <v>0.1</v>
          </cell>
          <cell r="U125">
            <v>1</v>
          </cell>
          <cell r="V125">
            <v>0.1</v>
          </cell>
        </row>
        <row r="126">
          <cell r="E126" t="str">
            <v>材料费合计：</v>
          </cell>
          <cell r="P126">
            <v>2.3853900000000001</v>
          </cell>
          <cell r="Q126" t="str">
            <v>加工成本合计：</v>
          </cell>
          <cell r="V126">
            <v>0.32</v>
          </cell>
        </row>
        <row r="127">
          <cell r="B127" t="str">
            <v>SLT0011089</v>
          </cell>
          <cell r="C127" t="str">
            <v>靠背拉线解锁手柄</v>
          </cell>
          <cell r="E127" t="str">
            <v>靠背拉线解锁手柄</v>
          </cell>
          <cell r="F127">
            <v>1</v>
          </cell>
          <cell r="G127" t="str">
            <v>Q235</v>
          </cell>
          <cell r="H127">
            <v>66</v>
          </cell>
          <cell r="I127">
            <v>24</v>
          </cell>
          <cell r="J127">
            <v>2.5</v>
          </cell>
          <cell r="K127">
            <v>3.1E-2</v>
          </cell>
          <cell r="L127">
            <v>1.6E-2</v>
          </cell>
          <cell r="M127">
            <v>1.4999999999999999E-2</v>
          </cell>
          <cell r="N127">
            <v>4.8499999999999996</v>
          </cell>
          <cell r="O127">
            <v>2.6</v>
          </cell>
          <cell r="P127">
            <v>0.11135</v>
          </cell>
          <cell r="Q127" t="str">
            <v>落冲</v>
          </cell>
          <cell r="R127" t="str">
            <v>40T</v>
          </cell>
          <cell r="S127">
            <v>1</v>
          </cell>
          <cell r="T127">
            <v>0.03</v>
          </cell>
          <cell r="U127">
            <v>1</v>
          </cell>
          <cell r="V127">
            <v>0.03</v>
          </cell>
          <cell r="W127">
            <v>1.1200000000000001</v>
          </cell>
          <cell r="X127">
            <v>0.22551199999999999</v>
          </cell>
        </row>
        <row r="128">
          <cell r="Q128" t="str">
            <v>冲孔</v>
          </cell>
          <cell r="R128" t="str">
            <v>40T</v>
          </cell>
          <cell r="S128">
            <v>1</v>
          </cell>
          <cell r="T128">
            <v>0.03</v>
          </cell>
          <cell r="U128">
            <v>1</v>
          </cell>
          <cell r="V128">
            <v>0.03</v>
          </cell>
        </row>
        <row r="129">
          <cell r="Q129" t="str">
            <v>成型</v>
          </cell>
          <cell r="R129" t="str">
            <v>40T</v>
          </cell>
          <cell r="S129">
            <v>1</v>
          </cell>
          <cell r="T129">
            <v>0.03</v>
          </cell>
          <cell r="U129">
            <v>1</v>
          </cell>
          <cell r="V129">
            <v>0.03</v>
          </cell>
        </row>
        <row r="130">
          <cell r="E130" t="str">
            <v>材料费合计：</v>
          </cell>
          <cell r="P130">
            <v>0.11135</v>
          </cell>
          <cell r="Q130" t="str">
            <v>加工成本合计：</v>
          </cell>
          <cell r="V130">
            <v>0.09</v>
          </cell>
        </row>
        <row r="131">
          <cell r="B131" t="str">
            <v>SLT0011098</v>
          </cell>
          <cell r="C131" t="str">
            <v>小背旋转轴固定板焊接总成</v>
          </cell>
          <cell r="E131" t="str">
            <v>旋转轴固定钣金</v>
          </cell>
          <cell r="F131">
            <v>1</v>
          </cell>
          <cell r="G131" t="str">
            <v>QStE420TM</v>
          </cell>
          <cell r="H131">
            <v>137</v>
          </cell>
          <cell r="I131">
            <v>74</v>
          </cell>
          <cell r="J131">
            <v>2</v>
          </cell>
          <cell r="K131">
            <v>0.155358</v>
          </cell>
          <cell r="L131">
            <v>0.11799999999999999</v>
          </cell>
          <cell r="M131">
            <v>3.7358000000000002E-2</v>
          </cell>
          <cell r="N131">
            <v>5.83</v>
          </cell>
          <cell r="O131">
            <v>2.6</v>
          </cell>
          <cell r="P131">
            <v>0.80860633999999998</v>
          </cell>
          <cell r="Q131" t="str">
            <v>落冲</v>
          </cell>
          <cell r="R131" t="str">
            <v>80T</v>
          </cell>
          <cell r="S131">
            <v>1</v>
          </cell>
          <cell r="T131">
            <v>0.05</v>
          </cell>
          <cell r="U131">
            <v>1</v>
          </cell>
          <cell r="V131">
            <v>0.05</v>
          </cell>
          <cell r="W131">
            <v>1.1200000000000001</v>
          </cell>
          <cell r="X131">
            <v>2.4293016467999999</v>
          </cell>
        </row>
        <row r="132">
          <cell r="E132" t="str">
            <v>限位轴</v>
          </cell>
          <cell r="F132">
            <v>1</v>
          </cell>
          <cell r="G132" t="str">
            <v>Q235</v>
          </cell>
          <cell r="H132">
            <v>82</v>
          </cell>
          <cell r="I132">
            <v>10</v>
          </cell>
          <cell r="K132">
            <v>5.0594819999999999E-2</v>
          </cell>
          <cell r="L132">
            <v>4.2000000000000003E-2</v>
          </cell>
          <cell r="M132">
            <v>8.5948199999999995E-3</v>
          </cell>
          <cell r="N132">
            <v>0.45</v>
          </cell>
          <cell r="P132">
            <v>0.45</v>
          </cell>
          <cell r="Q132" t="str">
            <v>冲孔</v>
          </cell>
          <cell r="R132" t="str">
            <v>80T</v>
          </cell>
          <cell r="S132">
            <v>1</v>
          </cell>
          <cell r="T132">
            <v>0.05</v>
          </cell>
          <cell r="U132">
            <v>1</v>
          </cell>
          <cell r="V132">
            <v>0.05</v>
          </cell>
        </row>
        <row r="133">
          <cell r="E133" t="str">
            <v>旋转轴</v>
          </cell>
          <cell r="F133">
            <v>1</v>
          </cell>
          <cell r="G133" t="str">
            <v>Q235</v>
          </cell>
          <cell r="H133">
            <v>70</v>
          </cell>
          <cell r="I133">
            <v>14</v>
          </cell>
          <cell r="K133">
            <v>7.2999999999999995E-2</v>
          </cell>
          <cell r="L133">
            <v>6.6000000000000003E-2</v>
          </cell>
          <cell r="M133">
            <v>6.9999999999999897E-3</v>
          </cell>
          <cell r="N133">
            <v>0.57599999999999996</v>
          </cell>
          <cell r="P133">
            <v>0.57599999999999996</v>
          </cell>
          <cell r="Q133" t="str">
            <v>成型</v>
          </cell>
          <cell r="R133" t="str">
            <v>63T</v>
          </cell>
          <cell r="S133">
            <v>1</v>
          </cell>
          <cell r="T133">
            <v>0.04</v>
          </cell>
          <cell r="U133">
            <v>1</v>
          </cell>
          <cell r="V133">
            <v>0.04</v>
          </cell>
        </row>
        <row r="134">
          <cell r="E134" t="str">
            <v>小背背板支撑板A</v>
          </cell>
          <cell r="F134">
            <v>1</v>
          </cell>
          <cell r="G134" t="str">
            <v>Q235</v>
          </cell>
          <cell r="H134">
            <v>43</v>
          </cell>
          <cell r="I134">
            <v>29</v>
          </cell>
          <cell r="J134">
            <v>2.5</v>
          </cell>
          <cell r="K134">
            <v>2.4503549999999999E-2</v>
          </cell>
          <cell r="L134">
            <v>1.78E-2</v>
          </cell>
          <cell r="M134">
            <v>6.70355E-3</v>
          </cell>
          <cell r="N134">
            <v>4.8499999999999996</v>
          </cell>
          <cell r="O134">
            <v>2.6</v>
          </cell>
          <cell r="P134">
            <v>0.1014129875</v>
          </cell>
          <cell r="Q134" t="str">
            <v>落料</v>
          </cell>
          <cell r="R134" t="str">
            <v>40T</v>
          </cell>
          <cell r="S134">
            <v>1</v>
          </cell>
          <cell r="T134">
            <v>0.03</v>
          </cell>
          <cell r="U134">
            <v>1</v>
          </cell>
          <cell r="V134">
            <v>0.03</v>
          </cell>
        </row>
        <row r="135">
          <cell r="E135" t="str">
            <v>M6焊接方螺母</v>
          </cell>
          <cell r="F135">
            <v>1</v>
          </cell>
          <cell r="N135">
            <v>3.3000000000000002E-2</v>
          </cell>
          <cell r="P135">
            <v>3.3000000000000002E-2</v>
          </cell>
          <cell r="Q135" t="str">
            <v>冲孔</v>
          </cell>
          <cell r="R135" t="str">
            <v>40T</v>
          </cell>
          <cell r="S135">
            <v>1</v>
          </cell>
          <cell r="T135">
            <v>0.03</v>
          </cell>
          <cell r="U135">
            <v>1</v>
          </cell>
          <cell r="V135">
            <v>0.03</v>
          </cell>
        </row>
        <row r="136">
          <cell r="Q136" t="str">
            <v>焊接</v>
          </cell>
          <cell r="T136">
            <v>0.05</v>
          </cell>
          <cell r="U136">
            <v>1</v>
          </cell>
        </row>
        <row r="137">
          <cell r="E137" t="str">
            <v>材料费合计：</v>
          </cell>
          <cell r="P137">
            <v>1.9690193275000001</v>
          </cell>
          <cell r="Q137" t="str">
            <v>加工成本合计：</v>
          </cell>
          <cell r="V137">
            <v>0.2</v>
          </cell>
        </row>
        <row r="138">
          <cell r="B138" t="str">
            <v>SLT0011102</v>
          </cell>
          <cell r="C138" t="str">
            <v>小背背板支撑板小总成A</v>
          </cell>
          <cell r="E138" t="str">
            <v>小背背板支撑板A</v>
          </cell>
          <cell r="F138">
            <v>1</v>
          </cell>
          <cell r="G138" t="str">
            <v>Q235</v>
          </cell>
          <cell r="H138">
            <v>43</v>
          </cell>
          <cell r="I138">
            <v>29</v>
          </cell>
          <cell r="J138">
            <v>2.5</v>
          </cell>
          <cell r="K138">
            <v>2.4500000000000001E-2</v>
          </cell>
          <cell r="L138">
            <v>1.7999999999999999E-2</v>
          </cell>
          <cell r="M138">
            <v>6.4999999999999997E-3</v>
          </cell>
          <cell r="N138">
            <v>4.8499999999999996</v>
          </cell>
          <cell r="O138">
            <v>2.6</v>
          </cell>
          <cell r="P138">
            <v>0.101925</v>
          </cell>
          <cell r="Q138" t="str">
            <v>落料</v>
          </cell>
          <cell r="R138" t="str">
            <v>40T</v>
          </cell>
          <cell r="S138">
            <v>1</v>
          </cell>
          <cell r="T138">
            <v>0.03</v>
          </cell>
          <cell r="U138">
            <v>1</v>
          </cell>
          <cell r="V138">
            <v>0.03</v>
          </cell>
          <cell r="W138">
            <v>1.1200000000000001</v>
          </cell>
          <cell r="X138">
            <v>0.274316</v>
          </cell>
        </row>
        <row r="139">
          <cell r="E139" t="str">
            <v>M6焊接方螺母</v>
          </cell>
          <cell r="F139">
            <v>1</v>
          </cell>
          <cell r="N139">
            <v>3.3000000000000002E-2</v>
          </cell>
          <cell r="P139">
            <v>3.3000000000000002E-2</v>
          </cell>
          <cell r="Q139" t="str">
            <v>冲孔</v>
          </cell>
          <cell r="R139" t="str">
            <v>40T</v>
          </cell>
          <cell r="S139">
            <v>1</v>
          </cell>
          <cell r="T139">
            <v>0.03</v>
          </cell>
          <cell r="U139">
            <v>1</v>
          </cell>
          <cell r="V139">
            <v>0.03</v>
          </cell>
        </row>
        <row r="140">
          <cell r="Q140" t="str">
            <v>焊接</v>
          </cell>
          <cell r="S140">
            <v>1</v>
          </cell>
          <cell r="T140">
            <v>0.05</v>
          </cell>
          <cell r="U140">
            <v>1</v>
          </cell>
          <cell r="V140">
            <v>0.05</v>
          </cell>
        </row>
        <row r="141">
          <cell r="E141" t="str">
            <v>材料费合计：</v>
          </cell>
          <cell r="P141">
            <v>0.13492499999999999</v>
          </cell>
          <cell r="Q141" t="str">
            <v>加工成本合计：</v>
          </cell>
          <cell r="V141">
            <v>0.11</v>
          </cell>
        </row>
        <row r="142">
          <cell r="B142" t="str">
            <v>SLT0011191</v>
          </cell>
          <cell r="C142" t="str">
            <v>副驾靠背调角限位片</v>
          </cell>
          <cell r="E142" t="str">
            <v>副驾靠背调角限位片</v>
          </cell>
          <cell r="F142">
            <v>1</v>
          </cell>
          <cell r="G142" t="str">
            <v>QStE420TM</v>
          </cell>
          <cell r="H142">
            <v>34</v>
          </cell>
          <cell r="I142">
            <v>22</v>
          </cell>
          <cell r="J142">
            <v>2.5</v>
          </cell>
          <cell r="K142">
            <v>1.47E-2</v>
          </cell>
          <cell r="L142">
            <v>0.01</v>
          </cell>
          <cell r="M142">
            <v>4.7000000000000002E-3</v>
          </cell>
          <cell r="N142">
            <v>5.18</v>
          </cell>
          <cell r="O142">
            <v>2.6</v>
          </cell>
          <cell r="P142">
            <v>6.3925999999999997E-2</v>
          </cell>
          <cell r="Q142" t="str">
            <v>落料</v>
          </cell>
          <cell r="R142" t="str">
            <v>25T</v>
          </cell>
          <cell r="S142">
            <v>1</v>
          </cell>
          <cell r="T142">
            <v>0.02</v>
          </cell>
          <cell r="U142">
            <v>1</v>
          </cell>
          <cell r="V142">
            <v>0.02</v>
          </cell>
          <cell r="W142">
            <v>1.1200000000000001</v>
          </cell>
          <cell r="X142">
            <v>0.13879712</v>
          </cell>
        </row>
        <row r="143">
          <cell r="Q143" t="str">
            <v>冲孔</v>
          </cell>
          <cell r="R143" t="str">
            <v>25T</v>
          </cell>
          <cell r="S143">
            <v>1</v>
          </cell>
          <cell r="T143">
            <v>0.02</v>
          </cell>
          <cell r="U143">
            <v>1</v>
          </cell>
          <cell r="V143">
            <v>0.02</v>
          </cell>
        </row>
        <row r="144">
          <cell r="Q144" t="str">
            <v>折弯</v>
          </cell>
          <cell r="R144" t="str">
            <v>25T</v>
          </cell>
          <cell r="S144">
            <v>1</v>
          </cell>
          <cell r="T144">
            <v>0.02</v>
          </cell>
          <cell r="U144">
            <v>1</v>
          </cell>
          <cell r="V144">
            <v>0.02</v>
          </cell>
        </row>
        <row r="145">
          <cell r="E145" t="str">
            <v>材料费合计：</v>
          </cell>
          <cell r="P145">
            <v>6.3925999999999997E-2</v>
          </cell>
          <cell r="Q145" t="str">
            <v>加工成本合计：</v>
          </cell>
          <cell r="V145">
            <v>0.06</v>
          </cell>
        </row>
        <row r="146">
          <cell r="B146" t="str">
            <v>SLT0011251</v>
          </cell>
          <cell r="C146" t="str">
            <v>一级调节左旁接板焊接总成</v>
          </cell>
          <cell r="E146" t="str">
            <v>前排靠背复位卷簧安装支架</v>
          </cell>
          <cell r="F146">
            <v>1</v>
          </cell>
          <cell r="G146" t="str">
            <v>SAPH440</v>
          </cell>
          <cell r="H146">
            <v>58</v>
          </cell>
          <cell r="I146">
            <v>28</v>
          </cell>
          <cell r="J146">
            <v>4</v>
          </cell>
          <cell r="K146">
            <v>5.0999999999999997E-2</v>
          </cell>
          <cell r="L146">
            <v>3.5900000000000001E-2</v>
          </cell>
          <cell r="M146">
            <v>1.5100000000000001E-2</v>
          </cell>
          <cell r="N146">
            <v>5.18</v>
          </cell>
          <cell r="O146">
            <v>2.6</v>
          </cell>
          <cell r="P146">
            <v>0.22492000000000001</v>
          </cell>
          <cell r="Q146" t="str">
            <v>落料</v>
          </cell>
          <cell r="R146" t="str">
            <v>63T</v>
          </cell>
          <cell r="S146">
            <v>1</v>
          </cell>
          <cell r="T146">
            <v>0.04</v>
          </cell>
          <cell r="U146">
            <v>1</v>
          </cell>
          <cell r="V146">
            <v>0.04</v>
          </cell>
          <cell r="W146">
            <v>1.1200000000000001</v>
          </cell>
          <cell r="X146">
            <v>6.0015311999999996</v>
          </cell>
        </row>
        <row r="147">
          <cell r="E147" t="str">
            <v>靠背一级调节下边板LH</v>
          </cell>
          <cell r="F147">
            <v>1</v>
          </cell>
          <cell r="G147" t="str">
            <v>SPFH590</v>
          </cell>
          <cell r="H147">
            <v>208</v>
          </cell>
          <cell r="I147">
            <v>178</v>
          </cell>
          <cell r="J147">
            <v>3</v>
          </cell>
          <cell r="K147">
            <v>0.873</v>
          </cell>
          <cell r="L147">
            <v>0.56299999999999994</v>
          </cell>
          <cell r="M147">
            <v>0.31</v>
          </cell>
          <cell r="N147">
            <v>5.83</v>
          </cell>
          <cell r="O147">
            <v>2.6</v>
          </cell>
          <cell r="P147">
            <v>4.2835900000000002</v>
          </cell>
          <cell r="Q147" t="str">
            <v>落冲</v>
          </cell>
          <cell r="R147" t="str">
            <v>250T</v>
          </cell>
          <cell r="S147">
            <v>1</v>
          </cell>
          <cell r="T147">
            <v>0.18</v>
          </cell>
          <cell r="U147">
            <v>1</v>
          </cell>
          <cell r="V147">
            <v>0.18</v>
          </cell>
        </row>
        <row r="148">
          <cell r="Q148" t="str">
            <v>冲孔</v>
          </cell>
          <cell r="R148" t="str">
            <v>125T</v>
          </cell>
          <cell r="S148">
            <v>1</v>
          </cell>
          <cell r="T148">
            <v>0.08</v>
          </cell>
          <cell r="U148">
            <v>1</v>
          </cell>
          <cell r="V148">
            <v>0.08</v>
          </cell>
        </row>
        <row r="149">
          <cell r="Q149" t="str">
            <v>成型</v>
          </cell>
          <cell r="R149" t="str">
            <v>200T</v>
          </cell>
          <cell r="S149">
            <v>1</v>
          </cell>
          <cell r="T149">
            <v>0.15</v>
          </cell>
          <cell r="U149">
            <v>1</v>
          </cell>
          <cell r="V149">
            <v>0.15</v>
          </cell>
        </row>
        <row r="150">
          <cell r="Q150" t="str">
            <v>成型</v>
          </cell>
          <cell r="R150" t="str">
            <v>160T</v>
          </cell>
          <cell r="S150">
            <v>1</v>
          </cell>
          <cell r="T150">
            <v>0.1</v>
          </cell>
          <cell r="U150">
            <v>1</v>
          </cell>
          <cell r="V150">
            <v>0.1</v>
          </cell>
        </row>
        <row r="151">
          <cell r="Q151" t="str">
            <v>焊接</v>
          </cell>
          <cell r="S151">
            <v>6</v>
          </cell>
          <cell r="T151">
            <v>0.05</v>
          </cell>
          <cell r="U151">
            <v>1</v>
          </cell>
          <cell r="V151">
            <v>0.3</v>
          </cell>
        </row>
        <row r="152">
          <cell r="E152" t="str">
            <v>材料费合计：</v>
          </cell>
          <cell r="P152">
            <v>4.5085100000000002</v>
          </cell>
          <cell r="Q152" t="str">
            <v>加工成本合计：</v>
          </cell>
          <cell r="V152">
            <v>0.85</v>
          </cell>
        </row>
        <row r="153">
          <cell r="B153" t="str">
            <v>SLT0011252</v>
          </cell>
          <cell r="C153" t="str">
            <v>靠背一级调节下边板LH</v>
          </cell>
          <cell r="E153" t="str">
            <v>靠背一级调节下边板LH</v>
          </cell>
          <cell r="F153">
            <v>1</v>
          </cell>
          <cell r="G153" t="str">
            <v>SPFH590</v>
          </cell>
          <cell r="H153">
            <v>208</v>
          </cell>
          <cell r="I153">
            <v>178</v>
          </cell>
          <cell r="J153">
            <v>3</v>
          </cell>
          <cell r="K153">
            <v>0.873</v>
          </cell>
          <cell r="L153">
            <v>0.56299999999999994</v>
          </cell>
          <cell r="M153">
            <v>0.31</v>
          </cell>
          <cell r="N153">
            <v>5.83</v>
          </cell>
          <cell r="O153">
            <v>2.6</v>
          </cell>
          <cell r="P153">
            <v>4.2835900000000002</v>
          </cell>
          <cell r="Q153" t="str">
            <v>落冲</v>
          </cell>
          <cell r="R153" t="str">
            <v>250T</v>
          </cell>
          <cell r="S153">
            <v>1</v>
          </cell>
          <cell r="T153">
            <v>0.18</v>
          </cell>
          <cell r="U153">
            <v>1</v>
          </cell>
          <cell r="V153">
            <v>0.18</v>
          </cell>
          <cell r="W153">
            <v>1.1200000000000001</v>
          </cell>
          <cell r="X153">
            <v>5.3688207999999999</v>
          </cell>
        </row>
        <row r="154">
          <cell r="Q154" t="str">
            <v>冲孔</v>
          </cell>
          <cell r="R154" t="str">
            <v>125T</v>
          </cell>
          <cell r="S154">
            <v>1</v>
          </cell>
          <cell r="T154">
            <v>0.08</v>
          </cell>
          <cell r="U154">
            <v>1</v>
          </cell>
          <cell r="V154">
            <v>0.08</v>
          </cell>
        </row>
        <row r="155">
          <cell r="Q155" t="str">
            <v>成型</v>
          </cell>
          <cell r="R155" t="str">
            <v>200T</v>
          </cell>
          <cell r="S155">
            <v>1</v>
          </cell>
          <cell r="T155">
            <v>0.15</v>
          </cell>
          <cell r="U155">
            <v>1</v>
          </cell>
          <cell r="V155">
            <v>0.15</v>
          </cell>
        </row>
        <row r="156">
          <cell r="Q156" t="str">
            <v>成型</v>
          </cell>
          <cell r="R156" t="str">
            <v>160T</v>
          </cell>
          <cell r="S156">
            <v>1</v>
          </cell>
          <cell r="T156">
            <v>0.1</v>
          </cell>
          <cell r="U156">
            <v>1</v>
          </cell>
          <cell r="V156">
            <v>0.1</v>
          </cell>
        </row>
        <row r="157">
          <cell r="E157" t="str">
            <v>材料费合计：</v>
          </cell>
          <cell r="P157">
            <v>4.2835900000000002</v>
          </cell>
          <cell r="Q157" t="str">
            <v>加工成本合计：</v>
          </cell>
          <cell r="V157">
            <v>0.51</v>
          </cell>
        </row>
        <row r="158">
          <cell r="B158" t="str">
            <v>SLT0011254</v>
          </cell>
          <cell r="C158" t="str">
            <v>一级调节右旁接板焊接总成</v>
          </cell>
          <cell r="E158" t="str">
            <v>靠背一级调节下边板RH</v>
          </cell>
          <cell r="F158">
            <v>1</v>
          </cell>
          <cell r="G158" t="str">
            <v>QStE500TM</v>
          </cell>
          <cell r="H158">
            <v>182</v>
          </cell>
          <cell r="I158">
            <v>118</v>
          </cell>
          <cell r="J158">
            <v>2.5</v>
          </cell>
          <cell r="K158">
            <v>0.42199999999999999</v>
          </cell>
          <cell r="L158">
            <v>0.30599999999999999</v>
          </cell>
          <cell r="M158">
            <v>0.11600000000000001</v>
          </cell>
          <cell r="N158">
            <v>5.83</v>
          </cell>
          <cell r="O158">
            <v>2.6</v>
          </cell>
          <cell r="P158">
            <v>2.1586599999999998</v>
          </cell>
          <cell r="Q158" t="str">
            <v>落冲</v>
          </cell>
          <cell r="R158" t="str">
            <v>200T</v>
          </cell>
          <cell r="S158">
            <v>1</v>
          </cell>
          <cell r="T158">
            <v>0.15</v>
          </cell>
          <cell r="U158">
            <v>1</v>
          </cell>
          <cell r="V158">
            <v>0.15</v>
          </cell>
          <cell r="W158">
            <v>1.1200000000000001</v>
          </cell>
          <cell r="X158">
            <v>3.9061792</v>
          </cell>
        </row>
        <row r="159">
          <cell r="E159" t="str">
            <v>7/16'螺母</v>
          </cell>
          <cell r="F159">
            <v>1</v>
          </cell>
          <cell r="N159">
            <v>0.32</v>
          </cell>
          <cell r="P159">
            <v>0.32</v>
          </cell>
          <cell r="Q159" t="str">
            <v>冲孔</v>
          </cell>
          <cell r="R159" t="str">
            <v>125T</v>
          </cell>
          <cell r="S159">
            <v>1</v>
          </cell>
          <cell r="T159">
            <v>0.08</v>
          </cell>
          <cell r="U159">
            <v>1</v>
          </cell>
          <cell r="V159">
            <v>0.08</v>
          </cell>
        </row>
        <row r="160">
          <cell r="E160" t="str">
            <v>M8焊接方螺母</v>
          </cell>
          <cell r="F160">
            <v>1</v>
          </cell>
          <cell r="N160">
            <v>4.2000000000000003E-2</v>
          </cell>
          <cell r="P160">
            <v>4.2000000000000003E-2</v>
          </cell>
          <cell r="Q160" t="str">
            <v>成型</v>
          </cell>
          <cell r="R160" t="str">
            <v>200T</v>
          </cell>
          <cell r="S160">
            <v>1</v>
          </cell>
          <cell r="T160">
            <v>0.15</v>
          </cell>
          <cell r="U160">
            <v>1</v>
          </cell>
          <cell r="V160">
            <v>0.15</v>
          </cell>
        </row>
        <row r="161">
          <cell r="Q161" t="str">
            <v>成型</v>
          </cell>
          <cell r="R161" t="str">
            <v>160T</v>
          </cell>
          <cell r="S161">
            <v>1</v>
          </cell>
          <cell r="T161">
            <v>0.1</v>
          </cell>
          <cell r="U161">
            <v>1</v>
          </cell>
          <cell r="V161">
            <v>0.1</v>
          </cell>
        </row>
        <row r="162">
          <cell r="E162" t="str">
            <v>座椅靠背调节限位柱A</v>
          </cell>
          <cell r="F162">
            <v>1</v>
          </cell>
          <cell r="G162" t="str">
            <v>Q235</v>
          </cell>
          <cell r="H162">
            <v>30</v>
          </cell>
          <cell r="I162">
            <v>8</v>
          </cell>
          <cell r="K162">
            <v>1.9E-2</v>
          </cell>
          <cell r="L162">
            <v>1.0999999999999999E-2</v>
          </cell>
          <cell r="M162">
            <v>8.0000000000000002E-3</v>
          </cell>
          <cell r="N162">
            <v>5</v>
          </cell>
          <cell r="O162">
            <v>1</v>
          </cell>
          <cell r="P162">
            <v>8.6999999999999994E-2</v>
          </cell>
          <cell r="Q162" t="str">
            <v>冷墩</v>
          </cell>
          <cell r="S162">
            <v>1</v>
          </cell>
          <cell r="T162">
            <v>0.1</v>
          </cell>
          <cell r="U162">
            <v>1</v>
          </cell>
          <cell r="V162">
            <v>0.1</v>
          </cell>
        </row>
        <row r="163">
          <cell r="Q163" t="str">
            <v>焊接</v>
          </cell>
          <cell r="S163">
            <v>3</v>
          </cell>
          <cell r="T163">
            <v>0.1</v>
          </cell>
          <cell r="U163">
            <v>1</v>
          </cell>
          <cell r="V163">
            <v>0.3</v>
          </cell>
        </row>
        <row r="164">
          <cell r="E164" t="str">
            <v>材料费合计：</v>
          </cell>
          <cell r="P164">
            <v>2.6076600000000001</v>
          </cell>
          <cell r="Q164" t="str">
            <v>加工成本合计：</v>
          </cell>
          <cell r="V164">
            <v>0.88</v>
          </cell>
        </row>
        <row r="165">
          <cell r="B165" t="str">
            <v>SLT0011308</v>
          </cell>
          <cell r="C165" t="str">
            <v>安全上挂钩</v>
          </cell>
          <cell r="E165" t="str">
            <v>安全上挂钩</v>
          </cell>
          <cell r="F165">
            <v>1</v>
          </cell>
          <cell r="G165" t="str">
            <v>SPFH590</v>
          </cell>
          <cell r="H165">
            <v>90.5</v>
          </cell>
          <cell r="I165">
            <v>36</v>
          </cell>
          <cell r="J165">
            <v>3</v>
          </cell>
          <cell r="K165">
            <v>7.6999999999999999E-2</v>
          </cell>
          <cell r="L165">
            <v>3.5000000000000003E-2</v>
          </cell>
          <cell r="M165">
            <v>4.2000000000000003E-2</v>
          </cell>
          <cell r="N165">
            <v>5.83</v>
          </cell>
          <cell r="O165">
            <v>2.6</v>
          </cell>
          <cell r="P165">
            <v>0.33971000000000001</v>
          </cell>
          <cell r="Q165" t="str">
            <v>落料</v>
          </cell>
          <cell r="R165" t="str">
            <v>80T</v>
          </cell>
          <cell r="S165">
            <v>1</v>
          </cell>
          <cell r="T165">
            <v>0.05</v>
          </cell>
          <cell r="U165">
            <v>1</v>
          </cell>
          <cell r="V165">
            <v>0.05</v>
          </cell>
          <cell r="W165">
            <v>1.1200000000000001</v>
          </cell>
          <cell r="X165">
            <v>4.9664944000000002</v>
          </cell>
        </row>
        <row r="166">
          <cell r="Q166" t="str">
            <v>冲孔</v>
          </cell>
          <cell r="R166" t="str">
            <v>63T</v>
          </cell>
          <cell r="S166">
            <v>1</v>
          </cell>
          <cell r="T166">
            <v>0.04</v>
          </cell>
          <cell r="U166">
            <v>1</v>
          </cell>
          <cell r="V166">
            <v>0.04</v>
          </cell>
        </row>
        <row r="167">
          <cell r="Q167" t="str">
            <v>折弯</v>
          </cell>
          <cell r="R167" t="str">
            <v>40T</v>
          </cell>
          <cell r="S167">
            <v>1</v>
          </cell>
          <cell r="T167">
            <v>0.03</v>
          </cell>
          <cell r="U167">
            <v>1</v>
          </cell>
          <cell r="V167">
            <v>0.03</v>
          </cell>
        </row>
        <row r="168">
          <cell r="E168" t="str">
            <v>材料费合计：</v>
          </cell>
          <cell r="P168">
            <v>3.03437</v>
          </cell>
          <cell r="Q168" t="str">
            <v>加工成本合计：</v>
          </cell>
          <cell r="V168">
            <v>1.4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tabSelected="1" zoomScaleNormal="100" workbookViewId="0">
      <selection activeCell="B1" sqref="B1"/>
    </sheetView>
  </sheetViews>
  <sheetFormatPr defaultRowHeight="14.25" x14ac:dyDescent="0.2"/>
  <cols>
    <col min="1" max="1" width="5.125" customWidth="1"/>
    <col min="3" max="3" width="11.5" bestFit="1" customWidth="1"/>
    <col min="4" max="4" width="39.125" customWidth="1"/>
    <col min="6" max="7" width="0" hidden="1" customWidth="1"/>
    <col min="9" max="9" width="30.125" bestFit="1" customWidth="1"/>
    <col min="10" max="10" width="9" style="9"/>
    <col min="11" max="11" width="18.625" style="9" customWidth="1"/>
    <col min="12" max="12" width="13" style="9" bestFit="1" customWidth="1"/>
    <col min="13" max="13" width="31.375" customWidth="1"/>
  </cols>
  <sheetData>
    <row r="1" spans="1:13" s="2" customFormat="1" ht="15.75" x14ac:dyDescent="0.2">
      <c r="A1" s="1" t="s">
        <v>0</v>
      </c>
      <c r="B1" s="1" t="s">
        <v>3</v>
      </c>
      <c r="C1" s="1" t="s">
        <v>1</v>
      </c>
      <c r="D1" s="1" t="s">
        <v>2</v>
      </c>
      <c r="E1" s="1" t="s">
        <v>4</v>
      </c>
      <c r="F1" s="1" t="s">
        <v>5</v>
      </c>
      <c r="G1" s="1" t="s">
        <v>22</v>
      </c>
      <c r="H1" s="1" t="s">
        <v>46</v>
      </c>
      <c r="I1" s="1" t="s">
        <v>47</v>
      </c>
      <c r="J1" s="1" t="s">
        <v>71</v>
      </c>
      <c r="K1" s="1" t="s">
        <v>72</v>
      </c>
      <c r="L1" s="1" t="s">
        <v>91</v>
      </c>
      <c r="M1" s="13" t="s">
        <v>92</v>
      </c>
    </row>
    <row r="2" spans="1:13" s="2" customFormat="1" x14ac:dyDescent="0.2">
      <c r="A2" s="3">
        <v>1</v>
      </c>
      <c r="B2" s="15" t="s">
        <v>6</v>
      </c>
      <c r="C2" s="3" t="s">
        <v>7</v>
      </c>
      <c r="D2" s="3" t="s">
        <v>8</v>
      </c>
      <c r="E2" s="4">
        <v>0.35099999999999998</v>
      </c>
      <c r="F2" s="4">
        <v>0.1646</v>
      </c>
      <c r="G2" s="5">
        <f>(E2-F2)/F2</f>
        <v>1.1324422843256379</v>
      </c>
      <c r="H2" s="3" t="s">
        <v>51</v>
      </c>
      <c r="I2" s="3" t="s">
        <v>45</v>
      </c>
      <c r="J2" s="3" t="s">
        <v>45</v>
      </c>
      <c r="K2" s="3" t="s">
        <v>45</v>
      </c>
      <c r="L2" s="3">
        <v>0</v>
      </c>
      <c r="M2" s="6"/>
    </row>
    <row r="3" spans="1:13" s="2" customFormat="1" x14ac:dyDescent="0.2">
      <c r="A3" s="3">
        <v>2</v>
      </c>
      <c r="B3" s="16"/>
      <c r="C3" s="3" t="s">
        <v>9</v>
      </c>
      <c r="D3" s="3" t="s">
        <v>16</v>
      </c>
      <c r="E3" s="4">
        <v>0.8669</v>
      </c>
      <c r="F3" s="4">
        <v>0.63829999999999998</v>
      </c>
      <c r="G3" s="5">
        <f t="shared" ref="G3:G20" si="0">(E3-F3)/F3</f>
        <v>0.35813880620397937</v>
      </c>
      <c r="H3" s="3" t="s">
        <v>51</v>
      </c>
      <c r="I3" s="3" t="s">
        <v>45</v>
      </c>
      <c r="J3" s="3" t="s">
        <v>45</v>
      </c>
      <c r="K3" s="3" t="s">
        <v>45</v>
      </c>
      <c r="L3" s="3">
        <v>0</v>
      </c>
      <c r="M3" s="6"/>
    </row>
    <row r="4" spans="1:13" s="2" customFormat="1" x14ac:dyDescent="0.2">
      <c r="A4" s="3">
        <v>3</v>
      </c>
      <c r="B4" s="16"/>
      <c r="C4" s="3" t="s">
        <v>10</v>
      </c>
      <c r="D4" s="3" t="s">
        <v>17</v>
      </c>
      <c r="E4" s="4">
        <v>0.8669</v>
      </c>
      <c r="F4" s="4">
        <v>0.63829999999999998</v>
      </c>
      <c r="G4" s="5">
        <f t="shared" si="0"/>
        <v>0.35813880620397937</v>
      </c>
      <c r="H4" s="3" t="s">
        <v>51</v>
      </c>
      <c r="I4" s="3" t="s">
        <v>45</v>
      </c>
      <c r="J4" s="3" t="s">
        <v>45</v>
      </c>
      <c r="K4" s="3" t="s">
        <v>45</v>
      </c>
      <c r="L4" s="3">
        <v>0</v>
      </c>
      <c r="M4" s="6"/>
    </row>
    <row r="5" spans="1:13" s="2" customFormat="1" x14ac:dyDescent="0.2">
      <c r="A5" s="3">
        <v>4</v>
      </c>
      <c r="B5" s="16"/>
      <c r="C5" s="3" t="s">
        <v>11</v>
      </c>
      <c r="D5" s="3" t="s">
        <v>18</v>
      </c>
      <c r="E5" s="4">
        <v>3.7315</v>
      </c>
      <c r="F5" s="4">
        <v>3.4813000000000001</v>
      </c>
      <c r="G5" s="5">
        <f t="shared" si="0"/>
        <v>7.1869703846264316E-2</v>
      </c>
      <c r="H5" s="3" t="s">
        <v>51</v>
      </c>
      <c r="I5" s="3" t="s">
        <v>45</v>
      </c>
      <c r="J5" s="3" t="s">
        <v>45</v>
      </c>
      <c r="K5" s="3" t="s">
        <v>45</v>
      </c>
      <c r="L5" s="3">
        <v>0</v>
      </c>
      <c r="M5" s="6"/>
    </row>
    <row r="6" spans="1:13" s="2" customFormat="1" x14ac:dyDescent="0.2">
      <c r="A6" s="3">
        <v>5</v>
      </c>
      <c r="B6" s="16"/>
      <c r="C6" s="3" t="s">
        <v>12</v>
      </c>
      <c r="D6" s="3" t="s">
        <v>19</v>
      </c>
      <c r="E6" s="4">
        <v>3.7315</v>
      </c>
      <c r="F6" s="4">
        <v>3.4813000000000001</v>
      </c>
      <c r="G6" s="5">
        <f t="shared" si="0"/>
        <v>7.1869703846264316E-2</v>
      </c>
      <c r="H6" s="3" t="s">
        <v>51</v>
      </c>
      <c r="I6" s="3" t="s">
        <v>45</v>
      </c>
      <c r="J6" s="3" t="s">
        <v>45</v>
      </c>
      <c r="K6" s="3" t="s">
        <v>45</v>
      </c>
      <c r="L6" s="3">
        <v>0</v>
      </c>
      <c r="M6" s="6"/>
    </row>
    <row r="7" spans="1:13" s="2" customFormat="1" x14ac:dyDescent="0.2">
      <c r="A7" s="3">
        <v>6</v>
      </c>
      <c r="B7" s="16"/>
      <c r="C7" s="3" t="s">
        <v>13</v>
      </c>
      <c r="D7" s="3" t="s">
        <v>20</v>
      </c>
      <c r="E7" s="4">
        <v>2.2284000000000002</v>
      </c>
      <c r="F7" s="4">
        <v>1.8387</v>
      </c>
      <c r="G7" s="5">
        <f t="shared" si="0"/>
        <v>0.21194322075379352</v>
      </c>
      <c r="H7" s="3" t="s">
        <v>51</v>
      </c>
      <c r="I7" s="3" t="s">
        <v>45</v>
      </c>
      <c r="J7" s="3" t="s">
        <v>45</v>
      </c>
      <c r="K7" s="3" t="s">
        <v>45</v>
      </c>
      <c r="L7" s="3">
        <v>0</v>
      </c>
      <c r="M7" s="6"/>
    </row>
    <row r="8" spans="1:13" s="2" customFormat="1" x14ac:dyDescent="0.2">
      <c r="A8" s="3">
        <v>7</v>
      </c>
      <c r="B8" s="16"/>
      <c r="C8" s="3" t="s">
        <v>14</v>
      </c>
      <c r="D8" s="3" t="s">
        <v>20</v>
      </c>
      <c r="E8" s="4">
        <v>1.9775</v>
      </c>
      <c r="F8" s="4">
        <v>1.8387</v>
      </c>
      <c r="G8" s="5">
        <f t="shared" si="0"/>
        <v>7.5488116604122496E-2</v>
      </c>
      <c r="H8" s="3" t="s">
        <v>51</v>
      </c>
      <c r="I8" s="3" t="s">
        <v>45</v>
      </c>
      <c r="J8" s="3" t="s">
        <v>45</v>
      </c>
      <c r="K8" s="3" t="s">
        <v>45</v>
      </c>
      <c r="L8" s="3">
        <v>0</v>
      </c>
      <c r="M8" s="6"/>
    </row>
    <row r="9" spans="1:13" s="2" customFormat="1" x14ac:dyDescent="0.2">
      <c r="A9" s="3">
        <v>8</v>
      </c>
      <c r="B9" s="16"/>
      <c r="C9" s="3" t="s">
        <v>15</v>
      </c>
      <c r="D9" s="3" t="s">
        <v>20</v>
      </c>
      <c r="E9" s="4">
        <v>1.9775</v>
      </c>
      <c r="F9" s="4">
        <v>1.3176000000000001</v>
      </c>
      <c r="G9" s="5">
        <f t="shared" si="0"/>
        <v>0.50083485124468718</v>
      </c>
      <c r="H9" s="3" t="s">
        <v>51</v>
      </c>
      <c r="I9" s="3" t="s">
        <v>45</v>
      </c>
      <c r="J9" s="3" t="s">
        <v>45</v>
      </c>
      <c r="K9" s="3" t="s">
        <v>45</v>
      </c>
      <c r="L9" s="3">
        <v>0</v>
      </c>
      <c r="M9" s="6"/>
    </row>
    <row r="10" spans="1:13" s="2" customFormat="1" x14ac:dyDescent="0.2">
      <c r="A10" s="3">
        <v>9</v>
      </c>
      <c r="B10" s="16"/>
      <c r="C10" s="3" t="s">
        <v>62</v>
      </c>
      <c r="D10" s="3" t="s">
        <v>65</v>
      </c>
      <c r="E10" s="4">
        <v>1.9</v>
      </c>
      <c r="F10" s="4"/>
      <c r="G10" s="5"/>
      <c r="H10" s="3">
        <v>7500</v>
      </c>
      <c r="I10" s="3" t="s">
        <v>68</v>
      </c>
      <c r="J10" s="3">
        <v>6.25E-2</v>
      </c>
      <c r="K10" s="3">
        <v>59791</v>
      </c>
      <c r="L10" s="3">
        <f>K10*J10</f>
        <v>3736.9375</v>
      </c>
      <c r="M10" s="6" t="s">
        <v>75</v>
      </c>
    </row>
    <row r="11" spans="1:13" s="2" customFormat="1" x14ac:dyDescent="0.2">
      <c r="A11" s="3">
        <v>10</v>
      </c>
      <c r="B11" s="16"/>
      <c r="C11" s="3" t="s">
        <v>63</v>
      </c>
      <c r="D11" s="3" t="s">
        <v>66</v>
      </c>
      <c r="E11" s="4">
        <v>2.4500000000000002</v>
      </c>
      <c r="F11" s="4"/>
      <c r="G11" s="5"/>
      <c r="H11" s="3">
        <v>7500</v>
      </c>
      <c r="I11" s="3" t="s">
        <v>68</v>
      </c>
      <c r="J11" s="3">
        <v>6.25E-2</v>
      </c>
      <c r="K11" s="3">
        <v>59800</v>
      </c>
      <c r="L11" s="3">
        <f t="shared" ref="L11:L12" si="1">K11*J11</f>
        <v>3737.5</v>
      </c>
      <c r="M11" s="6" t="s">
        <v>75</v>
      </c>
    </row>
    <row r="12" spans="1:13" s="2" customFormat="1" x14ac:dyDescent="0.2">
      <c r="A12" s="3">
        <v>11</v>
      </c>
      <c r="B12" s="17"/>
      <c r="C12" s="3" t="s">
        <v>64</v>
      </c>
      <c r="D12" s="3" t="s">
        <v>67</v>
      </c>
      <c r="E12" s="4">
        <v>0.4</v>
      </c>
      <c r="F12" s="4"/>
      <c r="G12" s="5"/>
      <c r="H12" s="3">
        <v>6000</v>
      </c>
      <c r="I12" s="3" t="s">
        <v>68</v>
      </c>
      <c r="J12" s="3">
        <v>0.05</v>
      </c>
      <c r="K12" s="3">
        <v>59800</v>
      </c>
      <c r="L12" s="3">
        <f t="shared" si="1"/>
        <v>2990</v>
      </c>
      <c r="M12" s="6" t="s">
        <v>75</v>
      </c>
    </row>
    <row r="13" spans="1:13" s="2" customFormat="1" x14ac:dyDescent="0.2">
      <c r="A13" s="3">
        <v>12</v>
      </c>
      <c r="B13" s="18" t="s">
        <v>21</v>
      </c>
      <c r="C13" s="3" t="s">
        <v>23</v>
      </c>
      <c r="D13" s="3" t="s">
        <v>24</v>
      </c>
      <c r="E13" s="4">
        <v>3.4</v>
      </c>
      <c r="F13" s="4">
        <f>VLOOKUP(C13,[1]目标价格!$B$4:$X$168,23,0)</f>
        <v>3.2475968000000002</v>
      </c>
      <c r="G13" s="5">
        <f t="shared" si="0"/>
        <v>4.6927993031647193E-2</v>
      </c>
      <c r="H13" s="3" t="s">
        <v>51</v>
      </c>
      <c r="I13" s="3" t="s">
        <v>45</v>
      </c>
      <c r="J13" s="3" t="s">
        <v>45</v>
      </c>
      <c r="K13" s="3" t="s">
        <v>45</v>
      </c>
      <c r="L13" s="3">
        <v>0</v>
      </c>
      <c r="M13" s="6"/>
    </row>
    <row r="14" spans="1:13" s="2" customFormat="1" x14ac:dyDescent="0.2">
      <c r="A14" s="3">
        <v>13</v>
      </c>
      <c r="B14" s="19"/>
      <c r="C14" s="3" t="s">
        <v>25</v>
      </c>
      <c r="D14" s="3" t="s">
        <v>26</v>
      </c>
      <c r="E14" s="4">
        <v>3.2959999999999998</v>
      </c>
      <c r="F14" s="4">
        <f>VLOOKUP(C14,[1]目标价格!$B$4:$X$168,23,0)</f>
        <v>2.9261567999999998</v>
      </c>
      <c r="G14" s="5">
        <f t="shared" si="0"/>
        <v>0.12639213318985507</v>
      </c>
      <c r="H14" s="3" t="s">
        <v>51</v>
      </c>
      <c r="I14" s="3" t="s">
        <v>45</v>
      </c>
      <c r="J14" s="3" t="s">
        <v>45</v>
      </c>
      <c r="K14" s="3" t="s">
        <v>45</v>
      </c>
      <c r="L14" s="3">
        <v>0</v>
      </c>
      <c r="M14" s="3"/>
    </row>
    <row r="15" spans="1:13" s="2" customFormat="1" x14ac:dyDescent="0.2">
      <c r="A15" s="3">
        <v>14</v>
      </c>
      <c r="B15" s="19"/>
      <c r="C15" s="3" t="s">
        <v>27</v>
      </c>
      <c r="D15" s="3" t="s">
        <v>28</v>
      </c>
      <c r="E15" s="4">
        <v>3.9</v>
      </c>
      <c r="F15" s="4">
        <f>VLOOKUP(C15,[1]目标价格!$B$4:$X$168,23,0)</f>
        <v>3.7328144000000001</v>
      </c>
      <c r="G15" s="5">
        <f t="shared" si="0"/>
        <v>4.4788082686350497E-2</v>
      </c>
      <c r="H15" s="3" t="s">
        <v>51</v>
      </c>
      <c r="I15" s="3" t="s">
        <v>45</v>
      </c>
      <c r="J15" s="3" t="s">
        <v>45</v>
      </c>
      <c r="K15" s="3" t="s">
        <v>45</v>
      </c>
      <c r="L15" s="3">
        <v>0</v>
      </c>
      <c r="M15" s="6"/>
    </row>
    <row r="16" spans="1:13" s="2" customFormat="1" x14ac:dyDescent="0.2">
      <c r="A16" s="3">
        <v>15</v>
      </c>
      <c r="B16" s="19"/>
      <c r="C16" s="3" t="s">
        <v>29</v>
      </c>
      <c r="D16" s="3" t="s">
        <v>30</v>
      </c>
      <c r="E16" s="4">
        <v>4.2</v>
      </c>
      <c r="F16" s="4">
        <f>VLOOKUP(C16,[1]目标价格!$B$4:$X$168,23,0)</f>
        <v>4.0092192000000004</v>
      </c>
      <c r="G16" s="5">
        <f t="shared" si="0"/>
        <v>4.7585524882251318E-2</v>
      </c>
      <c r="H16" s="3" t="s">
        <v>51</v>
      </c>
      <c r="I16" s="3" t="s">
        <v>45</v>
      </c>
      <c r="J16" s="3" t="s">
        <v>45</v>
      </c>
      <c r="K16" s="3" t="s">
        <v>45</v>
      </c>
      <c r="L16" s="3">
        <v>0</v>
      </c>
      <c r="M16" s="6"/>
    </row>
    <row r="17" spans="1:13" s="2" customFormat="1" x14ac:dyDescent="0.2">
      <c r="A17" s="3">
        <v>16</v>
      </c>
      <c r="B17" s="19"/>
      <c r="C17" s="3" t="s">
        <v>31</v>
      </c>
      <c r="D17" s="3" t="s">
        <v>32</v>
      </c>
      <c r="E17" s="4">
        <v>1.67</v>
      </c>
      <c r="F17" s="4">
        <f>VLOOKUP(C17,[1]目标价格!$B$4:$X$168,23,0)</f>
        <v>1.5971200000000001</v>
      </c>
      <c r="G17" s="5">
        <f t="shared" si="0"/>
        <v>4.5632137848126524E-2</v>
      </c>
      <c r="H17" s="3" t="s">
        <v>51</v>
      </c>
      <c r="I17" s="3" t="s">
        <v>45</v>
      </c>
      <c r="J17" s="3" t="s">
        <v>45</v>
      </c>
      <c r="K17" s="3" t="s">
        <v>45</v>
      </c>
      <c r="L17" s="3">
        <v>0</v>
      </c>
      <c r="M17" s="6"/>
    </row>
    <row r="18" spans="1:13" s="2" customFormat="1" x14ac:dyDescent="0.2">
      <c r="A18" s="3">
        <v>17</v>
      </c>
      <c r="B18" s="19"/>
      <c r="C18" s="3" t="s">
        <v>33</v>
      </c>
      <c r="D18" s="3" t="s">
        <v>34</v>
      </c>
      <c r="E18" s="4">
        <v>4.0599999999999996</v>
      </c>
      <c r="F18" s="4">
        <f>VLOOKUP(C18,[1]目标价格!$B$4:$X$168,23,0)</f>
        <v>3.8746624000000001</v>
      </c>
      <c r="G18" s="5">
        <f t="shared" si="0"/>
        <v>4.7833225418555059E-2</v>
      </c>
      <c r="H18" s="3" t="s">
        <v>51</v>
      </c>
      <c r="I18" s="3" t="s">
        <v>45</v>
      </c>
      <c r="J18" s="3" t="s">
        <v>45</v>
      </c>
      <c r="K18" s="3" t="s">
        <v>45</v>
      </c>
      <c r="L18" s="3">
        <v>0</v>
      </c>
      <c r="M18" s="6"/>
    </row>
    <row r="19" spans="1:13" s="2" customFormat="1" x14ac:dyDescent="0.2">
      <c r="A19" s="3">
        <v>18</v>
      </c>
      <c r="B19" s="19"/>
      <c r="C19" s="3" t="s">
        <v>35</v>
      </c>
      <c r="D19" s="3" t="s">
        <v>36</v>
      </c>
      <c r="E19" s="4">
        <v>5</v>
      </c>
      <c r="F19" s="4">
        <f>VLOOKUP(C19,[1]目标价格!$B$4:$X$168,23,0)</f>
        <v>2.4293016467999999</v>
      </c>
      <c r="G19" s="5">
        <f t="shared" si="0"/>
        <v>1.0582046723535774</v>
      </c>
      <c r="H19" s="3" t="s">
        <v>51</v>
      </c>
      <c r="I19" s="3" t="s">
        <v>45</v>
      </c>
      <c r="J19" s="3" t="s">
        <v>45</v>
      </c>
      <c r="K19" s="3" t="s">
        <v>45</v>
      </c>
      <c r="L19" s="3">
        <v>0</v>
      </c>
      <c r="M19" s="6"/>
    </row>
    <row r="20" spans="1:13" s="2" customFormat="1" x14ac:dyDescent="0.2">
      <c r="A20" s="3">
        <v>19</v>
      </c>
      <c r="B20" s="20"/>
      <c r="C20" s="3" t="s">
        <v>37</v>
      </c>
      <c r="D20" s="3" t="s">
        <v>38</v>
      </c>
      <c r="E20" s="4">
        <v>6.3</v>
      </c>
      <c r="F20" s="4">
        <f>VLOOKUP(C20,[1]目标价格!$B$4:$X$168,23,0)</f>
        <v>6.0015311999999996</v>
      </c>
      <c r="G20" s="5">
        <f t="shared" si="0"/>
        <v>4.9732108365945049E-2</v>
      </c>
      <c r="H20" s="3" t="s">
        <v>51</v>
      </c>
      <c r="I20" s="3" t="s">
        <v>45</v>
      </c>
      <c r="J20" s="3" t="s">
        <v>45</v>
      </c>
      <c r="K20" s="3" t="s">
        <v>45</v>
      </c>
      <c r="L20" s="3">
        <v>0</v>
      </c>
      <c r="M20" s="6"/>
    </row>
    <row r="21" spans="1:13" s="2" customFormat="1" x14ac:dyDescent="0.2">
      <c r="A21" s="3">
        <v>20</v>
      </c>
      <c r="B21" s="3" t="s">
        <v>39</v>
      </c>
      <c r="C21" s="3" t="s">
        <v>41</v>
      </c>
      <c r="D21" s="3" t="s">
        <v>42</v>
      </c>
      <c r="E21" s="4">
        <v>0.53</v>
      </c>
      <c r="F21" s="4">
        <v>0.49</v>
      </c>
      <c r="G21" s="5">
        <f>(E21-F21)/F21</f>
        <v>8.1632653061224567E-2</v>
      </c>
      <c r="H21" s="3">
        <v>5000</v>
      </c>
      <c r="I21" s="3" t="s">
        <v>48</v>
      </c>
      <c r="J21" s="3">
        <v>0.1</v>
      </c>
      <c r="K21" s="3">
        <v>100000</v>
      </c>
      <c r="L21" s="3">
        <f>K21*J21</f>
        <v>10000</v>
      </c>
      <c r="M21" s="6"/>
    </row>
    <row r="22" spans="1:13" s="2" customFormat="1" x14ac:dyDescent="0.2">
      <c r="A22" s="3">
        <v>21</v>
      </c>
      <c r="B22" s="18" t="s">
        <v>59</v>
      </c>
      <c r="C22" s="3" t="s">
        <v>52</v>
      </c>
      <c r="D22" s="3" t="s">
        <v>60</v>
      </c>
      <c r="E22" s="4">
        <v>1.04</v>
      </c>
      <c r="F22" s="3" t="s">
        <v>45</v>
      </c>
      <c r="G22" s="3" t="s">
        <v>45</v>
      </c>
      <c r="H22" s="3">
        <v>8000</v>
      </c>
      <c r="I22" s="3" t="s">
        <v>48</v>
      </c>
      <c r="J22" s="3">
        <v>8.0000000000000016E-2</v>
      </c>
      <c r="K22" s="3">
        <v>0</v>
      </c>
      <c r="L22" s="3">
        <v>0</v>
      </c>
      <c r="M22" s="6" t="s">
        <v>93</v>
      </c>
    </row>
    <row r="23" spans="1:13" s="2" customFormat="1" x14ac:dyDescent="0.2">
      <c r="A23" s="3">
        <v>22</v>
      </c>
      <c r="B23" s="19"/>
      <c r="C23" s="3" t="s">
        <v>53</v>
      </c>
      <c r="D23" s="3" t="s">
        <v>54</v>
      </c>
      <c r="E23" s="4">
        <v>12.56</v>
      </c>
      <c r="F23" s="3" t="s">
        <v>45</v>
      </c>
      <c r="G23" s="3" t="s">
        <v>45</v>
      </c>
      <c r="H23" s="3">
        <v>8000</v>
      </c>
      <c r="I23" s="3" t="s">
        <v>48</v>
      </c>
      <c r="J23" s="3">
        <v>8.0000000000000016E-2</v>
      </c>
      <c r="K23" s="3">
        <v>87360</v>
      </c>
      <c r="L23" s="3">
        <f t="shared" ref="L23:L24" si="2">K23*J23</f>
        <v>6988.8000000000011</v>
      </c>
      <c r="M23" s="6"/>
    </row>
    <row r="24" spans="1:13" s="2" customFormat="1" x14ac:dyDescent="0.2">
      <c r="A24" s="3">
        <v>23</v>
      </c>
      <c r="B24" s="19"/>
      <c r="C24" s="3" t="s">
        <v>55</v>
      </c>
      <c r="D24" s="3" t="s">
        <v>56</v>
      </c>
      <c r="E24" s="4">
        <v>8.23</v>
      </c>
      <c r="F24" s="3" t="s">
        <v>45</v>
      </c>
      <c r="G24" s="3" t="s">
        <v>45</v>
      </c>
      <c r="H24" s="3">
        <v>8000</v>
      </c>
      <c r="I24" s="3" t="s">
        <v>48</v>
      </c>
      <c r="J24" s="3">
        <v>0.08</v>
      </c>
      <c r="K24" s="3">
        <v>87360</v>
      </c>
      <c r="L24" s="3">
        <f t="shared" si="2"/>
        <v>6988.8</v>
      </c>
      <c r="M24" s="6"/>
    </row>
    <row r="25" spans="1:13" s="2" customFormat="1" x14ac:dyDescent="0.2">
      <c r="A25" s="3">
        <v>24</v>
      </c>
      <c r="B25" s="20"/>
      <c r="C25" s="3" t="s">
        <v>57</v>
      </c>
      <c r="D25" s="3" t="s">
        <v>58</v>
      </c>
      <c r="E25" s="4">
        <v>1.04</v>
      </c>
      <c r="F25" s="3" t="s">
        <v>45</v>
      </c>
      <c r="G25" s="3" t="s">
        <v>45</v>
      </c>
      <c r="H25" s="3">
        <v>8000</v>
      </c>
      <c r="I25" s="3" t="s">
        <v>48</v>
      </c>
      <c r="J25" s="3">
        <v>0.08</v>
      </c>
      <c r="K25" s="3">
        <v>0</v>
      </c>
      <c r="L25" s="3">
        <v>0</v>
      </c>
      <c r="M25" s="6" t="s">
        <v>93</v>
      </c>
    </row>
    <row r="26" spans="1:13" s="2" customFormat="1" x14ac:dyDescent="0.2">
      <c r="A26" s="3">
        <v>25</v>
      </c>
      <c r="B26" s="18" t="s">
        <v>61</v>
      </c>
      <c r="C26" s="3" t="s">
        <v>77</v>
      </c>
      <c r="D26" s="3" t="s">
        <v>78</v>
      </c>
      <c r="E26" s="10">
        <v>6.72</v>
      </c>
      <c r="F26" s="10">
        <v>6.95</v>
      </c>
      <c r="G26" s="5">
        <f t="shared" ref="G26:G31" si="3">(E26-F26)/F26</f>
        <v>-3.3093525179856177E-2</v>
      </c>
      <c r="H26" s="3">
        <v>1500</v>
      </c>
      <c r="I26" s="3" t="s">
        <v>79</v>
      </c>
      <c r="J26" s="3" t="s">
        <v>94</v>
      </c>
      <c r="K26" s="3">
        <v>2000</v>
      </c>
      <c r="L26" s="3">
        <v>1500</v>
      </c>
      <c r="M26" s="6" t="s">
        <v>75</v>
      </c>
    </row>
    <row r="27" spans="1:13" s="2" customFormat="1" x14ac:dyDescent="0.2">
      <c r="A27" s="3">
        <v>26</v>
      </c>
      <c r="B27" s="19"/>
      <c r="C27" s="3" t="s">
        <v>80</v>
      </c>
      <c r="D27" s="3" t="s">
        <v>78</v>
      </c>
      <c r="E27" s="10">
        <v>6.3</v>
      </c>
      <c r="F27" s="10">
        <v>6.37</v>
      </c>
      <c r="G27" s="5">
        <f t="shared" si="3"/>
        <v>-1.0989010989011033E-2</v>
      </c>
      <c r="H27" s="3">
        <v>1500</v>
      </c>
      <c r="I27" s="3" t="s">
        <v>79</v>
      </c>
      <c r="J27" s="3" t="s">
        <v>94</v>
      </c>
      <c r="K27" s="3">
        <v>2000</v>
      </c>
      <c r="L27" s="3">
        <v>1500</v>
      </c>
      <c r="M27" s="6" t="s">
        <v>75</v>
      </c>
    </row>
    <row r="28" spans="1:13" x14ac:dyDescent="0.2">
      <c r="A28" s="3">
        <v>27</v>
      </c>
      <c r="B28" s="19"/>
      <c r="C28" s="3" t="s">
        <v>81</v>
      </c>
      <c r="D28" s="3" t="s">
        <v>82</v>
      </c>
      <c r="E28" s="10">
        <v>1.1000000000000001</v>
      </c>
      <c r="F28" s="10">
        <v>1.1000000000000001</v>
      </c>
      <c r="G28" s="5">
        <f t="shared" si="3"/>
        <v>0</v>
      </c>
      <c r="H28" s="3" t="s">
        <v>83</v>
      </c>
      <c r="I28" s="3" t="s">
        <v>83</v>
      </c>
      <c r="J28" s="3" t="s">
        <v>94</v>
      </c>
      <c r="K28" s="3">
        <v>0</v>
      </c>
      <c r="L28" s="3">
        <v>0</v>
      </c>
      <c r="M28" s="6" t="s">
        <v>75</v>
      </c>
    </row>
    <row r="29" spans="1:13" x14ac:dyDescent="0.2">
      <c r="A29" s="3">
        <v>28</v>
      </c>
      <c r="B29" s="19"/>
      <c r="C29" s="3" t="s">
        <v>84</v>
      </c>
      <c r="D29" s="3" t="s">
        <v>85</v>
      </c>
      <c r="E29" s="10">
        <v>10.1</v>
      </c>
      <c r="F29" s="10">
        <v>13.4</v>
      </c>
      <c r="G29" s="5">
        <f t="shared" si="3"/>
        <v>-0.24626865671641796</v>
      </c>
      <c r="H29" s="3">
        <v>15000</v>
      </c>
      <c r="I29" s="3" t="s">
        <v>79</v>
      </c>
      <c r="J29" s="3" t="s">
        <v>94</v>
      </c>
      <c r="K29" s="3">
        <v>2000</v>
      </c>
      <c r="L29" s="3">
        <v>15000</v>
      </c>
      <c r="M29" s="6" t="s">
        <v>75</v>
      </c>
    </row>
    <row r="30" spans="1:13" x14ac:dyDescent="0.2">
      <c r="A30" s="3">
        <v>29</v>
      </c>
      <c r="B30" s="19"/>
      <c r="C30" s="3" t="s">
        <v>86</v>
      </c>
      <c r="D30" s="3" t="s">
        <v>87</v>
      </c>
      <c r="E30" s="10">
        <v>25.4</v>
      </c>
      <c r="F30" s="10">
        <v>23.17</v>
      </c>
      <c r="G30" s="5">
        <f t="shared" si="3"/>
        <v>9.624514458351302E-2</v>
      </c>
      <c r="H30" s="3">
        <v>10000</v>
      </c>
      <c r="I30" s="3" t="s">
        <v>79</v>
      </c>
      <c r="J30" s="3" t="s">
        <v>94</v>
      </c>
      <c r="K30" s="3">
        <v>2000</v>
      </c>
      <c r="L30" s="3">
        <v>10000</v>
      </c>
      <c r="M30" s="6" t="s">
        <v>75</v>
      </c>
    </row>
    <row r="31" spans="1:13" x14ac:dyDescent="0.2">
      <c r="A31" s="3">
        <v>30</v>
      </c>
      <c r="B31" s="20"/>
      <c r="C31" s="3" t="s">
        <v>88</v>
      </c>
      <c r="D31" s="3" t="s">
        <v>89</v>
      </c>
      <c r="E31" s="10">
        <v>10.3</v>
      </c>
      <c r="F31" s="10">
        <v>9.9</v>
      </c>
      <c r="G31" s="5">
        <f t="shared" si="3"/>
        <v>4.0404040404040435E-2</v>
      </c>
      <c r="H31" s="3">
        <v>15000</v>
      </c>
      <c r="I31" s="3" t="s">
        <v>79</v>
      </c>
      <c r="J31" s="3" t="s">
        <v>94</v>
      </c>
      <c r="K31" s="3">
        <v>2000</v>
      </c>
      <c r="L31" s="3">
        <v>15000</v>
      </c>
      <c r="M31" s="6" t="s">
        <v>75</v>
      </c>
    </row>
    <row r="32" spans="1:13" s="2" customFormat="1" x14ac:dyDescent="0.2">
      <c r="A32" s="3">
        <v>31</v>
      </c>
      <c r="B32" s="15" t="s">
        <v>40</v>
      </c>
      <c r="C32" s="3" t="s">
        <v>43</v>
      </c>
      <c r="D32" s="3" t="s">
        <v>44</v>
      </c>
      <c r="E32" s="4">
        <v>3.1</v>
      </c>
      <c r="F32" s="4">
        <v>2.68</v>
      </c>
      <c r="G32" s="5">
        <f>(E32-F32)/F32</f>
        <v>0.15671641791044771</v>
      </c>
      <c r="H32" s="3">
        <v>10000</v>
      </c>
      <c r="I32" s="3" t="s">
        <v>49</v>
      </c>
      <c r="J32" s="3"/>
      <c r="K32" s="3"/>
      <c r="L32" s="3">
        <v>10000</v>
      </c>
      <c r="M32" s="3" t="s">
        <v>50</v>
      </c>
    </row>
    <row r="33" spans="1:13" ht="15.75" x14ac:dyDescent="0.2">
      <c r="A33" s="3">
        <v>32</v>
      </c>
      <c r="B33" s="16"/>
      <c r="C33" s="11" t="s">
        <v>73</v>
      </c>
      <c r="D33" s="3" t="s">
        <v>69</v>
      </c>
      <c r="E33" s="8">
        <v>4.4850000000000003</v>
      </c>
      <c r="F33" s="7"/>
      <c r="G33" s="5"/>
      <c r="H33" s="18">
        <v>11194.69</v>
      </c>
      <c r="I33" s="3" t="s">
        <v>76</v>
      </c>
      <c r="J33" s="3">
        <v>0.22389999999999999</v>
      </c>
      <c r="K33" s="3">
        <v>24155</v>
      </c>
      <c r="L33" s="3">
        <f>K33*J33</f>
        <v>5408.3044999999993</v>
      </c>
      <c r="M33" s="12"/>
    </row>
    <row r="34" spans="1:13" ht="15.75" x14ac:dyDescent="0.2">
      <c r="A34" s="3">
        <v>33</v>
      </c>
      <c r="B34" s="16"/>
      <c r="C34" s="11" t="s">
        <v>74</v>
      </c>
      <c r="D34" s="3" t="s">
        <v>70</v>
      </c>
      <c r="E34" s="8">
        <v>4.8209999999999997</v>
      </c>
      <c r="F34" s="7"/>
      <c r="G34" s="5"/>
      <c r="H34" s="20"/>
      <c r="I34" s="3" t="s">
        <v>76</v>
      </c>
      <c r="J34" s="3">
        <v>0.22389999999999999</v>
      </c>
      <c r="K34" s="3">
        <v>24155</v>
      </c>
      <c r="L34" s="3">
        <f>K34*J34</f>
        <v>5408.3044999999993</v>
      </c>
      <c r="M34" s="12"/>
    </row>
    <row r="35" spans="1:13" ht="15.75" x14ac:dyDescent="0.2">
      <c r="A35" s="3">
        <v>34</v>
      </c>
      <c r="B35" s="16"/>
      <c r="C35" s="11" t="s">
        <v>100</v>
      </c>
      <c r="D35" s="3" t="s">
        <v>96</v>
      </c>
      <c r="E35" s="8" t="s">
        <v>98</v>
      </c>
      <c r="F35" s="7"/>
      <c r="G35" s="5"/>
      <c r="H35" s="3">
        <v>19469.0265</v>
      </c>
      <c r="I35" s="3" t="s">
        <v>99</v>
      </c>
      <c r="J35" s="3">
        <v>0.19470000000000001</v>
      </c>
      <c r="K35" s="3">
        <f>390+545</f>
        <v>935</v>
      </c>
      <c r="L35" s="3">
        <f>H35*0.5-J35*K35</f>
        <v>9552.46875</v>
      </c>
      <c r="M35" s="12" t="s">
        <v>102</v>
      </c>
    </row>
    <row r="36" spans="1:13" ht="15.75" x14ac:dyDescent="0.2">
      <c r="A36" s="3">
        <v>35</v>
      </c>
      <c r="B36" s="17"/>
      <c r="C36" s="11" t="s">
        <v>101</v>
      </c>
      <c r="D36" s="3" t="s">
        <v>97</v>
      </c>
      <c r="E36" s="8" t="s">
        <v>98</v>
      </c>
      <c r="F36" s="7"/>
      <c r="G36" s="5"/>
      <c r="H36" s="3">
        <v>39823.008800000003</v>
      </c>
      <c r="I36" s="3" t="s">
        <v>99</v>
      </c>
      <c r="J36" s="3">
        <v>0.3982</v>
      </c>
      <c r="K36" s="3">
        <v>905</v>
      </c>
      <c r="L36" s="3">
        <f>H36*0.5-J36*K36</f>
        <v>19551.133400000002</v>
      </c>
      <c r="M36" s="12" t="s">
        <v>102</v>
      </c>
    </row>
    <row r="37" spans="1:13" ht="21" customHeight="1" x14ac:dyDescent="0.2">
      <c r="A37" s="3" t="s">
        <v>90</v>
      </c>
      <c r="B37" s="3"/>
      <c r="C37" s="3"/>
      <c r="D37" s="3"/>
      <c r="E37" s="3"/>
      <c r="F37" s="3"/>
      <c r="G37" s="3"/>
      <c r="H37" s="3"/>
      <c r="I37" s="3"/>
      <c r="J37" s="3"/>
      <c r="K37" s="3"/>
      <c r="L37" s="14">
        <f>SUM(L2:L36)</f>
        <v>127362.24865000001</v>
      </c>
      <c r="M37" s="3"/>
    </row>
    <row r="38" spans="1:13" x14ac:dyDescent="0.2">
      <c r="K38" s="9" t="s">
        <v>95</v>
      </c>
      <c r="L38" s="9">
        <v>381656</v>
      </c>
    </row>
  </sheetData>
  <mergeCells count="6">
    <mergeCell ref="B32:B36"/>
    <mergeCell ref="B13:B20"/>
    <mergeCell ref="B22:B25"/>
    <mergeCell ref="B2:B12"/>
    <mergeCell ref="H33:H34"/>
    <mergeCell ref="B26:B31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2023-04-26T09:23:37Z</dcterms:modified>
</cp:coreProperties>
</file>