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activeTab="1"/>
  </bookViews>
  <sheets>
    <sheet name="数字版" sheetId="15" r:id="rId1"/>
    <sheet name="劳务费" sheetId="10" r:id="rId2"/>
    <sheet name="考勤" sheetId="9" r:id="rId3"/>
    <sheet name="其他" sheetId="12" r:id="rId4"/>
    <sheet name="车间扣款" sheetId="7" r:id="rId5"/>
    <sheet name="Sheet1" sheetId="14" r:id="rId6"/>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1" hidden="1">劳务费!$A$2:$AA$86</definedName>
    <definedName name="_xlnm._FilterDatabase" localSheetId="2" hidden="1">考勤!$A$1:$AP$244</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7"/>
  </pivotCaches>
</workbook>
</file>

<file path=xl/comments1.xml><?xml version="1.0" encoding="utf-8"?>
<comments xmlns="http://schemas.openxmlformats.org/spreadsheetml/2006/main">
  <authors>
    <author>Administrator</author>
    <author>Public</author>
  </authors>
  <commentList>
    <comment ref="D43" authorId="0">
      <text>
        <r>
          <rPr>
            <b/>
            <sz val="9"/>
            <rFont val="宋体"/>
            <charset val="134"/>
          </rPr>
          <t xml:space="preserve">Adminis
</t>
        </r>
        <r>
          <rPr>
            <b/>
            <sz val="10"/>
            <rFont val="宋体"/>
            <charset val="134"/>
          </rPr>
          <t>夜班</t>
        </r>
      </text>
    </comment>
    <comment ref="E43" authorId="0">
      <text>
        <r>
          <rPr>
            <b/>
            <sz val="9"/>
            <rFont val="宋体"/>
            <charset val="134"/>
          </rPr>
          <t xml:space="preserve">Adminis
</t>
        </r>
        <r>
          <rPr>
            <b/>
            <sz val="10"/>
            <rFont val="宋体"/>
            <charset val="134"/>
          </rPr>
          <t>夜班</t>
        </r>
      </text>
    </comment>
    <comment ref="F43" authorId="0">
      <text>
        <r>
          <rPr>
            <b/>
            <sz val="9"/>
            <rFont val="宋体"/>
            <charset val="134"/>
          </rPr>
          <t xml:space="preserve">Adminis
</t>
        </r>
        <r>
          <rPr>
            <b/>
            <sz val="10"/>
            <rFont val="宋体"/>
            <charset val="134"/>
          </rPr>
          <t>夜班</t>
        </r>
      </text>
    </comment>
    <comment ref="G43" authorId="0">
      <text>
        <r>
          <rPr>
            <b/>
            <sz val="9"/>
            <rFont val="宋体"/>
            <charset val="134"/>
          </rPr>
          <t xml:space="preserve">Adminis
</t>
        </r>
        <r>
          <rPr>
            <b/>
            <sz val="10"/>
            <rFont val="宋体"/>
            <charset val="134"/>
          </rPr>
          <t>夜班</t>
        </r>
      </text>
    </comment>
    <comment ref="AC43" authorId="0">
      <text>
        <r>
          <rPr>
            <b/>
            <sz val="9"/>
            <rFont val="宋体"/>
            <charset val="134"/>
          </rPr>
          <t xml:space="preserve">Adminis
</t>
        </r>
        <r>
          <rPr>
            <b/>
            <sz val="10"/>
            <rFont val="宋体"/>
            <charset val="134"/>
          </rPr>
          <t>夜班</t>
        </r>
      </text>
    </comment>
    <comment ref="AD43" authorId="0">
      <text>
        <r>
          <rPr>
            <b/>
            <sz val="9"/>
            <rFont val="宋体"/>
            <charset val="134"/>
          </rPr>
          <t xml:space="preserve">Adminis
</t>
        </r>
        <r>
          <rPr>
            <b/>
            <sz val="10"/>
            <rFont val="宋体"/>
            <charset val="134"/>
          </rPr>
          <t>夜班</t>
        </r>
      </text>
    </comment>
    <comment ref="D46" authorId="0">
      <text>
        <r>
          <rPr>
            <b/>
            <sz val="9"/>
            <rFont val="宋体"/>
            <charset val="134"/>
          </rPr>
          <t xml:space="preserve">Adminis
</t>
        </r>
        <r>
          <rPr>
            <b/>
            <sz val="10"/>
            <rFont val="宋体"/>
            <charset val="134"/>
          </rPr>
          <t>夜班</t>
        </r>
      </text>
    </comment>
    <comment ref="E46" authorId="0">
      <text>
        <r>
          <rPr>
            <b/>
            <sz val="9"/>
            <rFont val="宋体"/>
            <charset val="134"/>
          </rPr>
          <t xml:space="preserve">Adminis
</t>
        </r>
        <r>
          <rPr>
            <b/>
            <sz val="10"/>
            <rFont val="宋体"/>
            <charset val="134"/>
          </rPr>
          <t>夜班</t>
        </r>
      </text>
    </comment>
    <comment ref="F46" authorId="0">
      <text>
        <r>
          <rPr>
            <b/>
            <sz val="9"/>
            <rFont val="宋体"/>
            <charset val="134"/>
          </rPr>
          <t xml:space="preserve">Adminis
</t>
        </r>
        <r>
          <rPr>
            <b/>
            <sz val="10"/>
            <rFont val="宋体"/>
            <charset val="134"/>
          </rPr>
          <t>夜班</t>
        </r>
      </text>
    </comment>
    <comment ref="G46" authorId="0">
      <text>
        <r>
          <rPr>
            <b/>
            <sz val="9"/>
            <rFont val="宋体"/>
            <charset val="134"/>
          </rPr>
          <t xml:space="preserve">Adminis
</t>
        </r>
        <r>
          <rPr>
            <b/>
            <sz val="10"/>
            <rFont val="宋体"/>
            <charset val="134"/>
          </rPr>
          <t>夜班</t>
        </r>
      </text>
    </comment>
    <comment ref="AB46" authorId="0">
      <text>
        <r>
          <rPr>
            <b/>
            <sz val="9"/>
            <rFont val="宋体"/>
            <charset val="134"/>
          </rPr>
          <t xml:space="preserve">Adminis
</t>
        </r>
        <r>
          <rPr>
            <b/>
            <sz val="10"/>
            <rFont val="宋体"/>
            <charset val="134"/>
          </rPr>
          <t>夜班</t>
        </r>
      </text>
    </comment>
    <comment ref="AC46" authorId="0">
      <text>
        <r>
          <rPr>
            <b/>
            <sz val="9"/>
            <rFont val="宋体"/>
            <charset val="134"/>
          </rPr>
          <t xml:space="preserve">Adminis
</t>
        </r>
        <r>
          <rPr>
            <b/>
            <sz val="10"/>
            <rFont val="宋体"/>
            <charset val="134"/>
          </rPr>
          <t>夜班</t>
        </r>
      </text>
    </comment>
    <comment ref="AD46" authorId="0">
      <text>
        <r>
          <rPr>
            <b/>
            <sz val="9"/>
            <rFont val="宋体"/>
            <charset val="134"/>
          </rPr>
          <t xml:space="preserve">Adminis
</t>
        </r>
        <r>
          <rPr>
            <b/>
            <sz val="10"/>
            <rFont val="宋体"/>
            <charset val="134"/>
          </rPr>
          <t>夜班</t>
        </r>
      </text>
    </comment>
    <comment ref="D49" authorId="0">
      <text>
        <r>
          <rPr>
            <b/>
            <sz val="9"/>
            <rFont val="宋体"/>
            <charset val="134"/>
          </rPr>
          <t xml:space="preserve">Adminis
</t>
        </r>
        <r>
          <rPr>
            <b/>
            <sz val="10"/>
            <rFont val="宋体"/>
            <charset val="134"/>
          </rPr>
          <t>夜班</t>
        </r>
      </text>
    </comment>
    <comment ref="E49" authorId="0">
      <text>
        <r>
          <rPr>
            <b/>
            <sz val="9"/>
            <rFont val="宋体"/>
            <charset val="134"/>
          </rPr>
          <t xml:space="preserve">Adminis
</t>
        </r>
        <r>
          <rPr>
            <b/>
            <sz val="10"/>
            <rFont val="宋体"/>
            <charset val="134"/>
          </rPr>
          <t>夜班</t>
        </r>
      </text>
    </comment>
    <comment ref="F49" authorId="0">
      <text>
        <r>
          <rPr>
            <b/>
            <sz val="9"/>
            <rFont val="宋体"/>
            <charset val="134"/>
          </rPr>
          <t xml:space="preserve">Adminis
</t>
        </r>
        <r>
          <rPr>
            <b/>
            <sz val="10"/>
            <rFont val="宋体"/>
            <charset val="134"/>
          </rPr>
          <t>夜班</t>
        </r>
      </text>
    </comment>
    <comment ref="G49" authorId="0">
      <text>
        <r>
          <rPr>
            <b/>
            <sz val="9"/>
            <rFont val="宋体"/>
            <charset val="134"/>
          </rPr>
          <t xml:space="preserve">Adminis
</t>
        </r>
        <r>
          <rPr>
            <b/>
            <sz val="10"/>
            <rFont val="宋体"/>
            <charset val="134"/>
          </rPr>
          <t>夜班</t>
        </r>
      </text>
    </comment>
    <comment ref="H49" authorId="0">
      <text>
        <r>
          <rPr>
            <b/>
            <sz val="9"/>
            <rFont val="宋体"/>
            <charset val="134"/>
          </rPr>
          <t xml:space="preserve">Adminis
</t>
        </r>
        <r>
          <rPr>
            <b/>
            <sz val="10"/>
            <rFont val="宋体"/>
            <charset val="134"/>
          </rPr>
          <t>夜班</t>
        </r>
      </text>
    </comment>
    <comment ref="I49" authorId="0">
      <text>
        <r>
          <rPr>
            <b/>
            <sz val="9"/>
            <rFont val="宋体"/>
            <charset val="134"/>
          </rPr>
          <t xml:space="preserve">Adminis
</t>
        </r>
        <r>
          <rPr>
            <b/>
            <sz val="10"/>
            <rFont val="宋体"/>
            <charset val="134"/>
          </rPr>
          <t>夜班</t>
        </r>
      </text>
    </comment>
    <comment ref="J49" authorId="0">
      <text>
        <r>
          <rPr>
            <b/>
            <sz val="9"/>
            <rFont val="宋体"/>
            <charset val="134"/>
          </rPr>
          <t xml:space="preserve">Adminis
</t>
        </r>
        <r>
          <rPr>
            <b/>
            <sz val="10"/>
            <rFont val="宋体"/>
            <charset val="134"/>
          </rPr>
          <t>夜班</t>
        </r>
      </text>
    </comment>
    <comment ref="K49" authorId="0">
      <text>
        <r>
          <rPr>
            <b/>
            <sz val="9"/>
            <rFont val="宋体"/>
            <charset val="134"/>
          </rPr>
          <t xml:space="preserve">Adminis
</t>
        </r>
        <r>
          <rPr>
            <b/>
            <sz val="10"/>
            <rFont val="宋体"/>
            <charset val="134"/>
          </rPr>
          <t>夜班</t>
        </r>
      </text>
    </comment>
    <comment ref="L49" authorId="0">
      <text>
        <r>
          <rPr>
            <b/>
            <sz val="9"/>
            <rFont val="宋体"/>
            <charset val="134"/>
          </rPr>
          <t xml:space="preserve">Adminis
</t>
        </r>
        <r>
          <rPr>
            <b/>
            <sz val="10"/>
            <rFont val="宋体"/>
            <charset val="134"/>
          </rPr>
          <t>夜班</t>
        </r>
      </text>
    </comment>
    <comment ref="M49" authorId="0">
      <text>
        <r>
          <rPr>
            <b/>
            <sz val="9"/>
            <rFont val="宋体"/>
            <charset val="134"/>
          </rPr>
          <t xml:space="preserve">Adminis
</t>
        </r>
        <r>
          <rPr>
            <b/>
            <sz val="10"/>
            <rFont val="宋体"/>
            <charset val="134"/>
          </rPr>
          <t>夜班</t>
        </r>
      </text>
    </comment>
    <comment ref="N49" authorId="0">
      <text>
        <r>
          <rPr>
            <b/>
            <sz val="9"/>
            <rFont val="宋体"/>
            <charset val="134"/>
          </rPr>
          <t xml:space="preserve">Adminis
</t>
        </r>
        <r>
          <rPr>
            <b/>
            <sz val="10"/>
            <rFont val="宋体"/>
            <charset val="134"/>
          </rPr>
          <t>夜班</t>
        </r>
      </text>
    </comment>
    <comment ref="O49" authorId="0">
      <text>
        <r>
          <rPr>
            <b/>
            <sz val="9"/>
            <rFont val="宋体"/>
            <charset val="134"/>
          </rPr>
          <t xml:space="preserve">Adminis
</t>
        </r>
        <r>
          <rPr>
            <b/>
            <sz val="10"/>
            <rFont val="宋体"/>
            <charset val="134"/>
          </rPr>
          <t>夜班</t>
        </r>
      </text>
    </comment>
    <comment ref="P49" authorId="0">
      <text>
        <r>
          <rPr>
            <b/>
            <sz val="9"/>
            <rFont val="宋体"/>
            <charset val="134"/>
          </rPr>
          <t xml:space="preserve">Adminis
</t>
        </r>
        <r>
          <rPr>
            <b/>
            <sz val="10"/>
            <rFont val="宋体"/>
            <charset val="134"/>
          </rPr>
          <t>夜班</t>
        </r>
      </text>
    </comment>
    <comment ref="Q49" authorId="0">
      <text>
        <r>
          <rPr>
            <b/>
            <sz val="9"/>
            <rFont val="宋体"/>
            <charset val="134"/>
          </rPr>
          <t xml:space="preserve">Adminis
</t>
        </r>
        <r>
          <rPr>
            <b/>
            <sz val="10"/>
            <rFont val="宋体"/>
            <charset val="134"/>
          </rPr>
          <t>夜班</t>
        </r>
      </text>
    </comment>
    <comment ref="R49" authorId="0">
      <text>
        <r>
          <rPr>
            <b/>
            <sz val="9"/>
            <rFont val="宋体"/>
            <charset val="134"/>
          </rPr>
          <t xml:space="preserve">Adminis
</t>
        </r>
        <r>
          <rPr>
            <b/>
            <sz val="10"/>
            <rFont val="宋体"/>
            <charset val="134"/>
          </rPr>
          <t>夜班</t>
        </r>
      </text>
    </comment>
    <comment ref="S49" authorId="0">
      <text>
        <r>
          <rPr>
            <b/>
            <sz val="9"/>
            <rFont val="宋体"/>
            <charset val="134"/>
          </rPr>
          <t xml:space="preserve">Adminis
</t>
        </r>
        <r>
          <rPr>
            <b/>
            <sz val="10"/>
            <rFont val="宋体"/>
            <charset val="134"/>
          </rPr>
          <t>夜班</t>
        </r>
      </text>
    </comment>
    <comment ref="U49" authorId="0">
      <text>
        <r>
          <rPr>
            <b/>
            <sz val="9"/>
            <rFont val="宋体"/>
            <charset val="134"/>
          </rPr>
          <t xml:space="preserve">Adminis
</t>
        </r>
        <r>
          <rPr>
            <b/>
            <sz val="10"/>
            <rFont val="宋体"/>
            <charset val="134"/>
          </rPr>
          <t>夜班</t>
        </r>
      </text>
    </comment>
    <comment ref="V49" authorId="0">
      <text>
        <r>
          <rPr>
            <b/>
            <sz val="9"/>
            <rFont val="宋体"/>
            <charset val="134"/>
          </rPr>
          <t xml:space="preserve">Adminis
</t>
        </r>
        <r>
          <rPr>
            <b/>
            <sz val="10"/>
            <rFont val="宋体"/>
            <charset val="134"/>
          </rPr>
          <t>夜班</t>
        </r>
      </text>
    </comment>
    <comment ref="W49" authorId="0">
      <text>
        <r>
          <rPr>
            <b/>
            <sz val="9"/>
            <rFont val="宋体"/>
            <charset val="134"/>
          </rPr>
          <t xml:space="preserve">Adminis
</t>
        </r>
        <r>
          <rPr>
            <b/>
            <sz val="10"/>
            <rFont val="宋体"/>
            <charset val="134"/>
          </rPr>
          <t>夜班</t>
        </r>
      </text>
    </comment>
    <comment ref="X49" authorId="0">
      <text>
        <r>
          <rPr>
            <b/>
            <sz val="9"/>
            <rFont val="宋体"/>
            <charset val="134"/>
          </rPr>
          <t xml:space="preserve">Adminis
</t>
        </r>
        <r>
          <rPr>
            <b/>
            <sz val="10"/>
            <rFont val="宋体"/>
            <charset val="134"/>
          </rPr>
          <t>夜班</t>
        </r>
      </text>
    </comment>
    <comment ref="Y49" authorId="0">
      <text>
        <r>
          <rPr>
            <b/>
            <sz val="9"/>
            <rFont val="宋体"/>
            <charset val="134"/>
          </rPr>
          <t xml:space="preserve">Adminis
</t>
        </r>
        <r>
          <rPr>
            <b/>
            <sz val="10"/>
            <rFont val="宋体"/>
            <charset val="134"/>
          </rPr>
          <t>夜班</t>
        </r>
      </text>
    </comment>
    <comment ref="Z49" authorId="0">
      <text>
        <r>
          <rPr>
            <b/>
            <sz val="9"/>
            <rFont val="宋体"/>
            <charset val="134"/>
          </rPr>
          <t xml:space="preserve">Adminis
</t>
        </r>
        <r>
          <rPr>
            <b/>
            <sz val="10"/>
            <rFont val="宋体"/>
            <charset val="134"/>
          </rPr>
          <t>夜班</t>
        </r>
      </text>
    </comment>
    <comment ref="AA49" authorId="0">
      <text>
        <r>
          <rPr>
            <b/>
            <sz val="9"/>
            <rFont val="宋体"/>
            <charset val="134"/>
          </rPr>
          <t xml:space="preserve">Adminis
</t>
        </r>
        <r>
          <rPr>
            <b/>
            <sz val="10"/>
            <rFont val="宋体"/>
            <charset val="134"/>
          </rPr>
          <t>夜班</t>
        </r>
      </text>
    </comment>
    <comment ref="AB49" authorId="0">
      <text>
        <r>
          <rPr>
            <b/>
            <sz val="9"/>
            <rFont val="宋体"/>
            <charset val="134"/>
          </rPr>
          <t xml:space="preserve">Adminis
</t>
        </r>
        <r>
          <rPr>
            <b/>
            <sz val="10"/>
            <rFont val="宋体"/>
            <charset val="134"/>
          </rPr>
          <t>夜班</t>
        </r>
      </text>
    </comment>
    <comment ref="AC49" authorId="0">
      <text>
        <r>
          <rPr>
            <b/>
            <sz val="9"/>
            <rFont val="宋体"/>
            <charset val="134"/>
          </rPr>
          <t xml:space="preserve">Adminis
</t>
        </r>
        <r>
          <rPr>
            <b/>
            <sz val="10"/>
            <rFont val="宋体"/>
            <charset val="134"/>
          </rPr>
          <t>夜班</t>
        </r>
      </text>
    </comment>
    <comment ref="AD49" authorId="0">
      <text>
        <r>
          <rPr>
            <b/>
            <sz val="9"/>
            <rFont val="宋体"/>
            <charset val="134"/>
          </rPr>
          <t xml:space="preserve">Adminis
</t>
        </r>
        <r>
          <rPr>
            <b/>
            <sz val="10"/>
            <rFont val="宋体"/>
            <charset val="134"/>
          </rPr>
          <t>夜班</t>
        </r>
      </text>
    </comment>
    <comment ref="R52" authorId="0">
      <text>
        <r>
          <rPr>
            <b/>
            <sz val="9"/>
            <rFont val="宋体"/>
            <charset val="134"/>
          </rPr>
          <t xml:space="preserve">Adminis
</t>
        </r>
        <r>
          <rPr>
            <b/>
            <sz val="10"/>
            <rFont val="宋体"/>
            <charset val="134"/>
          </rPr>
          <t>夜班</t>
        </r>
      </text>
    </comment>
    <comment ref="S52" authorId="0">
      <text>
        <r>
          <rPr>
            <b/>
            <sz val="9"/>
            <rFont val="宋体"/>
            <charset val="134"/>
          </rPr>
          <t xml:space="preserve">Adminis
</t>
        </r>
        <r>
          <rPr>
            <b/>
            <sz val="10"/>
            <rFont val="宋体"/>
            <charset val="134"/>
          </rPr>
          <t>夜班</t>
        </r>
      </text>
    </comment>
    <comment ref="T52" authorId="0">
      <text>
        <r>
          <rPr>
            <b/>
            <sz val="9"/>
            <rFont val="宋体"/>
            <charset val="134"/>
          </rPr>
          <t xml:space="preserve">Adminis
</t>
        </r>
        <r>
          <rPr>
            <b/>
            <sz val="10"/>
            <rFont val="宋体"/>
            <charset val="134"/>
          </rPr>
          <t>夜班</t>
        </r>
      </text>
    </comment>
    <comment ref="U52" authorId="0">
      <text>
        <r>
          <rPr>
            <b/>
            <sz val="9"/>
            <rFont val="宋体"/>
            <charset val="134"/>
          </rPr>
          <t xml:space="preserve">Adminis
</t>
        </r>
        <r>
          <rPr>
            <b/>
            <sz val="10"/>
            <rFont val="宋体"/>
            <charset val="134"/>
          </rPr>
          <t>夜班</t>
        </r>
      </text>
    </comment>
    <comment ref="V52" authorId="0">
      <text>
        <r>
          <rPr>
            <b/>
            <sz val="9"/>
            <rFont val="宋体"/>
            <charset val="134"/>
          </rPr>
          <t xml:space="preserve">Adminis
</t>
        </r>
        <r>
          <rPr>
            <b/>
            <sz val="10"/>
            <rFont val="宋体"/>
            <charset val="134"/>
          </rPr>
          <t>夜班</t>
        </r>
      </text>
    </comment>
    <comment ref="W52" authorId="0">
      <text>
        <r>
          <rPr>
            <b/>
            <sz val="9"/>
            <rFont val="宋体"/>
            <charset val="134"/>
          </rPr>
          <t xml:space="preserve">Adminis
</t>
        </r>
        <r>
          <rPr>
            <b/>
            <sz val="10"/>
            <rFont val="宋体"/>
            <charset val="134"/>
          </rPr>
          <t>夜班</t>
        </r>
      </text>
    </comment>
    <comment ref="X52" authorId="0">
      <text>
        <r>
          <rPr>
            <b/>
            <sz val="9"/>
            <rFont val="宋体"/>
            <charset val="134"/>
          </rPr>
          <t xml:space="preserve">Adminis
</t>
        </r>
        <r>
          <rPr>
            <b/>
            <sz val="10"/>
            <rFont val="宋体"/>
            <charset val="134"/>
          </rPr>
          <t>夜班</t>
        </r>
      </text>
    </comment>
    <comment ref="Y52" authorId="0">
      <text>
        <r>
          <rPr>
            <b/>
            <sz val="9"/>
            <rFont val="宋体"/>
            <charset val="134"/>
          </rPr>
          <t xml:space="preserve">Adminis
</t>
        </r>
        <r>
          <rPr>
            <b/>
            <sz val="10"/>
            <rFont val="宋体"/>
            <charset val="134"/>
          </rPr>
          <t>夜班</t>
        </r>
      </text>
    </comment>
    <comment ref="Z52" authorId="0">
      <text>
        <r>
          <rPr>
            <b/>
            <sz val="9"/>
            <rFont val="宋体"/>
            <charset val="134"/>
          </rPr>
          <t xml:space="preserve">Adminis
</t>
        </r>
        <r>
          <rPr>
            <b/>
            <sz val="10"/>
            <rFont val="宋体"/>
            <charset val="134"/>
          </rPr>
          <t>夜班</t>
        </r>
      </text>
    </comment>
    <comment ref="AA52" authorId="0">
      <text>
        <r>
          <rPr>
            <b/>
            <sz val="9"/>
            <rFont val="宋体"/>
            <charset val="134"/>
          </rPr>
          <t xml:space="preserve">Adminis
</t>
        </r>
        <r>
          <rPr>
            <b/>
            <sz val="10"/>
            <rFont val="宋体"/>
            <charset val="134"/>
          </rPr>
          <t>夜班</t>
        </r>
      </text>
    </comment>
    <comment ref="AB52" authorId="0">
      <text>
        <r>
          <rPr>
            <b/>
            <sz val="9"/>
            <rFont val="宋体"/>
            <charset val="134"/>
          </rPr>
          <t xml:space="preserve">Adminis
</t>
        </r>
        <r>
          <rPr>
            <b/>
            <sz val="10"/>
            <rFont val="宋体"/>
            <charset val="134"/>
          </rPr>
          <t>夜班</t>
        </r>
      </text>
    </comment>
    <comment ref="Q58" authorId="0">
      <text>
        <r>
          <rPr>
            <sz val="12"/>
            <rFont val="宋体"/>
            <charset val="134"/>
          </rPr>
          <t>白班连夜班</t>
        </r>
      </text>
    </comment>
    <comment ref="R58" authorId="0">
      <text>
        <r>
          <rPr>
            <b/>
            <sz val="9"/>
            <rFont val="宋体"/>
            <charset val="134"/>
          </rPr>
          <t xml:space="preserve">Adminis
</t>
        </r>
        <r>
          <rPr>
            <b/>
            <sz val="10"/>
            <rFont val="宋体"/>
            <charset val="134"/>
          </rPr>
          <t>夜班</t>
        </r>
      </text>
    </comment>
    <comment ref="S58" authorId="0">
      <text>
        <r>
          <rPr>
            <b/>
            <sz val="9"/>
            <rFont val="宋体"/>
            <charset val="134"/>
          </rPr>
          <t xml:space="preserve">Adminis
</t>
        </r>
        <r>
          <rPr>
            <b/>
            <sz val="10"/>
            <rFont val="宋体"/>
            <charset val="134"/>
          </rPr>
          <t>夜班</t>
        </r>
      </text>
    </comment>
    <comment ref="T58" authorId="0">
      <text>
        <r>
          <rPr>
            <b/>
            <sz val="9"/>
            <rFont val="宋体"/>
            <charset val="134"/>
          </rPr>
          <t xml:space="preserve">Adminis
</t>
        </r>
        <r>
          <rPr>
            <b/>
            <sz val="10"/>
            <rFont val="宋体"/>
            <charset val="134"/>
          </rPr>
          <t>夜班</t>
        </r>
      </text>
    </comment>
    <comment ref="U58" authorId="0">
      <text>
        <r>
          <rPr>
            <b/>
            <sz val="9"/>
            <rFont val="宋体"/>
            <charset val="134"/>
          </rPr>
          <t xml:space="preserve">Adminis
</t>
        </r>
        <r>
          <rPr>
            <b/>
            <sz val="10"/>
            <rFont val="宋体"/>
            <charset val="134"/>
          </rPr>
          <t>夜班</t>
        </r>
      </text>
    </comment>
    <comment ref="V58" authorId="0">
      <text>
        <r>
          <rPr>
            <b/>
            <sz val="9"/>
            <rFont val="宋体"/>
            <charset val="134"/>
          </rPr>
          <t xml:space="preserve">Adminis
</t>
        </r>
        <r>
          <rPr>
            <b/>
            <sz val="10"/>
            <rFont val="宋体"/>
            <charset val="134"/>
          </rPr>
          <t>夜班</t>
        </r>
      </text>
    </comment>
    <comment ref="W58" authorId="0">
      <text>
        <r>
          <rPr>
            <b/>
            <sz val="9"/>
            <rFont val="宋体"/>
            <charset val="134"/>
          </rPr>
          <t xml:space="preserve">Adminis
</t>
        </r>
        <r>
          <rPr>
            <b/>
            <sz val="10"/>
            <rFont val="宋体"/>
            <charset val="134"/>
          </rPr>
          <t>夜班</t>
        </r>
      </text>
    </comment>
    <comment ref="X58" authorId="0">
      <text>
        <r>
          <rPr>
            <b/>
            <sz val="9"/>
            <rFont val="宋体"/>
            <charset val="134"/>
          </rPr>
          <t xml:space="preserve">Adminis
</t>
        </r>
        <r>
          <rPr>
            <b/>
            <sz val="10"/>
            <rFont val="宋体"/>
            <charset val="134"/>
          </rPr>
          <t>夜班</t>
        </r>
      </text>
    </comment>
    <comment ref="Y58" authorId="0">
      <text>
        <r>
          <rPr>
            <b/>
            <sz val="9"/>
            <rFont val="宋体"/>
            <charset val="134"/>
          </rPr>
          <t xml:space="preserve">Adminis
</t>
        </r>
        <r>
          <rPr>
            <b/>
            <sz val="10"/>
            <rFont val="宋体"/>
            <charset val="134"/>
          </rPr>
          <t>夜班</t>
        </r>
      </text>
    </comment>
    <comment ref="Z58" authorId="0">
      <text>
        <r>
          <rPr>
            <b/>
            <sz val="9"/>
            <rFont val="宋体"/>
            <charset val="134"/>
          </rPr>
          <t xml:space="preserve">Adminis
</t>
        </r>
        <r>
          <rPr>
            <b/>
            <sz val="10"/>
            <rFont val="宋体"/>
            <charset val="134"/>
          </rPr>
          <t>夜班</t>
        </r>
      </text>
    </comment>
    <comment ref="AA58" authorId="0">
      <text>
        <r>
          <rPr>
            <b/>
            <sz val="9"/>
            <rFont val="宋体"/>
            <charset val="134"/>
          </rPr>
          <t xml:space="preserve">Adminis
</t>
        </r>
        <r>
          <rPr>
            <b/>
            <sz val="10"/>
            <rFont val="宋体"/>
            <charset val="134"/>
          </rPr>
          <t>夜班</t>
        </r>
      </text>
    </comment>
    <comment ref="AB58" authorId="0">
      <text>
        <r>
          <rPr>
            <b/>
            <sz val="9"/>
            <rFont val="宋体"/>
            <charset val="134"/>
          </rPr>
          <t xml:space="preserve">Adminis
</t>
        </r>
        <r>
          <rPr>
            <b/>
            <sz val="10"/>
            <rFont val="宋体"/>
            <charset val="134"/>
          </rPr>
          <t>夜班</t>
        </r>
      </text>
    </comment>
    <comment ref="AD58" authorId="0">
      <text>
        <r>
          <rPr>
            <b/>
            <sz val="9"/>
            <rFont val="宋体"/>
            <charset val="134"/>
          </rPr>
          <t>Adminis
白班连夜班，晚上休息1小时</t>
        </r>
      </text>
    </comment>
    <comment ref="AE58" authorId="0">
      <text>
        <r>
          <rPr>
            <b/>
            <sz val="9"/>
            <rFont val="宋体"/>
            <charset val="134"/>
          </rPr>
          <t xml:space="preserve">Adminis
</t>
        </r>
        <r>
          <rPr>
            <b/>
            <sz val="10"/>
            <rFont val="宋体"/>
            <charset val="134"/>
          </rPr>
          <t>夜班</t>
        </r>
      </text>
    </comment>
    <comment ref="AF58" authorId="0">
      <text>
        <r>
          <rPr>
            <b/>
            <sz val="9"/>
            <rFont val="宋体"/>
            <charset val="134"/>
          </rPr>
          <t xml:space="preserve">Adminis
</t>
        </r>
        <r>
          <rPr>
            <b/>
            <sz val="10"/>
            <rFont val="宋体"/>
            <charset val="134"/>
          </rPr>
          <t>夜班</t>
        </r>
      </text>
    </comment>
    <comment ref="AG58" authorId="0">
      <text>
        <r>
          <rPr>
            <b/>
            <sz val="9"/>
            <rFont val="宋体"/>
            <charset val="134"/>
          </rPr>
          <t xml:space="preserve">Adminis
</t>
        </r>
        <r>
          <rPr>
            <b/>
            <sz val="10"/>
            <rFont val="宋体"/>
            <charset val="134"/>
          </rPr>
          <t>夜班</t>
        </r>
      </text>
    </comment>
    <comment ref="AH58" authorId="0">
      <text>
        <r>
          <rPr>
            <b/>
            <sz val="9"/>
            <rFont val="宋体"/>
            <charset val="134"/>
          </rPr>
          <t xml:space="preserve">Adminis
</t>
        </r>
        <r>
          <rPr>
            <b/>
            <sz val="10"/>
            <rFont val="宋体"/>
            <charset val="134"/>
          </rPr>
          <t>夜班</t>
        </r>
      </text>
    </comment>
    <comment ref="N61" authorId="0">
      <text>
        <r>
          <rPr>
            <b/>
            <sz val="9"/>
            <rFont val="宋体"/>
            <charset val="134"/>
          </rPr>
          <t>Administrator:</t>
        </r>
        <r>
          <rPr>
            <sz val="9"/>
            <rFont val="宋体"/>
            <charset val="134"/>
          </rPr>
          <t xml:space="preserve">
夜班</t>
        </r>
      </text>
    </comment>
    <comment ref="O61" authorId="0">
      <text>
        <r>
          <rPr>
            <b/>
            <sz val="9"/>
            <rFont val="宋体"/>
            <charset val="134"/>
          </rPr>
          <t>Administrator:</t>
        </r>
        <r>
          <rPr>
            <sz val="9"/>
            <rFont val="宋体"/>
            <charset val="134"/>
          </rPr>
          <t xml:space="preserve">
夜班</t>
        </r>
      </text>
    </comment>
    <comment ref="P61" authorId="0">
      <text>
        <r>
          <rPr>
            <b/>
            <sz val="9"/>
            <rFont val="宋体"/>
            <charset val="134"/>
          </rPr>
          <t>Administrator:</t>
        </r>
        <r>
          <rPr>
            <sz val="9"/>
            <rFont val="宋体"/>
            <charset val="134"/>
          </rPr>
          <t xml:space="preserve">
夜班</t>
        </r>
      </text>
    </comment>
    <comment ref="Q61" authorId="0">
      <text>
        <r>
          <rPr>
            <b/>
            <sz val="9"/>
            <rFont val="宋体"/>
            <charset val="134"/>
          </rPr>
          <t>Administrator:</t>
        </r>
        <r>
          <rPr>
            <sz val="9"/>
            <rFont val="宋体"/>
            <charset val="134"/>
          </rPr>
          <t xml:space="preserve">
夜班</t>
        </r>
      </text>
    </comment>
    <comment ref="R61" authorId="0">
      <text>
        <r>
          <rPr>
            <b/>
            <sz val="9"/>
            <rFont val="宋体"/>
            <charset val="134"/>
          </rPr>
          <t xml:space="preserve">Adminis
</t>
        </r>
        <r>
          <rPr>
            <b/>
            <sz val="10"/>
            <rFont val="宋体"/>
            <charset val="134"/>
          </rPr>
          <t>夜班</t>
        </r>
      </text>
    </comment>
    <comment ref="S61" authorId="0">
      <text>
        <r>
          <rPr>
            <b/>
            <sz val="9"/>
            <rFont val="宋体"/>
            <charset val="134"/>
          </rPr>
          <t xml:space="preserve">Adminis
</t>
        </r>
        <r>
          <rPr>
            <b/>
            <sz val="10"/>
            <rFont val="宋体"/>
            <charset val="134"/>
          </rPr>
          <t>夜班</t>
        </r>
      </text>
    </comment>
    <comment ref="T61" authorId="0">
      <text>
        <r>
          <rPr>
            <b/>
            <sz val="9"/>
            <rFont val="宋体"/>
            <charset val="134"/>
          </rPr>
          <t xml:space="preserve">Adminis
</t>
        </r>
        <r>
          <rPr>
            <b/>
            <sz val="10"/>
            <rFont val="宋体"/>
            <charset val="134"/>
          </rPr>
          <t>夜班</t>
        </r>
      </text>
    </comment>
    <comment ref="V61" authorId="0">
      <text>
        <r>
          <rPr>
            <b/>
            <sz val="9"/>
            <rFont val="宋体"/>
            <charset val="134"/>
          </rPr>
          <t xml:space="preserve">Adminis
</t>
        </r>
        <r>
          <rPr>
            <b/>
            <sz val="10"/>
            <rFont val="宋体"/>
            <charset val="134"/>
          </rPr>
          <t>夜班</t>
        </r>
      </text>
    </comment>
    <comment ref="W61" authorId="0">
      <text>
        <r>
          <rPr>
            <b/>
            <sz val="9"/>
            <rFont val="宋体"/>
            <charset val="134"/>
          </rPr>
          <t xml:space="preserve">Adminis
</t>
        </r>
        <r>
          <rPr>
            <b/>
            <sz val="10"/>
            <rFont val="宋体"/>
            <charset val="134"/>
          </rPr>
          <t>夜班</t>
        </r>
      </text>
    </comment>
    <comment ref="X61" authorId="0">
      <text>
        <r>
          <rPr>
            <b/>
            <sz val="9"/>
            <rFont val="宋体"/>
            <charset val="134"/>
          </rPr>
          <t xml:space="preserve">Adminis
</t>
        </r>
        <r>
          <rPr>
            <b/>
            <sz val="10"/>
            <rFont val="宋体"/>
            <charset val="134"/>
          </rPr>
          <t>夜班</t>
        </r>
      </text>
    </comment>
    <comment ref="Y61" authorId="0">
      <text>
        <r>
          <rPr>
            <b/>
            <sz val="9"/>
            <rFont val="宋体"/>
            <charset val="134"/>
          </rPr>
          <t xml:space="preserve">Adminis
</t>
        </r>
        <r>
          <rPr>
            <b/>
            <sz val="10"/>
            <rFont val="宋体"/>
            <charset val="134"/>
          </rPr>
          <t>夜班</t>
        </r>
      </text>
    </comment>
    <comment ref="Z61" authorId="0">
      <text>
        <r>
          <rPr>
            <b/>
            <sz val="9"/>
            <rFont val="宋体"/>
            <charset val="134"/>
          </rPr>
          <t xml:space="preserve">Adminis
</t>
        </r>
        <r>
          <rPr>
            <b/>
            <sz val="10"/>
            <rFont val="宋体"/>
            <charset val="134"/>
          </rPr>
          <t>夜班</t>
        </r>
      </text>
    </comment>
    <comment ref="AA61" authorId="0">
      <text>
        <r>
          <rPr>
            <b/>
            <sz val="9"/>
            <rFont val="宋体"/>
            <charset val="134"/>
          </rPr>
          <t xml:space="preserve">Adminis
</t>
        </r>
        <r>
          <rPr>
            <b/>
            <sz val="10"/>
            <rFont val="宋体"/>
            <charset val="134"/>
          </rPr>
          <t>夜班</t>
        </r>
      </text>
    </comment>
    <comment ref="AB61" authorId="0">
      <text>
        <r>
          <rPr>
            <b/>
            <sz val="9"/>
            <rFont val="宋体"/>
            <charset val="134"/>
          </rPr>
          <t xml:space="preserve">Adminis
</t>
        </r>
        <r>
          <rPr>
            <b/>
            <sz val="10"/>
            <rFont val="宋体"/>
            <charset val="134"/>
          </rPr>
          <t>夜班</t>
        </r>
      </text>
    </comment>
    <comment ref="AC61" authorId="0">
      <text>
        <r>
          <rPr>
            <b/>
            <sz val="9"/>
            <rFont val="宋体"/>
            <charset val="134"/>
          </rPr>
          <t xml:space="preserve">Adminis
</t>
        </r>
        <r>
          <rPr>
            <b/>
            <sz val="10"/>
            <rFont val="宋体"/>
            <charset val="134"/>
          </rPr>
          <t>夜班</t>
        </r>
      </text>
    </comment>
    <comment ref="N64" authorId="0">
      <text>
        <r>
          <rPr>
            <b/>
            <sz val="9"/>
            <rFont val="宋体"/>
            <charset val="134"/>
          </rPr>
          <t>Administrator:</t>
        </r>
        <r>
          <rPr>
            <sz val="9"/>
            <rFont val="宋体"/>
            <charset val="134"/>
          </rPr>
          <t xml:space="preserve">
夜班</t>
        </r>
      </text>
    </comment>
    <comment ref="O64" authorId="0">
      <text>
        <r>
          <rPr>
            <b/>
            <sz val="9"/>
            <rFont val="宋体"/>
            <charset val="134"/>
          </rPr>
          <t>Administrator:</t>
        </r>
        <r>
          <rPr>
            <sz val="9"/>
            <rFont val="宋体"/>
            <charset val="134"/>
          </rPr>
          <t xml:space="preserve">
夜班</t>
        </r>
      </text>
    </comment>
    <comment ref="P64" authorId="0">
      <text>
        <r>
          <rPr>
            <b/>
            <sz val="9"/>
            <rFont val="宋体"/>
            <charset val="134"/>
          </rPr>
          <t>Administrator:</t>
        </r>
        <r>
          <rPr>
            <sz val="9"/>
            <rFont val="宋体"/>
            <charset val="134"/>
          </rPr>
          <t xml:space="preserve">
夜班</t>
        </r>
      </text>
    </comment>
    <comment ref="Q64" authorId="0">
      <text>
        <r>
          <rPr>
            <b/>
            <sz val="9"/>
            <rFont val="宋体"/>
            <charset val="134"/>
          </rPr>
          <t>Administrator:</t>
        </r>
        <r>
          <rPr>
            <sz val="9"/>
            <rFont val="宋体"/>
            <charset val="134"/>
          </rPr>
          <t xml:space="preserve">
夜班</t>
        </r>
      </text>
    </comment>
    <comment ref="R64" authorId="0">
      <text>
        <r>
          <rPr>
            <b/>
            <sz val="9"/>
            <rFont val="宋体"/>
            <charset val="134"/>
          </rPr>
          <t xml:space="preserve">Adminis
</t>
        </r>
        <r>
          <rPr>
            <b/>
            <sz val="10"/>
            <rFont val="宋体"/>
            <charset val="134"/>
          </rPr>
          <t>夜班</t>
        </r>
      </text>
    </comment>
    <comment ref="S64" authorId="0">
      <text>
        <r>
          <rPr>
            <b/>
            <sz val="9"/>
            <rFont val="宋体"/>
            <charset val="134"/>
          </rPr>
          <t xml:space="preserve">Adminis
</t>
        </r>
        <r>
          <rPr>
            <b/>
            <sz val="10"/>
            <rFont val="宋体"/>
            <charset val="134"/>
          </rPr>
          <t>夜班</t>
        </r>
      </text>
    </comment>
    <comment ref="T64" authorId="0">
      <text>
        <r>
          <rPr>
            <b/>
            <sz val="9"/>
            <rFont val="宋体"/>
            <charset val="134"/>
          </rPr>
          <t xml:space="preserve">Adminis
</t>
        </r>
        <r>
          <rPr>
            <b/>
            <sz val="10"/>
            <rFont val="宋体"/>
            <charset val="134"/>
          </rPr>
          <t>夜班</t>
        </r>
      </text>
    </comment>
    <comment ref="V64" authorId="0">
      <text>
        <r>
          <rPr>
            <b/>
            <sz val="9"/>
            <rFont val="宋体"/>
            <charset val="134"/>
          </rPr>
          <t xml:space="preserve">Adminis
</t>
        </r>
        <r>
          <rPr>
            <b/>
            <sz val="10"/>
            <rFont val="宋体"/>
            <charset val="134"/>
          </rPr>
          <t>夜班</t>
        </r>
      </text>
    </comment>
    <comment ref="W64" authorId="0">
      <text>
        <r>
          <rPr>
            <b/>
            <sz val="9"/>
            <rFont val="宋体"/>
            <charset val="134"/>
          </rPr>
          <t xml:space="preserve">Adminis
</t>
        </r>
        <r>
          <rPr>
            <b/>
            <sz val="10"/>
            <rFont val="宋体"/>
            <charset val="134"/>
          </rPr>
          <t>夜班</t>
        </r>
      </text>
    </comment>
    <comment ref="X64" authorId="0">
      <text>
        <r>
          <rPr>
            <b/>
            <sz val="9"/>
            <rFont val="宋体"/>
            <charset val="134"/>
          </rPr>
          <t xml:space="preserve">Adminis
</t>
        </r>
        <r>
          <rPr>
            <b/>
            <sz val="10"/>
            <rFont val="宋体"/>
            <charset val="134"/>
          </rPr>
          <t>夜班</t>
        </r>
      </text>
    </comment>
    <comment ref="Y64" authorId="0">
      <text>
        <r>
          <rPr>
            <b/>
            <sz val="9"/>
            <rFont val="宋体"/>
            <charset val="134"/>
          </rPr>
          <t xml:space="preserve">Adminis
</t>
        </r>
        <r>
          <rPr>
            <b/>
            <sz val="10"/>
            <rFont val="宋体"/>
            <charset val="134"/>
          </rPr>
          <t>夜班</t>
        </r>
      </text>
    </comment>
    <comment ref="AC67" authorId="0">
      <text>
        <r>
          <rPr>
            <b/>
            <sz val="9"/>
            <rFont val="宋体"/>
            <charset val="134"/>
          </rPr>
          <t xml:space="preserve">Adminis
</t>
        </r>
        <r>
          <rPr>
            <b/>
            <sz val="10"/>
            <rFont val="宋体"/>
            <charset val="134"/>
          </rPr>
          <t>夜班</t>
        </r>
      </text>
    </comment>
    <comment ref="AD67" authorId="0">
      <text>
        <r>
          <rPr>
            <b/>
            <sz val="9"/>
            <rFont val="宋体"/>
            <charset val="134"/>
          </rPr>
          <t xml:space="preserve">Adminis
</t>
        </r>
        <r>
          <rPr>
            <b/>
            <sz val="10"/>
            <rFont val="宋体"/>
            <charset val="134"/>
          </rPr>
          <t>夜班</t>
        </r>
      </text>
    </comment>
    <comment ref="AE67" authorId="0">
      <text>
        <r>
          <rPr>
            <b/>
            <sz val="9"/>
            <rFont val="宋体"/>
            <charset val="134"/>
          </rPr>
          <t xml:space="preserve">Adminis
</t>
        </r>
        <r>
          <rPr>
            <b/>
            <sz val="10"/>
            <rFont val="宋体"/>
            <charset val="134"/>
          </rPr>
          <t>夜班</t>
        </r>
      </text>
    </comment>
    <comment ref="AF67" authorId="0">
      <text>
        <r>
          <rPr>
            <b/>
            <sz val="9"/>
            <rFont val="宋体"/>
            <charset val="134"/>
          </rPr>
          <t xml:space="preserve">Adminis
</t>
        </r>
        <r>
          <rPr>
            <b/>
            <sz val="10"/>
            <rFont val="宋体"/>
            <charset val="134"/>
          </rPr>
          <t>夜班</t>
        </r>
      </text>
    </comment>
    <comment ref="AG67" authorId="0">
      <text>
        <r>
          <rPr>
            <b/>
            <sz val="9"/>
            <rFont val="宋体"/>
            <charset val="134"/>
          </rPr>
          <t xml:space="preserve">Adminis
</t>
        </r>
        <r>
          <rPr>
            <b/>
            <sz val="10"/>
            <rFont val="宋体"/>
            <charset val="134"/>
          </rPr>
          <t>夜班</t>
        </r>
      </text>
    </comment>
    <comment ref="Z68" authorId="0">
      <text>
        <r>
          <rPr>
            <b/>
            <sz val="9"/>
            <rFont val="宋体"/>
            <charset val="134"/>
          </rPr>
          <t>Administrator:</t>
        </r>
        <r>
          <rPr>
            <sz val="9"/>
            <rFont val="宋体"/>
            <charset val="134"/>
          </rPr>
          <t xml:space="preserve">
</t>
        </r>
        <r>
          <rPr>
            <sz val="20"/>
            <rFont val="宋体"/>
            <charset val="134"/>
          </rPr>
          <t>有替班，应多算</t>
        </r>
      </text>
    </comment>
    <comment ref="Z70" authorId="0">
      <text>
        <r>
          <rPr>
            <b/>
            <sz val="9"/>
            <rFont val="宋体"/>
            <charset val="134"/>
          </rPr>
          <t>Administrator:</t>
        </r>
        <r>
          <rPr>
            <sz val="9"/>
            <rFont val="宋体"/>
            <charset val="134"/>
          </rPr>
          <t xml:space="preserve">
</t>
        </r>
        <r>
          <rPr>
            <sz val="10"/>
            <rFont val="宋体"/>
            <charset val="134"/>
          </rPr>
          <t>白班连夜班</t>
        </r>
      </text>
    </comment>
    <comment ref="AA70" authorId="0">
      <text>
        <r>
          <rPr>
            <b/>
            <sz val="9"/>
            <rFont val="宋体"/>
            <charset val="134"/>
          </rPr>
          <t xml:space="preserve">Adminis
</t>
        </r>
        <r>
          <rPr>
            <b/>
            <sz val="10"/>
            <rFont val="宋体"/>
            <charset val="134"/>
          </rPr>
          <t>夜班</t>
        </r>
      </text>
    </comment>
    <comment ref="AB70" authorId="0">
      <text>
        <r>
          <rPr>
            <b/>
            <sz val="9"/>
            <rFont val="宋体"/>
            <charset val="134"/>
          </rPr>
          <t xml:space="preserve">Adminis
</t>
        </r>
        <r>
          <rPr>
            <b/>
            <sz val="10"/>
            <rFont val="宋体"/>
            <charset val="134"/>
          </rPr>
          <t>夜班</t>
        </r>
      </text>
    </comment>
    <comment ref="AC70" authorId="0">
      <text>
        <r>
          <rPr>
            <b/>
            <sz val="9"/>
            <rFont val="宋体"/>
            <charset val="134"/>
          </rPr>
          <t xml:space="preserve">Adminis
</t>
        </r>
        <r>
          <rPr>
            <b/>
            <sz val="10"/>
            <rFont val="宋体"/>
            <charset val="134"/>
          </rPr>
          <t>夜班</t>
        </r>
      </text>
    </comment>
    <comment ref="AD70" authorId="0">
      <text>
        <r>
          <rPr>
            <b/>
            <sz val="9"/>
            <rFont val="宋体"/>
            <charset val="134"/>
          </rPr>
          <t xml:space="preserve">Adminis
</t>
        </r>
        <r>
          <rPr>
            <b/>
            <sz val="10"/>
            <rFont val="宋体"/>
            <charset val="134"/>
          </rPr>
          <t>夜班</t>
        </r>
      </text>
    </comment>
    <comment ref="AE70" authorId="0">
      <text>
        <r>
          <rPr>
            <b/>
            <sz val="9"/>
            <rFont val="宋体"/>
            <charset val="134"/>
          </rPr>
          <t xml:space="preserve">Adminis
</t>
        </r>
        <r>
          <rPr>
            <b/>
            <sz val="10"/>
            <rFont val="宋体"/>
            <charset val="134"/>
          </rPr>
          <t>夜班</t>
        </r>
      </text>
    </comment>
    <comment ref="AF70" authorId="0">
      <text>
        <r>
          <rPr>
            <b/>
            <sz val="9"/>
            <rFont val="宋体"/>
            <charset val="134"/>
          </rPr>
          <t xml:space="preserve">Adminis
</t>
        </r>
        <r>
          <rPr>
            <b/>
            <sz val="10"/>
            <rFont val="宋体"/>
            <charset val="134"/>
          </rPr>
          <t>夜班</t>
        </r>
      </text>
    </comment>
    <comment ref="O73" authorId="0">
      <text>
        <r>
          <rPr>
            <b/>
            <sz val="9"/>
            <rFont val="宋体"/>
            <charset val="134"/>
          </rPr>
          <t>Administrator:</t>
        </r>
        <r>
          <rPr>
            <sz val="9"/>
            <rFont val="宋体"/>
            <charset val="134"/>
          </rPr>
          <t xml:space="preserve">
夜班</t>
        </r>
      </text>
    </comment>
    <comment ref="P73" authorId="0">
      <text>
        <r>
          <rPr>
            <b/>
            <sz val="9"/>
            <rFont val="宋体"/>
            <charset val="134"/>
          </rPr>
          <t xml:space="preserve">Adminis
</t>
        </r>
        <r>
          <rPr>
            <b/>
            <sz val="10"/>
            <rFont val="宋体"/>
            <charset val="134"/>
          </rPr>
          <t>夜班</t>
        </r>
      </text>
    </comment>
    <comment ref="Q73" authorId="0">
      <text>
        <r>
          <rPr>
            <b/>
            <sz val="9"/>
            <rFont val="宋体"/>
            <charset val="134"/>
          </rPr>
          <t xml:space="preserve">Adminis
</t>
        </r>
        <r>
          <rPr>
            <b/>
            <sz val="10"/>
            <rFont val="宋体"/>
            <charset val="134"/>
          </rPr>
          <t>夜班</t>
        </r>
      </text>
    </comment>
    <comment ref="R73" authorId="0">
      <text>
        <r>
          <rPr>
            <b/>
            <sz val="9"/>
            <rFont val="宋体"/>
            <charset val="134"/>
          </rPr>
          <t xml:space="preserve">Adminis
</t>
        </r>
        <r>
          <rPr>
            <b/>
            <sz val="10"/>
            <rFont val="宋体"/>
            <charset val="134"/>
          </rPr>
          <t>夜班</t>
        </r>
      </text>
    </comment>
    <comment ref="S73" authorId="0">
      <text>
        <r>
          <rPr>
            <b/>
            <sz val="9"/>
            <rFont val="宋体"/>
            <charset val="134"/>
          </rPr>
          <t xml:space="preserve">Adminis
</t>
        </r>
        <r>
          <rPr>
            <b/>
            <sz val="10"/>
            <rFont val="宋体"/>
            <charset val="134"/>
          </rPr>
          <t>夜班</t>
        </r>
      </text>
    </comment>
    <comment ref="T73" authorId="0">
      <text>
        <r>
          <rPr>
            <b/>
            <sz val="9"/>
            <rFont val="宋体"/>
            <charset val="134"/>
          </rPr>
          <t xml:space="preserve">Adminis
</t>
        </r>
        <r>
          <rPr>
            <b/>
            <sz val="10"/>
            <rFont val="宋体"/>
            <charset val="134"/>
          </rPr>
          <t>夜班</t>
        </r>
      </text>
    </comment>
    <comment ref="U73" authorId="0">
      <text>
        <r>
          <rPr>
            <b/>
            <sz val="9"/>
            <rFont val="宋体"/>
            <charset val="134"/>
          </rPr>
          <t xml:space="preserve">Adminis
</t>
        </r>
        <r>
          <rPr>
            <b/>
            <sz val="10"/>
            <rFont val="宋体"/>
            <charset val="134"/>
          </rPr>
          <t>夜班</t>
        </r>
      </text>
    </comment>
    <comment ref="V73" authorId="0">
      <text>
        <r>
          <rPr>
            <b/>
            <sz val="9"/>
            <rFont val="宋体"/>
            <charset val="134"/>
          </rPr>
          <t xml:space="preserve">Adminis
</t>
        </r>
        <r>
          <rPr>
            <b/>
            <sz val="10"/>
            <rFont val="宋体"/>
            <charset val="134"/>
          </rPr>
          <t>夜班</t>
        </r>
      </text>
    </comment>
    <comment ref="W73" authorId="0">
      <text>
        <r>
          <rPr>
            <b/>
            <sz val="9"/>
            <rFont val="宋体"/>
            <charset val="134"/>
          </rPr>
          <t xml:space="preserve">Adminis
</t>
        </r>
        <r>
          <rPr>
            <b/>
            <sz val="10"/>
            <rFont val="宋体"/>
            <charset val="134"/>
          </rPr>
          <t>夜班</t>
        </r>
      </text>
    </comment>
    <comment ref="X73" authorId="0">
      <text>
        <r>
          <rPr>
            <b/>
            <sz val="9"/>
            <rFont val="宋体"/>
            <charset val="134"/>
          </rPr>
          <t xml:space="preserve">Adminis
</t>
        </r>
        <r>
          <rPr>
            <b/>
            <sz val="10"/>
            <rFont val="宋体"/>
            <charset val="134"/>
          </rPr>
          <t>夜班</t>
        </r>
      </text>
    </comment>
    <comment ref="AA73" authorId="0">
      <text>
        <r>
          <rPr>
            <b/>
            <sz val="9"/>
            <rFont val="宋体"/>
            <charset val="134"/>
          </rPr>
          <t xml:space="preserve">Adminis
</t>
        </r>
        <r>
          <rPr>
            <b/>
            <sz val="10"/>
            <rFont val="宋体"/>
            <charset val="134"/>
          </rPr>
          <t>夜班</t>
        </r>
      </text>
    </comment>
    <comment ref="AB73" authorId="0">
      <text>
        <r>
          <rPr>
            <b/>
            <sz val="9"/>
            <rFont val="宋体"/>
            <charset val="134"/>
          </rPr>
          <t xml:space="preserve">Adminis
</t>
        </r>
        <r>
          <rPr>
            <b/>
            <sz val="10"/>
            <rFont val="宋体"/>
            <charset val="134"/>
          </rPr>
          <t>夜班</t>
        </r>
      </text>
    </comment>
    <comment ref="AC73" authorId="0">
      <text>
        <r>
          <rPr>
            <b/>
            <sz val="9"/>
            <rFont val="宋体"/>
            <charset val="134"/>
          </rPr>
          <t xml:space="preserve">Adminis
</t>
        </r>
        <r>
          <rPr>
            <b/>
            <sz val="10"/>
            <rFont val="宋体"/>
            <charset val="134"/>
          </rPr>
          <t>夜班</t>
        </r>
      </text>
    </comment>
    <comment ref="AD73" authorId="0">
      <text>
        <r>
          <rPr>
            <b/>
            <sz val="9"/>
            <rFont val="宋体"/>
            <charset val="134"/>
          </rPr>
          <t xml:space="preserve">Adminis
</t>
        </r>
        <r>
          <rPr>
            <b/>
            <sz val="10"/>
            <rFont val="宋体"/>
            <charset val="134"/>
          </rPr>
          <t>夜班</t>
        </r>
      </text>
    </comment>
    <comment ref="AE73" authorId="0">
      <text>
        <r>
          <rPr>
            <b/>
            <sz val="9"/>
            <rFont val="宋体"/>
            <charset val="134"/>
          </rPr>
          <t xml:space="preserve">Adminis
</t>
        </r>
        <r>
          <rPr>
            <b/>
            <sz val="10"/>
            <rFont val="宋体"/>
            <charset val="134"/>
          </rPr>
          <t>夜班</t>
        </r>
      </text>
    </comment>
    <comment ref="AF73" authorId="0">
      <text>
        <r>
          <rPr>
            <b/>
            <sz val="9"/>
            <rFont val="宋体"/>
            <charset val="134"/>
          </rPr>
          <t xml:space="preserve">Adminis
</t>
        </r>
        <r>
          <rPr>
            <b/>
            <sz val="10"/>
            <rFont val="宋体"/>
            <charset val="134"/>
          </rPr>
          <t>夜班</t>
        </r>
      </text>
    </comment>
    <comment ref="Y82" authorId="0">
      <text>
        <r>
          <rPr>
            <b/>
            <sz val="9"/>
            <rFont val="宋体"/>
            <charset val="134"/>
          </rPr>
          <t>Administrator:</t>
        </r>
        <r>
          <rPr>
            <sz val="9"/>
            <rFont val="宋体"/>
            <charset val="134"/>
          </rPr>
          <t xml:space="preserve">
</t>
        </r>
        <r>
          <rPr>
            <sz val="10"/>
            <rFont val="宋体"/>
            <charset val="134"/>
          </rPr>
          <t>白班连夜班</t>
        </r>
      </text>
    </comment>
    <comment ref="Z82" authorId="0">
      <text>
        <r>
          <rPr>
            <b/>
            <sz val="9"/>
            <rFont val="宋体"/>
            <charset val="134"/>
          </rPr>
          <t xml:space="preserve">Adminis
</t>
        </r>
        <r>
          <rPr>
            <b/>
            <sz val="10"/>
            <rFont val="宋体"/>
            <charset val="134"/>
          </rPr>
          <t>夜班</t>
        </r>
      </text>
    </comment>
    <comment ref="AA82" authorId="0">
      <text>
        <r>
          <rPr>
            <b/>
            <sz val="9"/>
            <rFont val="宋体"/>
            <charset val="134"/>
          </rPr>
          <t xml:space="preserve">Adminis
</t>
        </r>
        <r>
          <rPr>
            <b/>
            <sz val="10"/>
            <rFont val="宋体"/>
            <charset val="134"/>
          </rPr>
          <t>夜班</t>
        </r>
      </text>
    </comment>
    <comment ref="AB82" authorId="0">
      <text>
        <r>
          <rPr>
            <b/>
            <sz val="9"/>
            <rFont val="宋体"/>
            <charset val="134"/>
          </rPr>
          <t xml:space="preserve">Adminis
</t>
        </r>
        <r>
          <rPr>
            <b/>
            <sz val="10"/>
            <rFont val="宋体"/>
            <charset val="134"/>
          </rPr>
          <t>夜班</t>
        </r>
      </text>
    </comment>
    <comment ref="AC82" authorId="0">
      <text>
        <r>
          <rPr>
            <b/>
            <sz val="9"/>
            <rFont val="宋体"/>
            <charset val="134"/>
          </rPr>
          <t xml:space="preserve">Adminis
</t>
        </r>
        <r>
          <rPr>
            <b/>
            <sz val="10"/>
            <rFont val="宋体"/>
            <charset val="134"/>
          </rPr>
          <t>夜班</t>
        </r>
      </text>
    </comment>
    <comment ref="AD82" authorId="0">
      <text>
        <r>
          <rPr>
            <b/>
            <sz val="9"/>
            <rFont val="宋体"/>
            <charset val="134"/>
          </rPr>
          <t xml:space="preserve">Adminis
</t>
        </r>
        <r>
          <rPr>
            <b/>
            <sz val="10"/>
            <rFont val="宋体"/>
            <charset val="134"/>
          </rPr>
          <t>夜班</t>
        </r>
      </text>
    </comment>
    <comment ref="AB88" authorId="0">
      <text>
        <r>
          <rPr>
            <b/>
            <sz val="9"/>
            <rFont val="宋体"/>
            <charset val="134"/>
          </rPr>
          <t>Administrator:</t>
        </r>
        <r>
          <rPr>
            <sz val="9"/>
            <rFont val="宋体"/>
            <charset val="134"/>
          </rPr>
          <t xml:space="preserve">
白班连夜班</t>
        </r>
      </text>
    </comment>
    <comment ref="AC88" authorId="0">
      <text>
        <r>
          <rPr>
            <b/>
            <sz val="9"/>
            <rFont val="宋体"/>
            <charset val="134"/>
          </rPr>
          <t xml:space="preserve">Adminis
</t>
        </r>
        <r>
          <rPr>
            <b/>
            <sz val="10"/>
            <rFont val="宋体"/>
            <charset val="134"/>
          </rPr>
          <t>夜班</t>
        </r>
      </text>
    </comment>
    <comment ref="AD88" authorId="0">
      <text>
        <r>
          <rPr>
            <b/>
            <sz val="9"/>
            <rFont val="宋体"/>
            <charset val="134"/>
          </rPr>
          <t xml:space="preserve">Adminis
</t>
        </r>
        <r>
          <rPr>
            <b/>
            <sz val="10"/>
            <rFont val="宋体"/>
            <charset val="134"/>
          </rPr>
          <t>夜班</t>
        </r>
      </text>
    </comment>
    <comment ref="AD91" authorId="0">
      <text>
        <r>
          <rPr>
            <b/>
            <sz val="9"/>
            <rFont val="宋体"/>
            <charset val="134"/>
          </rPr>
          <t>Administrator:</t>
        </r>
        <r>
          <rPr>
            <sz val="9"/>
            <rFont val="宋体"/>
            <charset val="134"/>
          </rPr>
          <t xml:space="preserve">
</t>
        </r>
        <r>
          <rPr>
            <sz val="12"/>
            <rFont val="宋体"/>
            <charset val="134"/>
          </rPr>
          <t>夜班</t>
        </r>
      </text>
    </comment>
    <comment ref="AE91" authorId="0">
      <text>
        <r>
          <rPr>
            <b/>
            <sz val="9"/>
            <rFont val="宋体"/>
            <charset val="134"/>
          </rPr>
          <t xml:space="preserve">Adminis
</t>
        </r>
        <r>
          <rPr>
            <b/>
            <sz val="10"/>
            <rFont val="宋体"/>
            <charset val="134"/>
          </rPr>
          <t>夜班</t>
        </r>
      </text>
    </comment>
    <comment ref="AF91" authorId="0">
      <text>
        <r>
          <rPr>
            <b/>
            <sz val="9"/>
            <rFont val="宋体"/>
            <charset val="134"/>
          </rPr>
          <t xml:space="preserve">Adminis
</t>
        </r>
        <r>
          <rPr>
            <b/>
            <sz val="10"/>
            <rFont val="宋体"/>
            <charset val="134"/>
          </rPr>
          <t>夜班</t>
        </r>
      </text>
    </comment>
    <comment ref="AG91" authorId="0">
      <text>
        <r>
          <rPr>
            <b/>
            <sz val="9"/>
            <rFont val="宋体"/>
            <charset val="134"/>
          </rPr>
          <t xml:space="preserve">Adminis
</t>
        </r>
        <r>
          <rPr>
            <b/>
            <sz val="10"/>
            <rFont val="宋体"/>
            <charset val="134"/>
          </rPr>
          <t>夜班</t>
        </r>
      </text>
    </comment>
    <comment ref="AH91" authorId="0">
      <text>
        <r>
          <rPr>
            <b/>
            <sz val="9"/>
            <rFont val="宋体"/>
            <charset val="134"/>
          </rPr>
          <t xml:space="preserve">Adminis
</t>
        </r>
        <r>
          <rPr>
            <b/>
            <sz val="10"/>
            <rFont val="宋体"/>
            <charset val="134"/>
          </rPr>
          <t>夜班</t>
        </r>
      </text>
    </comment>
    <comment ref="AE94" authorId="0">
      <text>
        <r>
          <rPr>
            <b/>
            <sz val="9"/>
            <rFont val="宋体"/>
            <charset val="134"/>
          </rPr>
          <t xml:space="preserve">Adminis
</t>
        </r>
        <r>
          <rPr>
            <b/>
            <sz val="10"/>
            <rFont val="宋体"/>
            <charset val="134"/>
          </rPr>
          <t>夜班</t>
        </r>
      </text>
    </comment>
    <comment ref="AF94" authorId="0">
      <text>
        <r>
          <rPr>
            <b/>
            <sz val="9"/>
            <rFont val="宋体"/>
            <charset val="134"/>
          </rPr>
          <t xml:space="preserve">Adminis
</t>
        </r>
        <r>
          <rPr>
            <b/>
            <sz val="10"/>
            <rFont val="宋体"/>
            <charset val="134"/>
          </rPr>
          <t>夜班</t>
        </r>
      </text>
    </comment>
    <comment ref="AG94" authorId="0">
      <text>
        <r>
          <rPr>
            <b/>
            <sz val="9"/>
            <rFont val="宋体"/>
            <charset val="134"/>
          </rPr>
          <t xml:space="preserve">Adminis
</t>
        </r>
        <r>
          <rPr>
            <b/>
            <sz val="10"/>
            <rFont val="宋体"/>
            <charset val="134"/>
          </rPr>
          <t>夜班</t>
        </r>
      </text>
    </comment>
    <comment ref="AH94" authorId="0">
      <text>
        <r>
          <rPr>
            <b/>
            <sz val="9"/>
            <rFont val="宋体"/>
            <charset val="134"/>
          </rPr>
          <t xml:space="preserve">Adminis
</t>
        </r>
        <r>
          <rPr>
            <b/>
            <sz val="10"/>
            <rFont val="宋体"/>
            <charset val="134"/>
          </rPr>
          <t>夜班</t>
        </r>
      </text>
    </comment>
    <comment ref="V170" authorId="1">
      <text>
        <r>
          <rPr>
            <b/>
            <sz val="9"/>
            <rFont val="宋体"/>
            <charset val="134"/>
          </rPr>
          <t>Public:早晨</t>
        </r>
        <r>
          <rPr>
            <sz val="9"/>
            <rFont val="宋体"/>
            <charset val="134"/>
          </rPr>
          <t xml:space="preserve">扫脸没扫上未打卡
</t>
        </r>
      </text>
    </comment>
    <comment ref="U172" authorId="1">
      <text>
        <r>
          <rPr>
            <b/>
            <sz val="9"/>
            <rFont val="宋体"/>
            <charset val="134"/>
          </rPr>
          <t>Public:</t>
        </r>
        <r>
          <rPr>
            <sz val="9"/>
            <rFont val="宋体"/>
            <charset val="134"/>
          </rPr>
          <t xml:space="preserve">
晚上扫脸没扫上未打卡</t>
        </r>
      </text>
    </comment>
    <comment ref="X172" authorId="1">
      <text>
        <r>
          <rPr>
            <b/>
            <sz val="9"/>
            <rFont val="宋体"/>
            <charset val="134"/>
          </rPr>
          <t>Public:</t>
        </r>
        <r>
          <rPr>
            <sz val="9"/>
            <rFont val="宋体"/>
            <charset val="134"/>
          </rPr>
          <t xml:space="preserve">
晚上扫脸没扫上未打卡</t>
        </r>
      </text>
    </comment>
  </commentList>
</comments>
</file>

<file path=xl/sharedStrings.xml><?xml version="1.0" encoding="utf-8"?>
<sst xmlns="http://schemas.openxmlformats.org/spreadsheetml/2006/main" count="1375" uniqueCount="181">
  <si>
    <t>宏达翔3月劳务费</t>
  </si>
  <si>
    <t>序号</t>
  </si>
  <si>
    <t>车间</t>
  </si>
  <si>
    <t>姓名</t>
  </si>
  <si>
    <t>入职时间</t>
  </si>
  <si>
    <t>出勤天数</t>
  </si>
  <si>
    <t>总工时</t>
  </si>
  <si>
    <t>工价</t>
  </si>
  <si>
    <t>试用期工时</t>
  </si>
  <si>
    <t>盘点工时</t>
  </si>
  <si>
    <t>其他</t>
  </si>
  <si>
    <t>9日后调薪</t>
  </si>
  <si>
    <t>工资</t>
  </si>
  <si>
    <t>饭补</t>
  </si>
  <si>
    <t>工资合计</t>
  </si>
  <si>
    <t>备注</t>
  </si>
  <si>
    <t>焊接车间</t>
  </si>
  <si>
    <t>柴爱霞</t>
  </si>
  <si>
    <t>摆件工</t>
  </si>
  <si>
    <t/>
  </si>
  <si>
    <t>直接人员</t>
  </si>
  <si>
    <t>河北</t>
  </si>
  <si>
    <t>孙明明</t>
  </si>
  <si>
    <t>范秀华</t>
  </si>
  <si>
    <t>调教器安装不到位、轴套安装不到位</t>
  </si>
  <si>
    <t>蔡华岭</t>
  </si>
  <si>
    <t>座椅总装车间</t>
  </si>
  <si>
    <t>张建越</t>
  </si>
  <si>
    <t>组装工</t>
  </si>
  <si>
    <t>发泡车间</t>
  </si>
  <si>
    <t>付海丽</t>
  </si>
  <si>
    <t>发泡工</t>
  </si>
  <si>
    <t>崔佳佳</t>
  </si>
  <si>
    <t>常梦雨</t>
  </si>
  <si>
    <t>王林泽</t>
  </si>
  <si>
    <t>高浩景</t>
  </si>
  <si>
    <t>冲压弯管车间</t>
  </si>
  <si>
    <t>王培春</t>
  </si>
  <si>
    <t>操作工</t>
  </si>
  <si>
    <t>王存富</t>
  </si>
  <si>
    <t>马祥妹</t>
  </si>
  <si>
    <t>张全振</t>
  </si>
  <si>
    <t>孟令壮</t>
  </si>
  <si>
    <t>焊工</t>
  </si>
  <si>
    <t>开班首件不合格</t>
  </si>
  <si>
    <t>赵廷起</t>
  </si>
  <si>
    <t>于进</t>
  </si>
  <si>
    <t>韩依林</t>
  </si>
  <si>
    <t>违反公司制度</t>
  </si>
  <si>
    <t>穆军伟</t>
  </si>
  <si>
    <t>违反公司制度、摆件不到位</t>
  </si>
  <si>
    <t>底座装配车间</t>
  </si>
  <si>
    <t>冯煜杰</t>
  </si>
  <si>
    <t>螺栓未画漆标</t>
  </si>
  <si>
    <t>于宗秀</t>
  </si>
  <si>
    <t>王晓平</t>
  </si>
  <si>
    <t>周静</t>
  </si>
  <si>
    <t>高福录</t>
  </si>
  <si>
    <t>孙义龙</t>
  </si>
  <si>
    <t>辛肖</t>
  </si>
  <si>
    <t>左玉霞</t>
  </si>
  <si>
    <t>闫永香</t>
  </si>
  <si>
    <t>田晓华</t>
  </si>
  <si>
    <t>漏打卡</t>
  </si>
  <si>
    <t>孙付芬</t>
  </si>
  <si>
    <t>高志伟</t>
  </si>
  <si>
    <t>刘海勇</t>
  </si>
  <si>
    <t>李会平</t>
  </si>
  <si>
    <t>吕家申</t>
  </si>
  <si>
    <t>高赫</t>
  </si>
  <si>
    <t>陶辉</t>
  </si>
  <si>
    <t>赵惠</t>
  </si>
  <si>
    <t>张远娜</t>
  </si>
  <si>
    <t>刘金花</t>
  </si>
  <si>
    <t>韩式林</t>
  </si>
  <si>
    <t>董传宏</t>
  </si>
  <si>
    <t>李杰</t>
  </si>
  <si>
    <t>刘增轩</t>
  </si>
  <si>
    <t>王国松</t>
  </si>
  <si>
    <t>雷明洋</t>
  </si>
  <si>
    <t>雷忱</t>
  </si>
  <si>
    <t>张志琛</t>
  </si>
  <si>
    <t>杜昊展</t>
  </si>
  <si>
    <t>孙尧</t>
  </si>
  <si>
    <t>孟令帅</t>
  </si>
  <si>
    <t>何佳锋</t>
  </si>
  <si>
    <t>于航伟</t>
  </si>
  <si>
    <t>郑立卓</t>
  </si>
  <si>
    <t>张宾</t>
  </si>
  <si>
    <t>段金祺</t>
  </si>
  <si>
    <t>刘九普</t>
  </si>
  <si>
    <t>孙金丽</t>
  </si>
  <si>
    <t>范文英</t>
  </si>
  <si>
    <t>姜玉田</t>
  </si>
  <si>
    <t>刘淑平</t>
  </si>
  <si>
    <t>李金星</t>
  </si>
  <si>
    <t>孙俊华</t>
  </si>
  <si>
    <t>张宝文</t>
  </si>
  <si>
    <t>吴淑云</t>
  </si>
  <si>
    <t>鲁修阳</t>
  </si>
  <si>
    <t>赵旭东</t>
  </si>
  <si>
    <t>曹传旺</t>
  </si>
  <si>
    <t>上班玩手机</t>
  </si>
  <si>
    <t>涂装车间</t>
  </si>
  <si>
    <t>张俊平</t>
  </si>
  <si>
    <t>杨琴丽</t>
  </si>
  <si>
    <t>注塑车间</t>
  </si>
  <si>
    <t>张余香</t>
  </si>
  <si>
    <t>张如珍</t>
  </si>
  <si>
    <t>张超楠</t>
  </si>
  <si>
    <t>李硕</t>
  </si>
  <si>
    <t>刘明达</t>
  </si>
  <si>
    <t>邓洪爱</t>
  </si>
  <si>
    <t>周红琴</t>
  </si>
  <si>
    <t>李凤琴</t>
  </si>
  <si>
    <t>王德英</t>
  </si>
  <si>
    <t>王俊凤</t>
  </si>
  <si>
    <t>李杰2</t>
  </si>
  <si>
    <t>高福录2</t>
  </si>
  <si>
    <t>维修</t>
  </si>
  <si>
    <t>秦墨相</t>
  </si>
  <si>
    <t>车补</t>
  </si>
  <si>
    <t>合计：</t>
  </si>
  <si>
    <t>说明：3天试用期工资为15/小时，转正之后18元/小时，整理现场、盘点等工时按照80%计算，饭补5元/天；临时工试用期2天，15元/小时，转正18元/小时</t>
  </si>
  <si>
    <t>编制：</t>
  </si>
  <si>
    <t>审核：</t>
  </si>
  <si>
    <t>求和项:工资合计</t>
  </si>
  <si>
    <t>总计</t>
  </si>
  <si>
    <t>河北光华荣昌汽车部件有限公司</t>
  </si>
  <si>
    <t>2023年3月(03月01日-03月31日)金属件厂前工序车间考勤表</t>
  </si>
  <si>
    <t>金属件厂前工序车间</t>
  </si>
  <si>
    <t>应出勤天数：</t>
  </si>
  <si>
    <t>日期</t>
  </si>
  <si>
    <t>班组</t>
  </si>
  <si>
    <t>时间</t>
  </si>
  <si>
    <t>餐补出勤</t>
  </si>
  <si>
    <t>正常出勤时长</t>
  </si>
  <si>
    <t>加班（小时）</t>
  </si>
  <si>
    <t>计薪工时</t>
  </si>
  <si>
    <t>本人签字</t>
  </si>
  <si>
    <t>用工形式</t>
  </si>
  <si>
    <t>三</t>
  </si>
  <si>
    <t>四</t>
  </si>
  <si>
    <t>五</t>
  </si>
  <si>
    <t>六</t>
  </si>
  <si>
    <t>日</t>
  </si>
  <si>
    <t>一</t>
  </si>
  <si>
    <t>二</t>
  </si>
  <si>
    <t>平时加班</t>
  </si>
  <si>
    <t>周末加班</t>
  </si>
  <si>
    <t>冲压</t>
  </si>
  <si>
    <t>上午</t>
  </si>
  <si>
    <t>下午</t>
  </si>
  <si>
    <t>加班</t>
  </si>
  <si>
    <t>天津宏达翔科技有限公司</t>
  </si>
  <si>
    <t>底座</t>
  </si>
  <si>
    <t>离职</t>
  </si>
  <si>
    <t>发泡</t>
  </si>
  <si>
    <r>
      <rPr>
        <b/>
        <sz val="11"/>
        <rFont val="宋体"/>
        <charset val="134"/>
        <scheme val="minor"/>
      </rPr>
      <t>张宝文</t>
    </r>
    <r>
      <rPr>
        <b/>
        <sz val="11"/>
        <color rgb="FFFF0000"/>
        <rFont val="宋体"/>
        <charset val="134"/>
        <scheme val="minor"/>
      </rPr>
      <t>*</t>
    </r>
  </si>
  <si>
    <t>倒</t>
  </si>
  <si>
    <t>白班</t>
  </si>
  <si>
    <t>倒0</t>
  </si>
  <si>
    <t>办理</t>
  </si>
  <si>
    <t>··</t>
  </si>
  <si>
    <t>焊接</t>
  </si>
  <si>
    <t>重卡</t>
  </si>
  <si>
    <t>M4</t>
  </si>
  <si>
    <t>转发泡</t>
  </si>
  <si>
    <t>白</t>
  </si>
  <si>
    <t>夜</t>
  </si>
  <si>
    <t>喷涂</t>
  </si>
  <si>
    <t>正常在职</t>
  </si>
  <si>
    <t>正熙人力</t>
  </si>
  <si>
    <t>异常情况</t>
  </si>
  <si>
    <t>金额</t>
  </si>
  <si>
    <t>质量二星</t>
  </si>
  <si>
    <t>24个夜班</t>
  </si>
  <si>
    <t>连接板焊错</t>
  </si>
  <si>
    <t>合计</t>
  </si>
  <si>
    <t>考勤截图</t>
  </si>
  <si>
    <t>3月10日后底座与座椅超8小时加1元。</t>
  </si>
</sst>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General&quot;月&quot;"/>
    <numFmt numFmtId="177" formatCode="yyyy\-mm\-dd;@"/>
    <numFmt numFmtId="178" formatCode="yyyy&quot;年&quot;m&quot;月&quot;d&quot;日&quot;;@"/>
    <numFmt numFmtId="179" formatCode="dd"/>
    <numFmt numFmtId="180" formatCode="aaa"/>
    <numFmt numFmtId="181" formatCode="0.0_ "/>
    <numFmt numFmtId="182" formatCode="General&quot;年&quot;"/>
    <numFmt numFmtId="183" formatCode="0.0"/>
    <numFmt numFmtId="184" formatCode="yyyy/m/d;@"/>
    <numFmt numFmtId="185" formatCode="0.00_ "/>
  </numFmts>
  <fonts count="63">
    <font>
      <sz val="11"/>
      <color theme="1"/>
      <name val="宋体"/>
      <charset val="134"/>
      <scheme val="minor"/>
    </font>
    <font>
      <sz val="10"/>
      <color theme="1"/>
      <name val="微软雅黑"/>
      <charset val="134"/>
    </font>
    <font>
      <sz val="10"/>
      <color theme="1"/>
      <name val="宋体"/>
      <charset val="134"/>
      <scheme val="minor"/>
    </font>
    <font>
      <sz val="11"/>
      <color indexed="8"/>
      <name val="微软雅黑"/>
      <charset val="134"/>
    </font>
    <font>
      <sz val="10"/>
      <color theme="1"/>
      <name val="宋体"/>
      <charset val="134"/>
    </font>
    <font>
      <sz val="10"/>
      <name val="宋体"/>
      <charset val="134"/>
    </font>
    <font>
      <sz val="9"/>
      <color theme="1"/>
      <name val="宋体"/>
      <charset val="134"/>
    </font>
    <font>
      <sz val="9"/>
      <name val="宋体"/>
      <charset val="134"/>
    </font>
    <font>
      <b/>
      <sz val="14"/>
      <color indexed="8"/>
      <name val="微软雅黑"/>
      <charset val="134"/>
    </font>
    <font>
      <b/>
      <sz val="10"/>
      <color indexed="8"/>
      <name val="微软雅黑"/>
      <charset val="134"/>
    </font>
    <font>
      <sz val="10"/>
      <color indexed="8"/>
      <name val="宋体"/>
      <charset val="134"/>
    </font>
    <font>
      <sz val="10"/>
      <color indexed="8"/>
      <name val="微软雅黑"/>
      <charset val="134"/>
    </font>
    <font>
      <b/>
      <sz val="11"/>
      <color indexed="8"/>
      <name val="宋体"/>
      <charset val="134"/>
      <scheme val="minor"/>
    </font>
    <font>
      <sz val="10"/>
      <name val="微软雅黑"/>
      <charset val="134"/>
    </font>
    <font>
      <b/>
      <sz val="12"/>
      <color indexed="8"/>
      <name val="宋体"/>
      <charset val="134"/>
      <scheme val="minor"/>
    </font>
    <font>
      <b/>
      <sz val="11"/>
      <name val="宋体"/>
      <charset val="134"/>
      <scheme val="minor"/>
    </font>
    <font>
      <b/>
      <sz val="11"/>
      <color rgb="FF000000"/>
      <name val="宋体"/>
      <charset val="134"/>
      <scheme val="minor"/>
    </font>
    <font>
      <sz val="11"/>
      <color indexed="8"/>
      <name val="宋体"/>
      <charset val="134"/>
    </font>
    <font>
      <sz val="8"/>
      <name val="微软雅黑"/>
      <charset val="134"/>
    </font>
    <font>
      <sz val="11"/>
      <name val="宋体"/>
      <charset val="134"/>
      <scheme val="minor"/>
    </font>
    <font>
      <b/>
      <sz val="10"/>
      <color theme="0"/>
      <name val="微软雅黑"/>
      <charset val="134"/>
    </font>
    <font>
      <b/>
      <sz val="10"/>
      <color theme="1"/>
      <name val="微软雅黑"/>
      <charset val="134"/>
    </font>
    <font>
      <b/>
      <sz val="10"/>
      <color indexed="8"/>
      <name val="宋体"/>
      <charset val="134"/>
    </font>
    <font>
      <b/>
      <sz val="12"/>
      <color indexed="8"/>
      <name val="宋体"/>
      <charset val="134"/>
    </font>
    <font>
      <sz val="12"/>
      <name val="宋体"/>
      <charset val="134"/>
    </font>
    <font>
      <sz val="12"/>
      <color indexed="8"/>
      <name val="宋体"/>
      <charset val="134"/>
    </font>
    <font>
      <sz val="12"/>
      <color theme="1"/>
      <name val="宋体"/>
      <charset val="134"/>
    </font>
    <font>
      <sz val="10"/>
      <color theme="0"/>
      <name val="宋体"/>
      <charset val="134"/>
    </font>
    <font>
      <sz val="9"/>
      <color indexed="8"/>
      <name val="宋体"/>
      <charset val="134"/>
    </font>
    <font>
      <sz val="8"/>
      <color indexed="8"/>
      <name val="微软雅黑"/>
      <charset val="134"/>
    </font>
    <font>
      <b/>
      <sz val="10"/>
      <color theme="1"/>
      <name val="宋体"/>
      <charset val="134"/>
    </font>
    <font>
      <sz val="11"/>
      <color theme="1"/>
      <name val="微软雅黑"/>
      <charset val="134"/>
    </font>
    <font>
      <sz val="11"/>
      <color rgb="FF000000"/>
      <name val="微软雅黑"/>
      <charset val="134"/>
    </font>
    <font>
      <sz val="12"/>
      <color indexed="8"/>
      <name val="微软雅黑"/>
      <charset val="134"/>
    </font>
    <font>
      <sz val="12"/>
      <color theme="1"/>
      <name val="微软雅黑"/>
      <charset val="134"/>
    </font>
    <font>
      <sz val="9"/>
      <color indexed="8"/>
      <name val="微软雅黑"/>
      <charset val="134"/>
    </font>
    <font>
      <sz val="9"/>
      <name val="宋体"/>
      <charset val="1"/>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rgb="FFFF0000"/>
      <name val="宋体"/>
      <charset val="134"/>
      <scheme val="minor"/>
    </font>
    <font>
      <b/>
      <sz val="9"/>
      <name val="宋体"/>
      <charset val="134"/>
    </font>
    <font>
      <b/>
      <sz val="10"/>
      <name val="宋体"/>
      <charset val="134"/>
    </font>
    <font>
      <sz val="10"/>
      <name val="宋体"/>
      <charset val="134"/>
    </font>
    <font>
      <sz val="12"/>
      <name val="宋体"/>
      <charset val="134"/>
    </font>
    <font>
      <sz val="20"/>
      <name val="宋体"/>
      <charset val="134"/>
    </font>
    <font>
      <sz val="9"/>
      <name val="宋体"/>
      <charset val="134"/>
    </font>
  </fonts>
  <fills count="39">
    <fill>
      <patternFill patternType="none"/>
    </fill>
    <fill>
      <patternFill patternType="gray125"/>
    </fill>
    <fill>
      <patternFill patternType="solid">
        <fgColor theme="0"/>
        <bgColor indexed="64"/>
      </patternFill>
    </fill>
    <fill>
      <patternFill patternType="solid">
        <fgColor theme="4" tint="0.8"/>
        <bgColor indexed="64"/>
      </patternFill>
    </fill>
    <fill>
      <patternFill patternType="solid">
        <fgColor theme="0" tint="-0.05"/>
        <bgColor indexed="64"/>
      </patternFill>
    </fill>
    <fill>
      <patternFill patternType="solid">
        <fgColor theme="0" tint="-0.25"/>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61"/>
      </left>
      <right style="thin">
        <color indexed="6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7" fillId="8" borderId="0" applyNumberFormat="0" applyBorder="0" applyAlignment="0" applyProtection="0">
      <alignment vertical="center"/>
    </xf>
    <xf numFmtId="0" fontId="38"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7" fillId="10" borderId="0" applyNumberFormat="0" applyBorder="0" applyAlignment="0" applyProtection="0">
      <alignment vertical="center"/>
    </xf>
    <xf numFmtId="0" fontId="39" fillId="11" borderId="0" applyNumberFormat="0" applyBorder="0" applyAlignment="0" applyProtection="0">
      <alignment vertical="center"/>
    </xf>
    <xf numFmtId="43" fontId="0" fillId="0" borderId="0" applyFont="0" applyFill="0" applyBorder="0" applyAlignment="0" applyProtection="0">
      <alignment vertical="center"/>
    </xf>
    <xf numFmtId="0" fontId="40" fillId="12"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0" fillId="13" borderId="8" applyNumberFormat="0" applyFont="0" applyAlignment="0" applyProtection="0">
      <alignment vertical="center"/>
    </xf>
    <xf numFmtId="0" fontId="40" fillId="14" borderId="0" applyNumberFormat="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9" applyNumberFormat="0" applyFill="0" applyAlignment="0" applyProtection="0">
      <alignment vertical="center"/>
    </xf>
    <xf numFmtId="0" fontId="48" fillId="0" borderId="9" applyNumberFormat="0" applyFill="0" applyAlignment="0" applyProtection="0">
      <alignment vertical="center"/>
    </xf>
    <xf numFmtId="0" fontId="40" fillId="15" borderId="0" applyNumberFormat="0" applyBorder="0" applyAlignment="0" applyProtection="0">
      <alignment vertical="center"/>
    </xf>
    <xf numFmtId="0" fontId="43" fillId="0" borderId="10" applyNumberFormat="0" applyFill="0" applyAlignment="0" applyProtection="0">
      <alignment vertical="center"/>
    </xf>
    <xf numFmtId="0" fontId="40" fillId="16" borderId="0" applyNumberFormat="0" applyBorder="0" applyAlignment="0" applyProtection="0">
      <alignment vertical="center"/>
    </xf>
    <xf numFmtId="0" fontId="49" fillId="17" borderId="11" applyNumberFormat="0" applyAlignment="0" applyProtection="0">
      <alignment vertical="center"/>
    </xf>
    <xf numFmtId="0" fontId="50" fillId="17" borderId="7" applyNumberFormat="0" applyAlignment="0" applyProtection="0">
      <alignment vertical="center"/>
    </xf>
    <xf numFmtId="0" fontId="51" fillId="18" borderId="12" applyNumberFormat="0" applyAlignment="0" applyProtection="0">
      <alignment vertical="center"/>
    </xf>
    <xf numFmtId="0" fontId="37" fillId="19" borderId="0" applyNumberFormat="0" applyBorder="0" applyAlignment="0" applyProtection="0">
      <alignment vertical="center"/>
    </xf>
    <xf numFmtId="0" fontId="40" fillId="20" borderId="0" applyNumberFormat="0" applyBorder="0" applyAlignment="0" applyProtection="0">
      <alignment vertical="center"/>
    </xf>
    <xf numFmtId="0" fontId="52" fillId="0" borderId="13" applyNumberFormat="0" applyFill="0" applyAlignment="0" applyProtection="0">
      <alignment vertical="center"/>
    </xf>
    <xf numFmtId="0" fontId="53" fillId="0" borderId="14" applyNumberFormat="0" applyFill="0" applyAlignment="0" applyProtection="0">
      <alignment vertical="center"/>
    </xf>
    <xf numFmtId="0" fontId="54" fillId="21" borderId="0" applyNumberFormat="0" applyBorder="0" applyAlignment="0" applyProtection="0">
      <alignment vertical="center"/>
    </xf>
    <xf numFmtId="0" fontId="55" fillId="22" borderId="0" applyNumberFormat="0" applyBorder="0" applyAlignment="0" applyProtection="0">
      <alignment vertical="center"/>
    </xf>
    <xf numFmtId="0" fontId="37" fillId="23" borderId="0" applyNumberFormat="0" applyBorder="0" applyAlignment="0" applyProtection="0">
      <alignment vertical="center"/>
    </xf>
    <xf numFmtId="0" fontId="40"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40" fillId="33" borderId="0" applyNumberFormat="0" applyBorder="0" applyAlignment="0" applyProtection="0">
      <alignment vertical="center"/>
    </xf>
    <xf numFmtId="0" fontId="37" fillId="34" borderId="0" applyNumberFormat="0" applyBorder="0" applyAlignment="0" applyProtection="0">
      <alignment vertical="center"/>
    </xf>
    <xf numFmtId="0" fontId="40" fillId="35" borderId="0" applyNumberFormat="0" applyBorder="0" applyAlignment="0" applyProtection="0">
      <alignment vertical="center"/>
    </xf>
    <xf numFmtId="0" fontId="40" fillId="36" borderId="0" applyNumberFormat="0" applyBorder="0" applyAlignment="0" applyProtection="0">
      <alignment vertical="center"/>
    </xf>
    <xf numFmtId="0" fontId="37" fillId="37" borderId="0" applyNumberFormat="0" applyBorder="0" applyAlignment="0" applyProtection="0">
      <alignment vertical="center"/>
    </xf>
    <xf numFmtId="0" fontId="40" fillId="38" borderId="0" applyNumberFormat="0" applyBorder="0" applyAlignment="0" applyProtection="0">
      <alignment vertical="center"/>
    </xf>
    <xf numFmtId="0" fontId="24" fillId="0" borderId="0">
      <alignment vertical="center"/>
    </xf>
  </cellStyleXfs>
  <cellXfs count="135">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177" fontId="4" fillId="0" borderId="1" xfId="0" applyNumberFormat="1" applyFont="1" applyFill="1" applyBorder="1" applyAlignment="1">
      <alignment horizontal="center" vertical="center"/>
    </xf>
    <xf numFmtId="0" fontId="5" fillId="0" borderId="1" xfId="0" applyFont="1" applyFill="1" applyBorder="1" applyAlignment="1">
      <alignment horizontal="center"/>
    </xf>
    <xf numFmtId="0" fontId="0" fillId="0" borderId="1" xfId="0" applyFont="1" applyFill="1" applyBorder="1" applyAlignment="1">
      <alignment horizontal="center" vertical="center"/>
    </xf>
    <xf numFmtId="0" fontId="0" fillId="0" borderId="1" xfId="0" applyFont="1" applyFill="1" applyBorder="1" applyAlignment="1">
      <alignment vertical="center"/>
    </xf>
    <xf numFmtId="0" fontId="6" fillId="0" borderId="0" xfId="0" applyFont="1" applyFill="1" applyAlignment="1"/>
    <xf numFmtId="0" fontId="0" fillId="0" borderId="0" xfId="0" applyFont="1" applyFill="1" applyBorder="1" applyAlignment="1"/>
    <xf numFmtId="0" fontId="0" fillId="2" borderId="0" xfId="0" applyFont="1" applyFill="1" applyBorder="1" applyAlignment="1"/>
    <xf numFmtId="0" fontId="7" fillId="0" borderId="0" xfId="0" applyFont="1" applyFill="1" applyAlignment="1">
      <alignment vertical="center"/>
    </xf>
    <xf numFmtId="0" fontId="0" fillId="0" borderId="0" xfId="0" applyFont="1" applyFill="1" applyAlignment="1"/>
    <xf numFmtId="0" fontId="8"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10" fillId="0" borderId="1" xfId="0" applyFont="1" applyFill="1" applyBorder="1" applyAlignment="1" applyProtection="1">
      <alignment horizontal="center" vertical="center"/>
    </xf>
    <xf numFmtId="179" fontId="5" fillId="0" borderId="1" xfId="0" applyNumberFormat="1" applyFont="1" applyFill="1" applyBorder="1" applyAlignment="1" applyProtection="1">
      <alignment horizontal="center" vertical="center"/>
    </xf>
    <xf numFmtId="180" fontId="10" fillId="0" borderId="1" xfId="0" applyNumberFormat="1" applyFont="1" applyFill="1" applyBorder="1" applyAlignment="1" applyProtection="1">
      <alignment horizontal="center" vertical="center"/>
    </xf>
    <xf numFmtId="0" fontId="0" fillId="0" borderId="2" xfId="0" applyFont="1" applyFill="1" applyBorder="1" applyAlignment="1">
      <alignment horizontal="center" vertical="center"/>
    </xf>
    <xf numFmtId="0" fontId="10" fillId="0" borderId="1" xfId="0" applyFont="1" applyFill="1" applyBorder="1" applyAlignment="1" applyProtection="1">
      <alignment horizontal="center" vertical="center"/>
      <protection locked="0"/>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11" fillId="0" borderId="1" xfId="0" applyFont="1" applyFill="1" applyBorder="1" applyAlignment="1" applyProtection="1">
      <alignment horizontal="center" vertical="center"/>
      <protection locked="0"/>
    </xf>
    <xf numFmtId="0" fontId="9" fillId="0" borderId="0" xfId="0" applyFont="1" applyFill="1" applyAlignment="1" applyProtection="1">
      <alignment horizontal="center" vertical="center"/>
    </xf>
    <xf numFmtId="0" fontId="11" fillId="0" borderId="1" xfId="0" applyFont="1" applyFill="1" applyBorder="1" applyAlignment="1">
      <alignment horizontal="center" vertical="center"/>
    </xf>
    <xf numFmtId="0" fontId="12" fillId="0" borderId="5" xfId="49" applyFont="1" applyFill="1" applyBorder="1" applyAlignment="1">
      <alignment horizontal="center" vertical="center"/>
    </xf>
    <xf numFmtId="0" fontId="6" fillId="0" borderId="1" xfId="0" applyFont="1" applyFill="1" applyBorder="1" applyAlignment="1" applyProtection="1">
      <alignment horizontal="center" vertical="center"/>
      <protection locked="0"/>
    </xf>
    <xf numFmtId="0" fontId="13" fillId="0" borderId="1" xfId="0" applyFont="1" applyFill="1" applyBorder="1" applyAlignment="1">
      <alignment horizontal="center" vertical="center"/>
    </xf>
    <xf numFmtId="0" fontId="14" fillId="0" borderId="5" xfId="49" applyFont="1" applyFill="1" applyBorder="1" applyAlignment="1">
      <alignment horizontal="center" vertical="center"/>
    </xf>
    <xf numFmtId="0" fontId="15" fillId="0" borderId="5" xfId="49" applyFont="1" applyFill="1" applyBorder="1" applyAlignment="1">
      <alignment horizontal="center" vertical="center"/>
    </xf>
    <xf numFmtId="0" fontId="16" fillId="0" borderId="5" xfId="49" applyFont="1" applyFill="1" applyBorder="1" applyAlignment="1">
      <alignment horizontal="center" vertical="center"/>
    </xf>
    <xf numFmtId="0" fontId="17" fillId="0" borderId="1" xfId="0"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18" fillId="0" borderId="1" xfId="0" applyFont="1" applyFill="1" applyBorder="1" applyAlignment="1">
      <alignment horizontal="center" vertical="center"/>
    </xf>
    <xf numFmtId="0" fontId="18" fillId="0" borderId="1" xfId="0" applyNumberFormat="1" applyFont="1" applyFill="1" applyBorder="1" applyAlignment="1">
      <alignment horizontal="center" vertical="center"/>
    </xf>
    <xf numFmtId="181" fontId="11" fillId="0" borderId="1" xfId="0" applyNumberFormat="1" applyFont="1" applyFill="1" applyBorder="1" applyAlignment="1">
      <alignment horizontal="center" vertical="center"/>
    </xf>
    <xf numFmtId="0" fontId="19"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20" fillId="0" borderId="0" xfId="0" applyFont="1" applyFill="1" applyBorder="1" applyAlignment="1" applyProtection="1">
      <protection locked="0"/>
    </xf>
    <xf numFmtId="182" fontId="21" fillId="0" borderId="0" xfId="0" applyNumberFormat="1" applyFont="1" applyFill="1" applyBorder="1" applyAlignment="1" applyProtection="1">
      <alignment horizontal="left" vertical="center"/>
      <protection locked="0"/>
    </xf>
    <xf numFmtId="176" fontId="9" fillId="0" borderId="0" xfId="0" applyNumberFormat="1" applyFont="1" applyFill="1" applyBorder="1" applyAlignment="1" applyProtection="1">
      <alignment horizontal="left" vertical="center"/>
      <protection locked="0"/>
    </xf>
    <xf numFmtId="0" fontId="20" fillId="0" borderId="0" xfId="0" applyFont="1" applyFill="1" applyBorder="1" applyAlignment="1" applyProtection="1">
      <alignment horizontal="center"/>
      <protection locked="0"/>
    </xf>
    <xf numFmtId="0" fontId="9" fillId="0" borderId="0" xfId="0" applyFont="1" applyFill="1" applyBorder="1" applyAlignment="1" applyProtection="1">
      <alignment vertical="center"/>
    </xf>
    <xf numFmtId="0" fontId="5" fillId="0" borderId="1" xfId="0" applyFont="1" applyFill="1" applyBorder="1" applyAlignment="1" applyProtection="1">
      <alignment horizontal="center" vertical="center"/>
    </xf>
    <xf numFmtId="0" fontId="10" fillId="0" borderId="1" xfId="0" applyFont="1" applyFill="1" applyBorder="1" applyAlignment="1" applyProtection="1">
      <alignment horizontal="center" vertical="center" wrapText="1"/>
    </xf>
    <xf numFmtId="183" fontId="10"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6" fillId="0" borderId="1" xfId="0" applyFont="1" applyFill="1" applyBorder="1" applyAlignment="1">
      <alignment horizontal="center" vertical="center"/>
    </xf>
    <xf numFmtId="183" fontId="10" fillId="0" borderId="2" xfId="0" applyNumberFormat="1" applyFont="1" applyFill="1" applyBorder="1" applyAlignment="1" applyProtection="1">
      <alignment horizontal="center" vertical="center"/>
    </xf>
    <xf numFmtId="183" fontId="10" fillId="0" borderId="3" xfId="0" applyNumberFormat="1" applyFont="1" applyFill="1" applyBorder="1" applyAlignment="1" applyProtection="1">
      <alignment horizontal="center" vertical="center"/>
    </xf>
    <xf numFmtId="183" fontId="10" fillId="0" borderId="4" xfId="0" applyNumberFormat="1" applyFont="1" applyFill="1" applyBorder="1" applyAlignment="1" applyProtection="1">
      <alignment horizontal="center" vertical="center"/>
    </xf>
    <xf numFmtId="0" fontId="0" fillId="0" borderId="0" xfId="0" applyFill="1" applyAlignment="1"/>
    <xf numFmtId="0" fontId="22" fillId="0" borderId="1" xfId="0" applyFont="1" applyFill="1" applyBorder="1" applyAlignment="1" applyProtection="1">
      <alignment horizontal="center" vertical="center"/>
      <protection locked="0"/>
    </xf>
    <xf numFmtId="0" fontId="23" fillId="0" borderId="1" xfId="0" applyFont="1" applyFill="1" applyBorder="1" applyAlignment="1" applyProtection="1">
      <alignment horizontal="center" vertical="center"/>
      <protection locked="0"/>
    </xf>
    <xf numFmtId="0" fontId="10" fillId="0" borderId="2" xfId="0" applyFont="1" applyFill="1" applyBorder="1" applyAlignment="1" applyProtection="1">
      <alignment horizontal="center" vertical="center"/>
      <protection locked="0"/>
    </xf>
    <xf numFmtId="0" fontId="10" fillId="0" borderId="3" xfId="0"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protection locked="0"/>
    </xf>
    <xf numFmtId="0" fontId="24" fillId="0" borderId="2" xfId="0" applyFont="1" applyFill="1" applyBorder="1" applyAlignment="1" applyProtection="1">
      <alignment horizontal="center" vertical="center"/>
      <protection locked="0"/>
    </xf>
    <xf numFmtId="0" fontId="24" fillId="0" borderId="3" xfId="0" applyFont="1" applyFill="1" applyBorder="1" applyAlignment="1" applyProtection="1">
      <alignment horizontal="center" vertical="center"/>
      <protection locked="0"/>
    </xf>
    <xf numFmtId="0" fontId="24" fillId="0" borderId="4" xfId="0" applyFont="1" applyFill="1" applyBorder="1" applyAlignment="1" applyProtection="1">
      <alignment horizontal="center" vertical="center"/>
      <protection locked="0"/>
    </xf>
    <xf numFmtId="0" fontId="25" fillId="0" borderId="2" xfId="0" applyFont="1" applyFill="1" applyBorder="1" applyAlignment="1" applyProtection="1">
      <alignment horizontal="center" vertical="center"/>
      <protection locked="0"/>
    </xf>
    <xf numFmtId="0" fontId="25" fillId="0" borderId="3" xfId="0" applyFont="1" applyFill="1" applyBorder="1" applyAlignment="1" applyProtection="1">
      <alignment horizontal="center" vertical="center"/>
      <protection locked="0"/>
    </xf>
    <xf numFmtId="0" fontId="25" fillId="0" borderId="4" xfId="0" applyFont="1" applyFill="1" applyBorder="1" applyAlignment="1" applyProtection="1">
      <alignment horizontal="center" vertical="center"/>
      <protection locked="0"/>
    </xf>
    <xf numFmtId="0" fontId="26" fillId="0" borderId="1"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18" fillId="0" borderId="2" xfId="0" applyFont="1" applyFill="1" applyBorder="1" applyAlignment="1">
      <alignment horizontal="center" vertical="center"/>
    </xf>
    <xf numFmtId="0" fontId="18" fillId="0" borderId="2" xfId="0" applyNumberFormat="1" applyFont="1" applyFill="1" applyBorder="1" applyAlignment="1">
      <alignment horizontal="center" vertical="center"/>
    </xf>
    <xf numFmtId="0" fontId="27" fillId="0" borderId="1"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protection locked="0"/>
    </xf>
    <xf numFmtId="0" fontId="15" fillId="2" borderId="5" xfId="49" applyFont="1" applyFill="1" applyBorder="1" applyAlignment="1">
      <alignment horizontal="center" vertical="center"/>
    </xf>
    <xf numFmtId="0" fontId="6" fillId="2" borderId="1" xfId="0" applyFont="1" applyFill="1" applyBorder="1" applyAlignment="1" applyProtection="1">
      <alignment horizontal="center" vertical="center"/>
      <protection locked="0"/>
    </xf>
    <xf numFmtId="0" fontId="13" fillId="2" borderId="1" xfId="0" applyFont="1" applyFill="1" applyBorder="1" applyAlignment="1">
      <alignment horizontal="center" vertical="center"/>
    </xf>
    <xf numFmtId="0" fontId="12" fillId="2" borderId="5" xfId="49" applyFont="1" applyFill="1" applyBorder="1" applyAlignment="1">
      <alignment horizontal="center" vertical="center"/>
    </xf>
    <xf numFmtId="0" fontId="12" fillId="3" borderId="5" xfId="49" applyFont="1" applyFill="1" applyBorder="1" applyAlignment="1">
      <alignment horizontal="center" vertical="center"/>
    </xf>
    <xf numFmtId="0" fontId="28" fillId="0" borderId="1" xfId="0" applyFont="1" applyFill="1" applyBorder="1" applyAlignment="1" applyProtection="1">
      <alignment horizontal="center" vertical="center"/>
      <protection locked="0"/>
    </xf>
    <xf numFmtId="0" fontId="28" fillId="0" borderId="1" xfId="0" applyFont="1" applyFill="1" applyBorder="1" applyAlignment="1" applyProtection="1">
      <alignment horizontal="center" vertical="center"/>
    </xf>
    <xf numFmtId="0" fontId="28" fillId="0" borderId="1" xfId="0" applyFont="1" applyFill="1" applyBorder="1" applyAlignment="1" applyProtection="1">
      <alignment vertical="center"/>
      <protection locked="0"/>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5" borderId="1" xfId="0" applyFont="1" applyFill="1" applyBorder="1" applyAlignment="1">
      <alignment horizontal="center" vertical="center"/>
    </xf>
    <xf numFmtId="0" fontId="10" fillId="0" borderId="2" xfId="0" applyFont="1" applyFill="1" applyBorder="1" applyAlignment="1" applyProtection="1">
      <alignment horizontal="center" vertical="center"/>
    </xf>
    <xf numFmtId="0" fontId="10" fillId="0" borderId="4" xfId="0" applyFont="1" applyFill="1" applyBorder="1" applyAlignment="1" applyProtection="1">
      <alignment horizontal="center" vertical="center"/>
    </xf>
    <xf numFmtId="0" fontId="26" fillId="6" borderId="1" xfId="0" applyFont="1" applyFill="1" applyBorder="1" applyAlignment="1" applyProtection="1">
      <alignment horizontal="center" vertical="center"/>
      <protection locked="0"/>
    </xf>
    <xf numFmtId="0" fontId="25" fillId="2" borderId="2" xfId="0" applyFont="1" applyFill="1" applyBorder="1" applyAlignment="1" applyProtection="1">
      <alignment horizontal="center" vertical="center"/>
      <protection locked="0"/>
    </xf>
    <xf numFmtId="0" fontId="25" fillId="2" borderId="3" xfId="0" applyFont="1" applyFill="1" applyBorder="1" applyAlignment="1" applyProtection="1">
      <alignment horizontal="center" vertical="center"/>
      <protection locked="0"/>
    </xf>
    <xf numFmtId="0" fontId="25" fillId="2" borderId="4" xfId="0" applyFont="1" applyFill="1" applyBorder="1" applyAlignment="1" applyProtection="1">
      <alignment horizontal="center" vertical="center"/>
      <protection locked="0"/>
    </xf>
    <xf numFmtId="0" fontId="29" fillId="0" borderId="1" xfId="0" applyFont="1" applyFill="1" applyBorder="1" applyAlignment="1">
      <alignment horizontal="center" vertical="center"/>
    </xf>
    <xf numFmtId="0" fontId="10" fillId="7" borderId="1" xfId="0" applyFont="1" applyFill="1" applyBorder="1" applyAlignment="1" applyProtection="1">
      <alignment horizontal="center" vertical="center"/>
      <protection locked="0"/>
    </xf>
    <xf numFmtId="0" fontId="2" fillId="0" borderId="1" xfId="0" applyFont="1" applyFill="1" applyBorder="1" applyAlignment="1">
      <alignment horizontal="center" vertical="center"/>
    </xf>
    <xf numFmtId="183" fontId="10" fillId="2" borderId="1" xfId="0" applyNumberFormat="1" applyFont="1" applyFill="1" applyBorder="1" applyAlignment="1" applyProtection="1">
      <alignment horizontal="center" vertical="center"/>
    </xf>
    <xf numFmtId="183" fontId="7" fillId="0" borderId="2" xfId="0" applyNumberFormat="1" applyFont="1" applyFill="1" applyBorder="1" applyAlignment="1" applyProtection="1">
      <alignment horizontal="center" vertical="center"/>
      <protection locked="0"/>
    </xf>
    <xf numFmtId="0" fontId="7" fillId="0" borderId="1" xfId="0" applyFont="1" applyFill="1" applyBorder="1" applyAlignment="1">
      <alignment horizontal="center" vertical="center"/>
    </xf>
    <xf numFmtId="183" fontId="7" fillId="0" borderId="3" xfId="0" applyNumberFormat="1" applyFont="1" applyFill="1" applyBorder="1" applyAlignment="1" applyProtection="1">
      <alignment horizontal="center" vertical="center"/>
      <protection locked="0"/>
    </xf>
    <xf numFmtId="183" fontId="7" fillId="0" borderId="4" xfId="0" applyNumberFormat="1" applyFon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xf>
    <xf numFmtId="0" fontId="30" fillId="0" borderId="0" xfId="0" applyFont="1" applyFill="1" applyAlignment="1">
      <alignment horizontal="left" vertical="center"/>
    </xf>
    <xf numFmtId="0" fontId="4" fillId="0" borderId="0" xfId="0" applyFont="1" applyFill="1" applyAlignment="1">
      <alignment horizontal="left" vertical="center"/>
    </xf>
    <xf numFmtId="0" fontId="4" fillId="0" borderId="0" xfId="0" applyFont="1" applyFill="1">
      <alignment vertical="center"/>
    </xf>
    <xf numFmtId="0" fontId="2" fillId="0" borderId="0" xfId="0" applyFont="1" applyFill="1" applyBorder="1" applyAlignment="1">
      <alignment horizontal="left" vertical="center"/>
    </xf>
    <xf numFmtId="184" fontId="4" fillId="0" borderId="0" xfId="0" applyNumberFormat="1" applyFont="1" applyFill="1" applyAlignment="1">
      <alignment horizontal="center" vertical="center"/>
    </xf>
    <xf numFmtId="178" fontId="4" fillId="0" borderId="0" xfId="0" applyNumberFormat="1" applyFont="1" applyFill="1" applyAlignment="1">
      <alignment horizontal="left" vertical="center"/>
    </xf>
    <xf numFmtId="0" fontId="30" fillId="0" borderId="0" xfId="0" applyFont="1" applyFill="1" applyAlignment="1">
      <alignment horizontal="center" vertical="center"/>
    </xf>
    <xf numFmtId="0" fontId="30" fillId="0" borderId="1" xfId="0" applyFont="1" applyFill="1" applyBorder="1" applyAlignment="1">
      <alignment horizontal="left" vertical="center"/>
    </xf>
    <xf numFmtId="0" fontId="4" fillId="0" borderId="1" xfId="0" applyFont="1" applyFill="1" applyBorder="1" applyAlignment="1">
      <alignment horizontal="left" vertical="center"/>
    </xf>
    <xf numFmtId="0" fontId="3" fillId="0" borderId="1" xfId="0" applyFont="1" applyFill="1" applyBorder="1" applyAlignment="1">
      <alignment horizontal="center" vertical="center"/>
    </xf>
    <xf numFmtId="0" fontId="5" fillId="0" borderId="1" xfId="0" applyFont="1" applyFill="1" applyBorder="1" applyAlignment="1">
      <alignment horizontal="center" vertical="center"/>
    </xf>
    <xf numFmtId="185" fontId="24" fillId="0" borderId="1" xfId="0" applyNumberFormat="1" applyFont="1" applyFill="1" applyBorder="1" applyAlignment="1">
      <alignment vertical="center"/>
    </xf>
    <xf numFmtId="0" fontId="31" fillId="0" borderId="1" xfId="0" applyFont="1" applyFill="1" applyBorder="1" applyAlignment="1">
      <alignment horizontal="center" vertical="center"/>
    </xf>
    <xf numFmtId="0" fontId="32" fillId="0" borderId="1" xfId="0" applyFont="1" applyFill="1" applyBorder="1" applyAlignment="1">
      <alignment horizontal="center" vertical="center"/>
    </xf>
    <xf numFmtId="0" fontId="4" fillId="0" borderId="1" xfId="0" applyFont="1" applyFill="1" applyBorder="1" applyAlignment="1">
      <alignment horizontal="right" vertical="center"/>
    </xf>
    <xf numFmtId="185" fontId="5" fillId="0" borderId="1" xfId="0" applyNumberFormat="1" applyFont="1" applyFill="1" applyBorder="1" applyAlignment="1">
      <alignment horizontal="left" wrapText="1"/>
    </xf>
    <xf numFmtId="178" fontId="30" fillId="0" borderId="0" xfId="0" applyNumberFormat="1" applyFont="1" applyFill="1" applyAlignment="1">
      <alignment horizontal="left" vertical="center"/>
    </xf>
    <xf numFmtId="178" fontId="30" fillId="7" borderId="0" xfId="0" applyNumberFormat="1" applyFont="1" applyFill="1" applyAlignment="1">
      <alignment horizontal="left" vertical="center"/>
    </xf>
    <xf numFmtId="0" fontId="33" fillId="0" borderId="1" xfId="0" applyFont="1" applyFill="1" applyBorder="1" applyAlignment="1">
      <alignment horizontal="center" vertical="center"/>
    </xf>
    <xf numFmtId="0" fontId="34" fillId="0" borderId="1" xfId="0" applyFont="1" applyFill="1" applyBorder="1" applyAlignment="1">
      <alignment horizontal="center" vertical="center"/>
    </xf>
    <xf numFmtId="0" fontId="26" fillId="0" borderId="1" xfId="0" applyFont="1" applyFill="1" applyBorder="1" applyAlignment="1">
      <alignment horizontal="left" vertical="center"/>
    </xf>
    <xf numFmtId="0" fontId="35" fillId="0" borderId="1" xfId="0" applyFont="1" applyFill="1" applyBorder="1" applyAlignment="1">
      <alignment horizontal="center" vertical="center"/>
    </xf>
    <xf numFmtId="0" fontId="4" fillId="0" borderId="1" xfId="0" applyFont="1" applyFill="1" applyBorder="1" applyAlignment="1">
      <alignment vertical="center"/>
    </xf>
    <xf numFmtId="184" fontId="4" fillId="0" borderId="1" xfId="0" applyNumberFormat="1" applyFont="1" applyFill="1" applyBorder="1" applyAlignment="1">
      <alignment horizontal="center" vertical="center"/>
    </xf>
    <xf numFmtId="0" fontId="4" fillId="0" borderId="0" xfId="0" applyFont="1" applyFill="1" applyAlignment="1">
      <alignment vertical="center"/>
    </xf>
    <xf numFmtId="0" fontId="5" fillId="0" borderId="0" xfId="0" applyFont="1" applyFill="1" applyBorder="1" applyAlignment="1">
      <alignment horizontal="center"/>
    </xf>
    <xf numFmtId="0" fontId="30" fillId="0" borderId="0" xfId="0" applyFont="1" applyFill="1">
      <alignment vertical="center"/>
    </xf>
    <xf numFmtId="0" fontId="5" fillId="0" borderId="3" xfId="0" applyFont="1" applyFill="1" applyBorder="1" applyAlignment="1">
      <alignment horizontal="center"/>
    </xf>
    <xf numFmtId="0" fontId="0" fillId="0" borderId="0" xfId="0" applyFill="1" applyBorder="1">
      <alignment vertical="center"/>
    </xf>
    <xf numFmtId="0" fontId="31" fillId="0" borderId="0" xfId="0" applyFont="1" applyFill="1" applyBorder="1" applyAlignment="1">
      <alignment horizontal="center" vertical="center"/>
    </xf>
    <xf numFmtId="0" fontId="36" fillId="0" borderId="6" xfId="0" applyNumberFormat="1" applyFont="1" applyFill="1" applyBorder="1" applyAlignment="1" applyProtection="1">
      <alignment horizontal="left" vertical="top" wrapText="1"/>
    </xf>
    <xf numFmtId="0" fontId="26" fillId="0" borderId="1" xfId="0" applyFont="1" applyFill="1" applyBorder="1" applyAlignment="1">
      <alignment horizontal="right" vertical="center"/>
    </xf>
    <xf numFmtId="0" fontId="0" fillId="0" borderId="0" xfId="0" applyFill="1">
      <alignment vertical="center"/>
    </xf>
    <xf numFmtId="0" fontId="0" fillId="0" borderId="0" xfId="0" applyFill="1" applyBorder="1" applyAlignment="1">
      <alignment horizontal="left" vertical="center"/>
    </xf>
    <xf numFmtId="178" fontId="0" fillId="0" borderId="0" xfId="0" applyNumberFormat="1" applyFill="1">
      <alignment vertical="center"/>
    </xf>
    <xf numFmtId="178" fontId="2" fillId="0" borderId="0" xfId="0" applyNumberFormat="1" applyFont="1"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s>
  <tableStyles count="0" defaultTableStyle="TableStyleMedium9" defaultPivotStyle="PivotStyleLight16"/>
  <colors>
    <mruColors>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haredStrings" Target="sharedStrings.xml"/><Relationship Id="rId24" Type="http://schemas.openxmlformats.org/officeDocument/2006/relationships/styles" Target="styles.xml"/><Relationship Id="rId23" Type="http://schemas.openxmlformats.org/officeDocument/2006/relationships/theme" Target="theme/theme1.xml"/><Relationship Id="rId22" Type="http://schemas.openxmlformats.org/officeDocument/2006/relationships/externalLink" Target="externalLinks/externalLink15.xml"/><Relationship Id="rId21" Type="http://schemas.openxmlformats.org/officeDocument/2006/relationships/externalLink" Target="externalLinks/externalLink14.xml"/><Relationship Id="rId20" Type="http://schemas.openxmlformats.org/officeDocument/2006/relationships/externalLink" Target="externalLinks/externalLink13.xml"/><Relationship Id="rId2" Type="http://schemas.openxmlformats.org/officeDocument/2006/relationships/worksheet" Target="worksheets/sheet2.xml"/><Relationship Id="rId19" Type="http://schemas.openxmlformats.org/officeDocument/2006/relationships/externalLink" Target="externalLinks/externalLink12.xml"/><Relationship Id="rId18" Type="http://schemas.openxmlformats.org/officeDocument/2006/relationships/externalLink" Target="externalLinks/externalLink11.xml"/><Relationship Id="rId17" Type="http://schemas.openxmlformats.org/officeDocument/2006/relationships/externalLink" Target="externalLinks/externalLink10.xml"/><Relationship Id="rId16" Type="http://schemas.openxmlformats.org/officeDocument/2006/relationships/externalLink" Target="externalLinks/externalLink9.xml"/><Relationship Id="rId15" Type="http://schemas.openxmlformats.org/officeDocument/2006/relationships/externalLink" Target="externalLinks/externalLink8.xml"/><Relationship Id="rId14" Type="http://schemas.openxmlformats.org/officeDocument/2006/relationships/externalLink" Target="externalLinks/externalLink7.xml"/><Relationship Id="rId13" Type="http://schemas.openxmlformats.org/officeDocument/2006/relationships/externalLink" Target="externalLinks/externalLink6.xml"/><Relationship Id="rId12" Type="http://schemas.openxmlformats.org/officeDocument/2006/relationships/externalLink" Target="externalLinks/externalLink5.xml"/><Relationship Id="rId11" Type="http://schemas.openxmlformats.org/officeDocument/2006/relationships/externalLink" Target="externalLinks/externalLink4.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3"/>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L$1" max="2100" min="1900" page="10" val="2023"/>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69" name="Spinner 45" hidden="1">
              <a:extLst>
                <a:ext uri="{63B3BB69-23CF-44E3-9099-C40C66FF867C}">
                  <a14:compatExt spid="_x0000_s1069"/>
                </a:ext>
              </a:extLst>
            </xdr:cNvPr>
            <xdr:cNvSpPr/>
          </xdr:nvSpPr>
          <xdr:spPr>
            <a:xfrm>
              <a:off x="1358709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70" name="Spinner 46" hidden="1">
              <a:extLst>
                <a:ext uri="{63B3BB69-23CF-44E3-9099-C40C66FF867C}">
                  <a14:compatExt spid="_x0000_s1070"/>
                </a:ext>
              </a:extLst>
            </xdr:cNvPr>
            <xdr:cNvSpPr/>
          </xdr:nvSpPr>
          <xdr:spPr>
            <a:xfrm>
              <a:off x="13853795" y="0"/>
              <a:ext cx="534035" cy="381000"/>
            </a:xfrm>
            <a:prstGeom prst="rect">
              <a:avLst/>
            </a:prstGeom>
          </xdr:spPr>
        </xdr:sp>
        <xdr:clientData/>
      </xdr:twoCellAnchor>
    </mc:Choice>
    <mc:Fallback/>
  </mc:AlternateContent>
  <xdr:twoCellAnchor editAs="oneCell">
    <xdr:from>
      <xdr:col>0</xdr:col>
      <xdr:colOff>17145</xdr:colOff>
      <xdr:row>89</xdr:row>
      <xdr:rowOff>0</xdr:rowOff>
    </xdr:from>
    <xdr:to>
      <xdr:col>0</xdr:col>
      <xdr:colOff>93345</xdr:colOff>
      <xdr:row>89</xdr:row>
      <xdr:rowOff>166370</xdr:rowOff>
    </xdr:to>
    <xdr:sp>
      <xdr:nvSpPr>
        <xdr:cNvPr id="4"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7"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8"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9"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0"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1"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2"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3"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4"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5"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6"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7"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8"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19"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0"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1"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2"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3"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4"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5"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6"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7"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8"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29"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0"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1"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2"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3"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4"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5"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6"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7"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8"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39"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0"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1"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2"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3"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4"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5"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6"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7"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8"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49"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0"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1"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2"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3"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4"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5"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6"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7"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8"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59"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0"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1"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2"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3"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4"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5"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6" name="Text Box 2"/>
        <xdr:cNvSpPr txBox="1"/>
      </xdr:nvSpPr>
      <xdr:spPr>
        <a:xfrm>
          <a:off x="17145" y="17494250"/>
          <a:ext cx="76200" cy="166370"/>
        </a:xfrm>
        <a:prstGeom prst="rect">
          <a:avLst/>
        </a:prstGeom>
        <a:noFill/>
        <a:ln w="9525">
          <a:noFill/>
        </a:ln>
      </xdr:spPr>
    </xdr:sp>
    <xdr:clientData/>
  </xdr:twoCellAnchor>
  <xdr:twoCellAnchor editAs="oneCell">
    <xdr:from>
      <xdr:col>0</xdr:col>
      <xdr:colOff>17145</xdr:colOff>
      <xdr:row>89</xdr:row>
      <xdr:rowOff>0</xdr:rowOff>
    </xdr:from>
    <xdr:to>
      <xdr:col>0</xdr:col>
      <xdr:colOff>93345</xdr:colOff>
      <xdr:row>89</xdr:row>
      <xdr:rowOff>166370</xdr:rowOff>
    </xdr:to>
    <xdr:sp>
      <xdr:nvSpPr>
        <xdr:cNvPr id="67" name="Text Box 2"/>
        <xdr:cNvSpPr txBox="1"/>
      </xdr:nvSpPr>
      <xdr:spPr>
        <a:xfrm>
          <a:off x="17145" y="17494250"/>
          <a:ext cx="76200" cy="16637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YanFuhuo\Documents\WeChat%20Files\wxid_2vd7apcbl0tu22\FileStorage\File\2021-11\&#22797;&#20214;%202021&#28938;&#25509;&#36710;&#38388;7&#26376;&#32771;&#21220;&#349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4\2023&#28938;&#25509;&#36710;&#38388;3&#26376;&#32771;&#21220;&#34920;(6)(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0844;&#21496;2023\&#24037;&#36164;\3&#26376;&#24037;&#36164;\2023&#24180;3&#26376;&#21592;&#24037;&#33457;&#21517;&#20876;-&#27827;&#21271;&#24037;&#21378;&#21464;&#2116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2-12\&#20914;&#21387;&#36710;&#38388;9&#26376;&#32771;&#21220;&#349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3-04\&#20914;&#21387;&#36710;&#38388;3&#26376;&#32771;&#21220;&#34920;(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7491;&#29081;&#24635;-2023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1103;&#21496;&#26426;%20-\&#32771;&#21220;\&#24231;&#26885;&#32771;&#21220;&#65288;4&#2637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idandan\AppData\Roaming\kingsoft\office6\backup\&#24231;&#26885;&#27491;&#21496;&#26426;&#32771;&#21220;&#65288;21&#24180;7&#2637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10331&#26700;&#38754;&#25991;&#20214;&#22791;&#20221;\&#26032;&#24314;&#25991;&#20214;&#22841;\&#24231;&#26885;&#32771;&#21220;(21&#24180;3&#26376;&#32771;&#21220;&#27491;&#24335;&#2925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YuXianting\Documents\WeChat%20Files\wxid_g4gez0grkams22\FileStorage\File\2023-02\&#20914;&#21387;&#36710;&#38388;1&#26376;&#32771;&#21220;&#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37325;&#21345;\&#21103;&#21496;&#26426;\&#32771;&#21220;\&#24231;&#26885;&#32771;&#21220;&#65288;4&#26376;&#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4\&#28938;&#25509;&#36710;&#38388;5&#26376;&#32771;&#21220;&#34920;&#21171;&#2115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Documents%20and%20Settings\Administrator\&#26700;&#38754;\&#30000;&#26195;&#32988;\1234567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Public.Public-PC\Desktop\1&#26376;&#20221;&#32771;&#21220;%20-\&#24231;&#26885;&#27491;&#21496;&#26426;&#32771;&#21220;&#65288;21&#24180;7&#2637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车间考勤表模板"/>
      <sheetName val="劳务工"/>
      <sheetName val="临时工"/>
      <sheetName val="数据源"/>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员工花名册"/>
      <sheetName val="当月员工变动"/>
      <sheetName val="离职人员"/>
      <sheetName val="Sheet1"/>
    </sheetNames>
    <sheetDataSet>
      <sheetData sheetId="0"/>
      <sheetData sheetId="1"/>
      <sheetData sheetId="2"/>
      <sheetData sheetId="3">
        <row r="2">
          <cell r="D2" t="str">
            <v>姓名</v>
          </cell>
          <cell r="E2" t="str">
            <v>身份证号</v>
          </cell>
          <cell r="F2" t="str">
            <v>性别</v>
          </cell>
          <cell r="G2" t="str">
            <v>所属平台</v>
          </cell>
          <cell r="H2" t="str">
            <v>所在单位      （一级）</v>
          </cell>
          <cell r="I2" t="str">
            <v>所在部门     （二级）</v>
          </cell>
          <cell r="J2" t="str">
            <v>所属科室（三级）</v>
          </cell>
          <cell r="K2" t="str">
            <v>所在岗位</v>
          </cell>
          <cell r="L2" t="str">
            <v>职称</v>
          </cell>
          <cell r="M2" t="str">
            <v>工作地</v>
          </cell>
          <cell r="N2" t="str">
            <v>合同签署公司</v>
          </cell>
          <cell r="O2" t="str">
            <v>合同类型</v>
          </cell>
          <cell r="P2" t="str">
            <v>是否签订保密协议</v>
          </cell>
          <cell r="Q2" t="str">
            <v>是否签竞业禁止协议书</v>
          </cell>
          <cell r="R2" t="str">
            <v>人员性质</v>
          </cell>
          <cell r="S2" t="str">
            <v>人员类别</v>
          </cell>
          <cell r="T2" t="str">
            <v>岗位性质</v>
          </cell>
        </row>
        <row r="3">
          <cell r="D3" t="str">
            <v>王磊</v>
          </cell>
          <cell r="E3" t="str">
            <v>130732198808033070</v>
          </cell>
          <cell r="F3" t="str">
            <v>男</v>
          </cell>
          <cell r="G3" t="str">
            <v>前台</v>
          </cell>
          <cell r="H3" t="str">
            <v>河北光华荣昌汽车部件有限公司</v>
          </cell>
          <cell r="I3" t="str">
            <v>厂长室</v>
          </cell>
          <cell r="J3" t="str">
            <v>厂长室</v>
          </cell>
          <cell r="K3" t="str">
            <v>金属件事业部总经理</v>
          </cell>
        </row>
        <row r="3">
          <cell r="M3" t="str">
            <v>河北</v>
          </cell>
          <cell r="N3" t="str">
            <v>北京光华荣昌</v>
          </cell>
          <cell r="O3" t="str">
            <v>劳动合同</v>
          </cell>
          <cell r="P3" t="str">
            <v>是</v>
          </cell>
          <cell r="Q3" t="str">
            <v>否</v>
          </cell>
          <cell r="R3" t="str">
            <v>正式工</v>
          </cell>
          <cell r="S3" t="str">
            <v>管理类</v>
          </cell>
          <cell r="T3" t="str">
            <v>间接人员</v>
          </cell>
        </row>
        <row r="4">
          <cell r="D4" t="str">
            <v>张黎明</v>
          </cell>
          <cell r="E4" t="str">
            <v>132930197210030057</v>
          </cell>
          <cell r="F4" t="str">
            <v>男</v>
          </cell>
          <cell r="G4" t="str">
            <v>前台</v>
          </cell>
          <cell r="H4" t="str">
            <v>河北光华荣昌汽车部件有限公司</v>
          </cell>
          <cell r="I4" t="str">
            <v>党务室</v>
          </cell>
          <cell r="J4" t="str">
            <v>党务室</v>
          </cell>
          <cell r="K4" t="str">
            <v>公司党委书记</v>
          </cell>
        </row>
        <row r="4">
          <cell r="M4" t="str">
            <v>河北</v>
          </cell>
          <cell r="N4" t="str">
            <v>河北工厂</v>
          </cell>
          <cell r="O4" t="str">
            <v>劳动合同</v>
          </cell>
          <cell r="P4" t="str">
            <v>是</v>
          </cell>
          <cell r="Q4" t="str">
            <v>否</v>
          </cell>
          <cell r="R4" t="str">
            <v>正式工</v>
          </cell>
          <cell r="S4" t="str">
            <v>办公室</v>
          </cell>
          <cell r="T4" t="str">
            <v>间接人员</v>
          </cell>
        </row>
        <row r="5">
          <cell r="D5" t="str">
            <v>刘思含</v>
          </cell>
          <cell r="E5" t="str">
            <v>120104199211167644</v>
          </cell>
          <cell r="F5" t="str">
            <v>女</v>
          </cell>
          <cell r="G5" t="str">
            <v>前台</v>
          </cell>
          <cell r="H5" t="str">
            <v>河北光华荣昌汽车部件有限公司</v>
          </cell>
          <cell r="I5" t="str">
            <v>集团运营管理部</v>
          </cell>
          <cell r="J5" t="str">
            <v>集团运营管理部</v>
          </cell>
          <cell r="K5" t="str">
            <v>集团运营管理部部长助理</v>
          </cell>
        </row>
        <row r="5">
          <cell r="M5" t="str">
            <v>河北</v>
          </cell>
          <cell r="N5" t="str">
            <v>河北工厂</v>
          </cell>
          <cell r="O5" t="str">
            <v>劳动合同</v>
          </cell>
          <cell r="P5" t="str">
            <v>是</v>
          </cell>
          <cell r="Q5" t="str">
            <v>否</v>
          </cell>
          <cell r="R5" t="str">
            <v>正式工</v>
          </cell>
          <cell r="S5" t="str">
            <v>办公室</v>
          </cell>
          <cell r="T5" t="str">
            <v>间接人员</v>
          </cell>
        </row>
        <row r="6">
          <cell r="D6" t="str">
            <v>赵志强</v>
          </cell>
          <cell r="E6" t="str">
            <v>132930198208222230</v>
          </cell>
          <cell r="F6" t="str">
            <v>男</v>
          </cell>
          <cell r="G6" t="str">
            <v>前台</v>
          </cell>
          <cell r="H6" t="str">
            <v>河北光华荣昌汽车部件有限公司</v>
          </cell>
          <cell r="I6" t="str">
            <v>售后服务部</v>
          </cell>
          <cell r="J6" t="str">
            <v>售后服务部</v>
          </cell>
          <cell r="K6" t="str">
            <v>三包服务</v>
          </cell>
        </row>
        <row r="6">
          <cell r="M6" t="str">
            <v>河北</v>
          </cell>
          <cell r="N6" t="str">
            <v>河北工厂</v>
          </cell>
          <cell r="O6" t="str">
            <v>劳动合同</v>
          </cell>
          <cell r="P6" t="str">
            <v>是</v>
          </cell>
          <cell r="Q6" t="str">
            <v>否</v>
          </cell>
          <cell r="R6" t="str">
            <v>正式工</v>
          </cell>
          <cell r="S6" t="str">
            <v>售后类</v>
          </cell>
          <cell r="T6" t="str">
            <v>间接人员</v>
          </cell>
        </row>
        <row r="7">
          <cell r="D7" t="str">
            <v>刘强</v>
          </cell>
          <cell r="E7" t="str">
            <v>130922198810014854</v>
          </cell>
          <cell r="F7" t="str">
            <v>男</v>
          </cell>
          <cell r="G7" t="str">
            <v>前台</v>
          </cell>
          <cell r="H7" t="str">
            <v>河北光华荣昌汽车部件有限公司</v>
          </cell>
          <cell r="I7" t="str">
            <v>售后服务部</v>
          </cell>
          <cell r="J7" t="str">
            <v>售后服务部</v>
          </cell>
          <cell r="K7" t="str">
            <v>三包人员</v>
          </cell>
        </row>
        <row r="7">
          <cell r="M7" t="str">
            <v>河北</v>
          </cell>
          <cell r="N7" t="str">
            <v>河北工厂</v>
          </cell>
          <cell r="O7" t="str">
            <v>劳动合同</v>
          </cell>
          <cell r="P7" t="str">
            <v>是</v>
          </cell>
          <cell r="Q7" t="str">
            <v>否</v>
          </cell>
          <cell r="R7" t="str">
            <v>正式工</v>
          </cell>
          <cell r="S7" t="str">
            <v>售后类</v>
          </cell>
          <cell r="T7" t="str">
            <v>间接人员</v>
          </cell>
        </row>
        <row r="8">
          <cell r="D8" t="str">
            <v>许嘉辉</v>
          </cell>
          <cell r="E8" t="str">
            <v>13092419820326351X</v>
          </cell>
          <cell r="F8" t="str">
            <v>男</v>
          </cell>
          <cell r="G8" t="str">
            <v>前台</v>
          </cell>
          <cell r="H8" t="str">
            <v>河北光华荣昌汽车部件有限公司</v>
          </cell>
          <cell r="I8" t="str">
            <v>箫驰公司</v>
          </cell>
          <cell r="J8" t="str">
            <v>箫驰公司</v>
          </cell>
          <cell r="K8" t="str">
            <v>配件厂主管</v>
          </cell>
        </row>
        <row r="8">
          <cell r="M8" t="str">
            <v>河北</v>
          </cell>
          <cell r="N8" t="str">
            <v>河北工厂</v>
          </cell>
          <cell r="O8" t="str">
            <v>劳动合同</v>
          </cell>
          <cell r="P8" t="str">
            <v>是</v>
          </cell>
          <cell r="Q8" t="str">
            <v>否</v>
          </cell>
          <cell r="R8" t="str">
            <v>正式工</v>
          </cell>
          <cell r="S8" t="str">
            <v>售后类</v>
          </cell>
          <cell r="T8" t="str">
            <v>间接人员</v>
          </cell>
        </row>
        <row r="9">
          <cell r="D9" t="str">
            <v>孙秀霞</v>
          </cell>
          <cell r="E9" t="str">
            <v>130924198107103524</v>
          </cell>
          <cell r="F9" t="str">
            <v>女</v>
          </cell>
          <cell r="G9" t="str">
            <v>前台</v>
          </cell>
          <cell r="H9" t="str">
            <v>河北光华荣昌汽车部件有限公司</v>
          </cell>
          <cell r="I9" t="str">
            <v>箫驰公司</v>
          </cell>
          <cell r="J9" t="str">
            <v>箫驰公司</v>
          </cell>
          <cell r="K9" t="str">
            <v>库管员</v>
          </cell>
        </row>
        <row r="9">
          <cell r="M9" t="str">
            <v>河北</v>
          </cell>
          <cell r="N9" t="str">
            <v>河北工厂</v>
          </cell>
          <cell r="O9" t="str">
            <v>劳动合同</v>
          </cell>
          <cell r="P9" t="str">
            <v>是</v>
          </cell>
          <cell r="Q9" t="str">
            <v>否</v>
          </cell>
          <cell r="R9" t="str">
            <v>正式工</v>
          </cell>
          <cell r="S9" t="str">
            <v>售后类</v>
          </cell>
          <cell r="T9" t="str">
            <v>间接人员</v>
          </cell>
        </row>
        <row r="10">
          <cell r="D10" t="str">
            <v>葛雁宇</v>
          </cell>
          <cell r="E10" t="str">
            <v>230822198301100875</v>
          </cell>
          <cell r="F10" t="str">
            <v>男</v>
          </cell>
          <cell r="G10" t="str">
            <v>前台</v>
          </cell>
          <cell r="H10" t="str">
            <v>河北光华荣昌汽车部件有限公司</v>
          </cell>
          <cell r="I10" t="str">
            <v>制造技术部</v>
          </cell>
          <cell r="J10" t="str">
            <v>制造技术部</v>
          </cell>
          <cell r="K10" t="str">
            <v>河北工厂技术总监</v>
          </cell>
        </row>
        <row r="10">
          <cell r="M10" t="str">
            <v>河北</v>
          </cell>
          <cell r="N10" t="str">
            <v>北京光华荣昌</v>
          </cell>
          <cell r="O10" t="str">
            <v>劳动合同</v>
          </cell>
          <cell r="P10" t="str">
            <v>是</v>
          </cell>
          <cell r="Q10" t="str">
            <v>否</v>
          </cell>
          <cell r="R10" t="str">
            <v>正式工</v>
          </cell>
          <cell r="S10" t="str">
            <v>技术类</v>
          </cell>
          <cell r="T10" t="str">
            <v>间接人员</v>
          </cell>
        </row>
        <row r="11">
          <cell r="D11" t="str">
            <v>冯亮亮</v>
          </cell>
          <cell r="E11" t="str">
            <v>131126199105053011</v>
          </cell>
          <cell r="F11" t="str">
            <v>男</v>
          </cell>
          <cell r="G11" t="str">
            <v>前台</v>
          </cell>
          <cell r="H11" t="str">
            <v>河北光华荣昌汽车部件有限公司</v>
          </cell>
          <cell r="I11" t="str">
            <v>制造技术部</v>
          </cell>
          <cell r="J11" t="str">
            <v>项目管理科</v>
          </cell>
          <cell r="K11" t="str">
            <v>项目工程师（重卡2.0平台）</v>
          </cell>
          <cell r="L11" t="str">
            <v>初级工程师</v>
          </cell>
          <cell r="M11" t="str">
            <v>河北</v>
          </cell>
          <cell r="N11" t="str">
            <v>河北工厂</v>
          </cell>
          <cell r="O11" t="str">
            <v>劳动合同</v>
          </cell>
          <cell r="P11" t="str">
            <v>是</v>
          </cell>
          <cell r="Q11" t="str">
            <v>否</v>
          </cell>
          <cell r="R11" t="str">
            <v>正式工</v>
          </cell>
          <cell r="S11" t="str">
            <v>技术类</v>
          </cell>
          <cell r="T11" t="str">
            <v>间接人员</v>
          </cell>
        </row>
        <row r="12">
          <cell r="D12" t="str">
            <v>李兴宇</v>
          </cell>
          <cell r="E12" t="str">
            <v>130924199709073216</v>
          </cell>
          <cell r="F12" t="str">
            <v>男</v>
          </cell>
          <cell r="G12" t="str">
            <v>前台</v>
          </cell>
          <cell r="H12" t="str">
            <v>河北光华荣昌汽车部件有限公司</v>
          </cell>
          <cell r="I12" t="str">
            <v>制造技术部</v>
          </cell>
          <cell r="J12" t="str">
            <v>项目管理科</v>
          </cell>
          <cell r="K12" t="str">
            <v>项目管理员</v>
          </cell>
          <cell r="L12" t="str">
            <v>初级工程师</v>
          </cell>
          <cell r="M12" t="str">
            <v>河北</v>
          </cell>
          <cell r="N12" t="str">
            <v>河北工厂</v>
          </cell>
          <cell r="O12" t="str">
            <v>劳动合同</v>
          </cell>
          <cell r="P12" t="str">
            <v>是</v>
          </cell>
          <cell r="Q12" t="str">
            <v>否</v>
          </cell>
          <cell r="R12" t="str">
            <v>正式工</v>
          </cell>
          <cell r="S12" t="str">
            <v>技术类</v>
          </cell>
          <cell r="T12" t="str">
            <v>间接人员</v>
          </cell>
        </row>
        <row r="13">
          <cell r="D13" t="str">
            <v>张宝龙</v>
          </cell>
          <cell r="E13" t="str">
            <v>130983199911080014</v>
          </cell>
          <cell r="F13" t="str">
            <v>男</v>
          </cell>
          <cell r="G13" t="str">
            <v>前台</v>
          </cell>
          <cell r="H13" t="str">
            <v>河北光华荣昌汽车部件有限公司</v>
          </cell>
          <cell r="I13" t="str">
            <v>制造技术部</v>
          </cell>
          <cell r="J13" t="str">
            <v>项目管理科</v>
          </cell>
          <cell r="K13" t="str">
            <v>技术员</v>
          </cell>
        </row>
        <row r="13">
          <cell r="M13" t="str">
            <v>河北</v>
          </cell>
          <cell r="N13" t="str">
            <v>河北工厂</v>
          </cell>
          <cell r="O13" t="str">
            <v>劳动合同</v>
          </cell>
          <cell r="P13" t="str">
            <v>是</v>
          </cell>
          <cell r="Q13" t="str">
            <v>否</v>
          </cell>
          <cell r="R13" t="str">
            <v>正式工</v>
          </cell>
          <cell r="S13" t="str">
            <v>技术类</v>
          </cell>
          <cell r="T13" t="str">
            <v>间接人员</v>
          </cell>
        </row>
        <row r="14">
          <cell r="D14" t="str">
            <v>孟凡玉</v>
          </cell>
          <cell r="E14" t="str">
            <v>37148119861127247X</v>
          </cell>
          <cell r="F14" t="str">
            <v>男</v>
          </cell>
          <cell r="G14" t="str">
            <v>前台</v>
          </cell>
          <cell r="H14" t="str">
            <v>河北光华荣昌汽车部件有限公司</v>
          </cell>
          <cell r="I14" t="str">
            <v>制造技术部</v>
          </cell>
          <cell r="J14" t="str">
            <v>项目管理科</v>
          </cell>
          <cell r="K14" t="str">
            <v>冲压模具设计工程师</v>
          </cell>
          <cell r="L14" t="str">
            <v>中级工程师</v>
          </cell>
          <cell r="M14" t="str">
            <v>河北</v>
          </cell>
          <cell r="N14" t="str">
            <v>河北工厂</v>
          </cell>
          <cell r="O14" t="str">
            <v>劳动合同</v>
          </cell>
          <cell r="P14" t="str">
            <v>是</v>
          </cell>
          <cell r="Q14" t="str">
            <v>否</v>
          </cell>
          <cell r="R14" t="str">
            <v>正式工</v>
          </cell>
          <cell r="S14" t="str">
            <v>技术类</v>
          </cell>
          <cell r="T14" t="str">
            <v>间接人员</v>
          </cell>
        </row>
        <row r="15">
          <cell r="D15" t="str">
            <v>刘艳霞</v>
          </cell>
          <cell r="E15" t="str">
            <v>130924199004233240</v>
          </cell>
          <cell r="F15" t="str">
            <v>女</v>
          </cell>
          <cell r="G15" t="str">
            <v>前台</v>
          </cell>
          <cell r="H15" t="str">
            <v>河北光华荣昌汽车部件有限公司</v>
          </cell>
          <cell r="I15" t="str">
            <v>制造技术部</v>
          </cell>
          <cell r="J15" t="str">
            <v>项目管理科</v>
          </cell>
          <cell r="K15" t="str">
            <v>档案员</v>
          </cell>
        </row>
        <row r="15">
          <cell r="M15" t="str">
            <v>河北</v>
          </cell>
          <cell r="N15" t="str">
            <v>河北工厂</v>
          </cell>
          <cell r="O15" t="str">
            <v>劳动合同</v>
          </cell>
          <cell r="P15" t="str">
            <v>是</v>
          </cell>
          <cell r="Q15" t="str">
            <v>否</v>
          </cell>
          <cell r="R15" t="str">
            <v>正式工</v>
          </cell>
          <cell r="S15" t="str">
            <v>技术类</v>
          </cell>
          <cell r="T15" t="str">
            <v>间接人员</v>
          </cell>
        </row>
        <row r="16">
          <cell r="D16" t="str">
            <v>程丽宇</v>
          </cell>
          <cell r="E16" t="str">
            <v>13098319921211502X</v>
          </cell>
          <cell r="F16" t="str">
            <v>女</v>
          </cell>
          <cell r="G16" t="str">
            <v>前台</v>
          </cell>
          <cell r="H16" t="str">
            <v>河北光华荣昌汽车部件有限公司</v>
          </cell>
          <cell r="I16" t="str">
            <v>制造技术部</v>
          </cell>
          <cell r="J16" t="str">
            <v>采购商务科</v>
          </cell>
          <cell r="K16" t="str">
            <v>采购工程师</v>
          </cell>
        </row>
        <row r="16">
          <cell r="M16" t="str">
            <v>河北</v>
          </cell>
          <cell r="N16" t="str">
            <v>河北工厂</v>
          </cell>
          <cell r="O16" t="str">
            <v>劳动合同</v>
          </cell>
          <cell r="P16" t="str">
            <v>是</v>
          </cell>
          <cell r="Q16" t="str">
            <v>否</v>
          </cell>
          <cell r="R16" t="str">
            <v>正式工</v>
          </cell>
          <cell r="S16" t="str">
            <v>技术类</v>
          </cell>
          <cell r="T16" t="str">
            <v>间接人员</v>
          </cell>
        </row>
        <row r="17">
          <cell r="D17" t="str">
            <v>滕奉伟</v>
          </cell>
          <cell r="E17" t="str">
            <v>130983198905102411</v>
          </cell>
          <cell r="F17" t="str">
            <v>男</v>
          </cell>
          <cell r="G17" t="str">
            <v>前台</v>
          </cell>
          <cell r="H17" t="str">
            <v>河北光华荣昌汽车部件有限公司</v>
          </cell>
          <cell r="I17" t="str">
            <v>制造技术部</v>
          </cell>
          <cell r="J17" t="str">
            <v>采购商务科</v>
          </cell>
          <cell r="K17" t="str">
            <v>零星采购专员</v>
          </cell>
        </row>
        <row r="17">
          <cell r="M17" t="str">
            <v>河北</v>
          </cell>
          <cell r="N17" t="str">
            <v>河北工厂</v>
          </cell>
          <cell r="O17" t="str">
            <v>劳动合同</v>
          </cell>
          <cell r="P17" t="str">
            <v>是</v>
          </cell>
          <cell r="Q17" t="str">
            <v>否</v>
          </cell>
          <cell r="R17" t="str">
            <v>正式工</v>
          </cell>
          <cell r="S17" t="str">
            <v>技术类</v>
          </cell>
          <cell r="T17" t="str">
            <v>间接人员</v>
          </cell>
        </row>
        <row r="18">
          <cell r="D18" t="str">
            <v>田健</v>
          </cell>
          <cell r="E18" t="str">
            <v>130927198905212716</v>
          </cell>
          <cell r="F18" t="str">
            <v>男</v>
          </cell>
          <cell r="G18" t="str">
            <v>中台</v>
          </cell>
          <cell r="H18" t="str">
            <v>河北光华荣昌汽车部件有限公司</v>
          </cell>
          <cell r="I18" t="str">
            <v>制造技术部</v>
          </cell>
          <cell r="J18" t="str">
            <v>工艺科</v>
          </cell>
          <cell r="K18" t="str">
            <v>后视镜组装工艺工程师</v>
          </cell>
          <cell r="L18" t="str">
            <v>中级工程师</v>
          </cell>
          <cell r="M18" t="str">
            <v>河北</v>
          </cell>
          <cell r="N18" t="str">
            <v>河北工厂</v>
          </cell>
          <cell r="O18" t="str">
            <v>劳动合同</v>
          </cell>
          <cell r="P18" t="str">
            <v>是</v>
          </cell>
          <cell r="Q18" t="str">
            <v>否</v>
          </cell>
          <cell r="R18" t="str">
            <v>正式工</v>
          </cell>
          <cell r="S18" t="str">
            <v>技术类</v>
          </cell>
          <cell r="T18" t="str">
            <v>间接人员</v>
          </cell>
        </row>
        <row r="19">
          <cell r="D19" t="str">
            <v>翟福芹</v>
          </cell>
          <cell r="E19" t="str">
            <v>130983198709010026</v>
          </cell>
          <cell r="F19" t="str">
            <v>女</v>
          </cell>
          <cell r="G19" t="str">
            <v>中台</v>
          </cell>
          <cell r="H19" t="str">
            <v>河北光华荣昌汽车部件有限公司</v>
          </cell>
          <cell r="I19" t="str">
            <v>制造技术部</v>
          </cell>
          <cell r="J19" t="str">
            <v>工艺科</v>
          </cell>
          <cell r="K19" t="str">
            <v>座椅缝纫工程师（兼缝纫过程检验员）</v>
          </cell>
          <cell r="L19" t="str">
            <v>初级工程师</v>
          </cell>
          <cell r="M19" t="str">
            <v>河北</v>
          </cell>
          <cell r="N19" t="str">
            <v>河北工厂</v>
          </cell>
          <cell r="O19" t="str">
            <v>劳动合同</v>
          </cell>
          <cell r="P19" t="str">
            <v>是</v>
          </cell>
          <cell r="Q19" t="str">
            <v>否</v>
          </cell>
          <cell r="R19" t="str">
            <v>正式工</v>
          </cell>
          <cell r="S19" t="str">
            <v>技术类</v>
          </cell>
          <cell r="T19" t="str">
            <v>间接人员</v>
          </cell>
        </row>
        <row r="20">
          <cell r="D20" t="str">
            <v>范瑶臣</v>
          </cell>
          <cell r="E20" t="str">
            <v>130983198801080916</v>
          </cell>
          <cell r="F20" t="str">
            <v>男</v>
          </cell>
          <cell r="G20" t="str">
            <v>中台</v>
          </cell>
          <cell r="H20" t="str">
            <v>河北光华荣昌汽车部件有限公司</v>
          </cell>
          <cell r="I20" t="str">
            <v>制造技术部</v>
          </cell>
          <cell r="J20" t="str">
            <v>工艺科</v>
          </cell>
          <cell r="K20" t="str">
            <v>底座模块化工艺工程师</v>
          </cell>
        </row>
        <row r="20">
          <cell r="M20" t="str">
            <v>河北</v>
          </cell>
          <cell r="N20" t="str">
            <v>河北工厂</v>
          </cell>
          <cell r="O20" t="str">
            <v>劳动合同</v>
          </cell>
          <cell r="P20" t="str">
            <v>是</v>
          </cell>
          <cell r="Q20" t="str">
            <v>否</v>
          </cell>
          <cell r="R20" t="str">
            <v>正式工</v>
          </cell>
          <cell r="S20" t="str">
            <v>技术类</v>
          </cell>
          <cell r="T20" t="str">
            <v>间接人员</v>
          </cell>
        </row>
        <row r="21">
          <cell r="D21" t="str">
            <v>刘建轮</v>
          </cell>
          <cell r="E21" t="str">
            <v>130983198803140919</v>
          </cell>
          <cell r="F21" t="str">
            <v>男</v>
          </cell>
          <cell r="G21" t="str">
            <v>中台</v>
          </cell>
          <cell r="H21" t="str">
            <v>河北光华荣昌汽车部件有限公司</v>
          </cell>
          <cell r="I21" t="str">
            <v>制造技术部</v>
          </cell>
          <cell r="J21" t="str">
            <v>工艺科</v>
          </cell>
          <cell r="K21" t="str">
            <v>焊接工艺工程师</v>
          </cell>
        </row>
        <row r="21">
          <cell r="M21" t="str">
            <v>河北</v>
          </cell>
          <cell r="N21" t="str">
            <v>河北工厂</v>
          </cell>
          <cell r="O21" t="str">
            <v>劳动合同</v>
          </cell>
          <cell r="P21" t="str">
            <v>是</v>
          </cell>
          <cell r="Q21" t="str">
            <v>否</v>
          </cell>
          <cell r="R21" t="str">
            <v>正式工</v>
          </cell>
          <cell r="S21" t="str">
            <v>技术类</v>
          </cell>
          <cell r="T21" t="str">
            <v>间接人员</v>
          </cell>
        </row>
        <row r="22">
          <cell r="D22" t="str">
            <v>赵化胜</v>
          </cell>
          <cell r="E22" t="str">
            <v>37292219820802479X</v>
          </cell>
          <cell r="F22" t="str">
            <v>男</v>
          </cell>
          <cell r="G22" t="str">
            <v>中台</v>
          </cell>
          <cell r="H22" t="str">
            <v>河北光华荣昌汽车部件有限公司</v>
          </cell>
          <cell r="I22" t="str">
            <v>制造技术部</v>
          </cell>
          <cell r="J22" t="str">
            <v>工艺科</v>
          </cell>
          <cell r="K22" t="str">
            <v>喷涂工艺工程师</v>
          </cell>
        </row>
        <row r="22">
          <cell r="M22" t="str">
            <v>河北</v>
          </cell>
          <cell r="N22" t="str">
            <v>河北工厂</v>
          </cell>
          <cell r="O22" t="str">
            <v>劳动合同</v>
          </cell>
          <cell r="P22" t="str">
            <v>是</v>
          </cell>
          <cell r="Q22" t="str">
            <v>否</v>
          </cell>
          <cell r="R22" t="str">
            <v>正式工</v>
          </cell>
          <cell r="S22" t="str">
            <v>技术类</v>
          </cell>
          <cell r="T22" t="str">
            <v>间接人员</v>
          </cell>
        </row>
        <row r="23">
          <cell r="D23" t="str">
            <v>刘荣浩</v>
          </cell>
          <cell r="E23" t="str">
            <v>130983198805050714</v>
          </cell>
          <cell r="F23" t="str">
            <v>男</v>
          </cell>
          <cell r="G23" t="str">
            <v>中台</v>
          </cell>
          <cell r="H23" t="str">
            <v>河北光华荣昌汽车部件有限公司</v>
          </cell>
          <cell r="I23" t="str">
            <v>制造技术部</v>
          </cell>
          <cell r="J23" t="str">
            <v>工艺科</v>
          </cell>
          <cell r="K23" t="str">
            <v>总装工艺工程师（3.0平台、2.0平台）</v>
          </cell>
        </row>
        <row r="23">
          <cell r="M23" t="str">
            <v>河北</v>
          </cell>
          <cell r="N23" t="str">
            <v>河北工厂</v>
          </cell>
          <cell r="O23" t="str">
            <v>劳动合同</v>
          </cell>
          <cell r="P23" t="str">
            <v>是</v>
          </cell>
          <cell r="Q23" t="str">
            <v>否</v>
          </cell>
          <cell r="R23" t="str">
            <v>正式工</v>
          </cell>
          <cell r="S23" t="str">
            <v>技术类</v>
          </cell>
          <cell r="T23" t="str">
            <v>间接人员</v>
          </cell>
        </row>
        <row r="24">
          <cell r="D24" t="str">
            <v>赵玉臣</v>
          </cell>
          <cell r="E24" t="str">
            <v>132930196612212211</v>
          </cell>
          <cell r="F24" t="str">
            <v>男</v>
          </cell>
          <cell r="G24" t="str">
            <v>中台</v>
          </cell>
          <cell r="H24" t="str">
            <v>河北光华荣昌汽车部件有限公司</v>
          </cell>
          <cell r="I24" t="str">
            <v>制造技术部</v>
          </cell>
          <cell r="J24" t="str">
            <v>工艺科</v>
          </cell>
          <cell r="K24" t="str">
            <v>冲压工艺质量工程师</v>
          </cell>
        </row>
        <row r="24">
          <cell r="M24" t="str">
            <v>河北</v>
          </cell>
          <cell r="N24" t="str">
            <v>河北工厂</v>
          </cell>
          <cell r="O24" t="str">
            <v>劳动合同</v>
          </cell>
          <cell r="P24" t="str">
            <v>是</v>
          </cell>
          <cell r="Q24" t="str">
            <v>否</v>
          </cell>
          <cell r="R24" t="str">
            <v>正式工</v>
          </cell>
          <cell r="S24" t="str">
            <v>技术类</v>
          </cell>
          <cell r="T24" t="str">
            <v>间接人员</v>
          </cell>
        </row>
        <row r="25">
          <cell r="D25" t="str">
            <v>张庆超</v>
          </cell>
          <cell r="E25" t="str">
            <v>130930199810020036</v>
          </cell>
          <cell r="F25" t="str">
            <v>男</v>
          </cell>
          <cell r="G25" t="str">
            <v>中台</v>
          </cell>
          <cell r="H25" t="str">
            <v>河北光华荣昌汽车部件有限公司</v>
          </cell>
          <cell r="I25" t="str">
            <v>制造技术部</v>
          </cell>
          <cell r="J25" t="str">
            <v>工艺科</v>
          </cell>
          <cell r="K25" t="str">
            <v>座椅总装工艺员</v>
          </cell>
        </row>
        <row r="25">
          <cell r="M25" t="str">
            <v>河北</v>
          </cell>
          <cell r="N25" t="str">
            <v>河北工厂</v>
          </cell>
          <cell r="O25" t="str">
            <v>劳动合同</v>
          </cell>
          <cell r="P25" t="str">
            <v>是</v>
          </cell>
          <cell r="Q25" t="str">
            <v>否</v>
          </cell>
          <cell r="R25" t="str">
            <v>正式工</v>
          </cell>
          <cell r="S25" t="str">
            <v>技术类</v>
          </cell>
          <cell r="T25" t="str">
            <v>间接人员</v>
          </cell>
        </row>
        <row r="26">
          <cell r="D26" t="str">
            <v>邓春博</v>
          </cell>
          <cell r="E26" t="str">
            <v>130983198703101672</v>
          </cell>
          <cell r="F26" t="str">
            <v>男</v>
          </cell>
          <cell r="G26" t="str">
            <v>前台</v>
          </cell>
          <cell r="H26" t="str">
            <v>河北光华荣昌汽车部件有限公司</v>
          </cell>
          <cell r="I26" t="str">
            <v>制造技术部</v>
          </cell>
          <cell r="J26" t="str">
            <v>模具车间</v>
          </cell>
          <cell r="K26" t="str">
            <v>模具车间主任</v>
          </cell>
        </row>
        <row r="26">
          <cell r="M26" t="str">
            <v>河北</v>
          </cell>
          <cell r="N26" t="str">
            <v>河北工厂</v>
          </cell>
          <cell r="O26" t="str">
            <v>劳动合同</v>
          </cell>
          <cell r="P26" t="str">
            <v>是</v>
          </cell>
          <cell r="Q26" t="str">
            <v>否</v>
          </cell>
          <cell r="R26" t="str">
            <v>正式工</v>
          </cell>
          <cell r="S26" t="str">
            <v>技术类</v>
          </cell>
          <cell r="T26" t="str">
            <v>间接人员</v>
          </cell>
        </row>
        <row r="27">
          <cell r="D27" t="str">
            <v>王杏纳</v>
          </cell>
          <cell r="E27" t="str">
            <v>130926198703153221</v>
          </cell>
          <cell r="F27" t="str">
            <v>女</v>
          </cell>
          <cell r="G27" t="str">
            <v>前台</v>
          </cell>
          <cell r="H27" t="str">
            <v>河北光华荣昌汽车部件有限公司</v>
          </cell>
          <cell r="I27" t="str">
            <v>制造技术部</v>
          </cell>
          <cell r="J27" t="str">
            <v>模具车间</v>
          </cell>
          <cell r="K27" t="str">
            <v>焊接夹具设计工程师</v>
          </cell>
        </row>
        <row r="27">
          <cell r="M27" t="str">
            <v>河北</v>
          </cell>
          <cell r="N27" t="str">
            <v>河北工厂</v>
          </cell>
          <cell r="O27" t="str">
            <v>劳动合同</v>
          </cell>
          <cell r="P27" t="str">
            <v>是</v>
          </cell>
          <cell r="Q27" t="str">
            <v>否</v>
          </cell>
          <cell r="R27" t="str">
            <v>正式工</v>
          </cell>
          <cell r="S27" t="str">
            <v>技术类</v>
          </cell>
          <cell r="T27" t="str">
            <v>间接人员</v>
          </cell>
        </row>
        <row r="28">
          <cell r="D28" t="str">
            <v>史义虹</v>
          </cell>
          <cell r="E28" t="str">
            <v>130983198508093929</v>
          </cell>
          <cell r="F28" t="str">
            <v>女</v>
          </cell>
          <cell r="G28" t="str">
            <v>前台</v>
          </cell>
          <cell r="H28" t="str">
            <v>河北光华荣昌汽车部件有限公司</v>
          </cell>
          <cell r="I28" t="str">
            <v>制造技术部</v>
          </cell>
          <cell r="J28" t="str">
            <v>模具车间</v>
          </cell>
          <cell r="K28" t="str">
            <v>模具车间库管员</v>
          </cell>
        </row>
        <row r="28">
          <cell r="M28" t="str">
            <v>河北</v>
          </cell>
          <cell r="N28" t="str">
            <v>河北工厂</v>
          </cell>
          <cell r="O28" t="str">
            <v>劳动合同</v>
          </cell>
          <cell r="P28" t="str">
            <v>是</v>
          </cell>
          <cell r="Q28" t="str">
            <v>否</v>
          </cell>
          <cell r="R28" t="str">
            <v>正式工</v>
          </cell>
          <cell r="S28" t="str">
            <v>技术类</v>
          </cell>
          <cell r="T28" t="str">
            <v>间接人员</v>
          </cell>
        </row>
        <row r="29">
          <cell r="D29" t="str">
            <v>刘建群</v>
          </cell>
          <cell r="E29" t="str">
            <v>132930199312191811</v>
          </cell>
          <cell r="F29" t="str">
            <v>男</v>
          </cell>
          <cell r="G29" t="str">
            <v>前台</v>
          </cell>
          <cell r="H29" t="str">
            <v>河北光华荣昌汽车部件有限公司</v>
          </cell>
          <cell r="I29" t="str">
            <v>制造技术部</v>
          </cell>
          <cell r="J29" t="str">
            <v>模具车间</v>
          </cell>
          <cell r="K29" t="str">
            <v>工装模具装配钳工</v>
          </cell>
        </row>
        <row r="29">
          <cell r="M29" t="str">
            <v>河北</v>
          </cell>
          <cell r="N29" t="str">
            <v>河北工厂</v>
          </cell>
          <cell r="O29" t="str">
            <v>劳动合同</v>
          </cell>
          <cell r="P29" t="str">
            <v>是</v>
          </cell>
          <cell r="Q29" t="str">
            <v>否</v>
          </cell>
          <cell r="R29" t="str">
            <v>正式工</v>
          </cell>
          <cell r="S29" t="str">
            <v>技术类</v>
          </cell>
          <cell r="T29" t="str">
            <v>直接人员</v>
          </cell>
        </row>
        <row r="30">
          <cell r="D30" t="str">
            <v>王旗</v>
          </cell>
          <cell r="E30" t="str">
            <v>130983199904201113</v>
          </cell>
          <cell r="F30" t="str">
            <v>男</v>
          </cell>
          <cell r="G30" t="str">
            <v>前台</v>
          </cell>
          <cell r="H30" t="str">
            <v>河北光华荣昌汽车部件有限公司</v>
          </cell>
          <cell r="I30" t="str">
            <v>制造技术部</v>
          </cell>
          <cell r="J30" t="str">
            <v>模具车间</v>
          </cell>
          <cell r="K30" t="str">
            <v>工装模具装配钳工</v>
          </cell>
        </row>
        <row r="30">
          <cell r="M30" t="str">
            <v>河北</v>
          </cell>
          <cell r="N30" t="str">
            <v>河北工厂</v>
          </cell>
          <cell r="O30" t="str">
            <v>劳动合同</v>
          </cell>
          <cell r="P30" t="str">
            <v>是</v>
          </cell>
          <cell r="Q30" t="str">
            <v>否</v>
          </cell>
          <cell r="R30" t="str">
            <v>正式工</v>
          </cell>
          <cell r="S30" t="str">
            <v>技术类</v>
          </cell>
          <cell r="T30" t="str">
            <v>直接人员</v>
          </cell>
        </row>
        <row r="31">
          <cell r="D31" t="str">
            <v>李明杰</v>
          </cell>
          <cell r="E31" t="str">
            <v>130927198403210614</v>
          </cell>
          <cell r="F31" t="str">
            <v>男</v>
          </cell>
          <cell r="G31" t="str">
            <v>前台</v>
          </cell>
          <cell r="H31" t="str">
            <v>河北光华荣昌汽车部件有限公司</v>
          </cell>
          <cell r="I31" t="str">
            <v>制造技术部</v>
          </cell>
          <cell r="J31" t="str">
            <v>模具车间</v>
          </cell>
          <cell r="K31" t="str">
            <v>工装模具装配钳工</v>
          </cell>
        </row>
        <row r="31">
          <cell r="M31" t="str">
            <v>河北</v>
          </cell>
          <cell r="N31" t="str">
            <v>河北工厂</v>
          </cell>
          <cell r="O31" t="str">
            <v>劳动合同</v>
          </cell>
          <cell r="P31" t="str">
            <v>是</v>
          </cell>
          <cell r="Q31" t="str">
            <v>否</v>
          </cell>
          <cell r="R31" t="str">
            <v>正式工</v>
          </cell>
          <cell r="S31" t="str">
            <v>技术类</v>
          </cell>
          <cell r="T31" t="str">
            <v>直接人员</v>
          </cell>
        </row>
        <row r="32">
          <cell r="D32" t="str">
            <v>刘福刚</v>
          </cell>
          <cell r="E32" t="str">
            <v>132930197502282010</v>
          </cell>
          <cell r="F32" t="str">
            <v>男</v>
          </cell>
          <cell r="G32" t="str">
            <v>前台</v>
          </cell>
          <cell r="H32" t="str">
            <v>河北光华荣昌汽车部件有限公司</v>
          </cell>
          <cell r="I32" t="str">
            <v>制造技术部</v>
          </cell>
          <cell r="J32" t="str">
            <v>模具车间</v>
          </cell>
          <cell r="K32" t="str">
            <v>工装模具装配钳工</v>
          </cell>
        </row>
        <row r="32">
          <cell r="M32" t="str">
            <v>河北</v>
          </cell>
          <cell r="N32" t="str">
            <v>河北工厂</v>
          </cell>
          <cell r="O32" t="str">
            <v>劳动合同</v>
          </cell>
          <cell r="P32" t="str">
            <v>是</v>
          </cell>
          <cell r="Q32" t="str">
            <v>否</v>
          </cell>
          <cell r="R32" t="str">
            <v>正式工</v>
          </cell>
          <cell r="S32" t="str">
            <v>技术类</v>
          </cell>
          <cell r="T32" t="str">
            <v>间接人员</v>
          </cell>
        </row>
        <row r="33">
          <cell r="D33" t="str">
            <v>王长浩</v>
          </cell>
          <cell r="E33" t="str">
            <v>130983199004072213</v>
          </cell>
          <cell r="F33" t="str">
            <v>男</v>
          </cell>
          <cell r="G33" t="str">
            <v>前台</v>
          </cell>
          <cell r="H33" t="str">
            <v>河北光华荣昌汽车部件有限公司</v>
          </cell>
          <cell r="I33" t="str">
            <v>制造技术部</v>
          </cell>
          <cell r="J33" t="str">
            <v>模具车间</v>
          </cell>
          <cell r="K33" t="str">
            <v>线切割操机工</v>
          </cell>
        </row>
        <row r="33">
          <cell r="M33" t="str">
            <v>河北</v>
          </cell>
          <cell r="N33" t="str">
            <v>河北工厂</v>
          </cell>
          <cell r="O33" t="str">
            <v>劳动合同</v>
          </cell>
          <cell r="P33" t="str">
            <v>是</v>
          </cell>
          <cell r="Q33" t="str">
            <v>否</v>
          </cell>
          <cell r="R33" t="str">
            <v>正式工</v>
          </cell>
          <cell r="S33" t="str">
            <v>技术类</v>
          </cell>
          <cell r="T33" t="str">
            <v>直接人员</v>
          </cell>
        </row>
        <row r="34">
          <cell r="D34" t="str">
            <v>张建江</v>
          </cell>
          <cell r="E34" t="str">
            <v>130983198806125319</v>
          </cell>
          <cell r="F34" t="str">
            <v>男</v>
          </cell>
          <cell r="G34" t="str">
            <v>前台</v>
          </cell>
          <cell r="H34" t="str">
            <v>河北光华荣昌汽车部件有限公司</v>
          </cell>
          <cell r="I34" t="str">
            <v>制造技术部</v>
          </cell>
          <cell r="J34" t="str">
            <v>模具车间</v>
          </cell>
          <cell r="K34" t="str">
            <v>CNC操机工</v>
          </cell>
        </row>
        <row r="34">
          <cell r="M34" t="str">
            <v>河北</v>
          </cell>
          <cell r="N34" t="str">
            <v>河北工厂</v>
          </cell>
          <cell r="O34" t="str">
            <v>劳动合同</v>
          </cell>
          <cell r="P34" t="str">
            <v>是</v>
          </cell>
          <cell r="Q34" t="str">
            <v>否</v>
          </cell>
          <cell r="R34" t="str">
            <v>正式工</v>
          </cell>
          <cell r="S34" t="str">
            <v>技术类</v>
          </cell>
          <cell r="T34" t="str">
            <v>直接人员</v>
          </cell>
        </row>
        <row r="35">
          <cell r="D35" t="str">
            <v>商木刚</v>
          </cell>
          <cell r="E35" t="str">
            <v>130983198801222216</v>
          </cell>
          <cell r="F35" t="str">
            <v>男</v>
          </cell>
          <cell r="G35" t="str">
            <v>前台</v>
          </cell>
          <cell r="H35" t="str">
            <v>河北光华荣昌汽车部件有限公司</v>
          </cell>
          <cell r="I35" t="str">
            <v>制造技术部</v>
          </cell>
          <cell r="J35" t="str">
            <v>模具车间</v>
          </cell>
          <cell r="K35" t="str">
            <v>新产品试制技工</v>
          </cell>
        </row>
        <row r="35">
          <cell r="M35" t="str">
            <v>河北</v>
          </cell>
          <cell r="N35" t="str">
            <v>河北工厂</v>
          </cell>
          <cell r="O35" t="str">
            <v>劳动合同</v>
          </cell>
          <cell r="P35" t="str">
            <v>是</v>
          </cell>
          <cell r="Q35" t="str">
            <v>否</v>
          </cell>
          <cell r="R35" t="str">
            <v>正式工</v>
          </cell>
          <cell r="S35" t="str">
            <v>技术类</v>
          </cell>
          <cell r="T35" t="str">
            <v>直接人员</v>
          </cell>
        </row>
        <row r="36">
          <cell r="D36" t="str">
            <v>赵学超</v>
          </cell>
          <cell r="E36" t="str">
            <v>132930197712021812</v>
          </cell>
          <cell r="F36" t="str">
            <v>男</v>
          </cell>
          <cell r="G36" t="str">
            <v>前台</v>
          </cell>
          <cell r="H36" t="str">
            <v>河北光华荣昌汽车部件有限公司</v>
          </cell>
          <cell r="I36" t="str">
            <v>制造技术部</v>
          </cell>
          <cell r="J36" t="str">
            <v>模具车间</v>
          </cell>
          <cell r="K36" t="str">
            <v>新产品试制技工</v>
          </cell>
        </row>
        <row r="36">
          <cell r="M36" t="str">
            <v>河北</v>
          </cell>
          <cell r="N36" t="str">
            <v>河北工厂</v>
          </cell>
          <cell r="O36" t="str">
            <v>劳动合同</v>
          </cell>
          <cell r="P36" t="str">
            <v>是</v>
          </cell>
          <cell r="Q36" t="str">
            <v>否</v>
          </cell>
          <cell r="R36" t="str">
            <v>正式工</v>
          </cell>
          <cell r="S36" t="str">
            <v>技术类</v>
          </cell>
          <cell r="T36" t="str">
            <v>直接人员</v>
          </cell>
        </row>
        <row r="37">
          <cell r="D37" t="str">
            <v>商鹏雨</v>
          </cell>
          <cell r="E37" t="str">
            <v>130983200204212415</v>
          </cell>
          <cell r="F37" t="str">
            <v>男</v>
          </cell>
          <cell r="G37" t="str">
            <v>前台</v>
          </cell>
          <cell r="H37" t="str">
            <v>河北光华荣昌汽车部件有限公司</v>
          </cell>
          <cell r="I37" t="str">
            <v>制造技术部</v>
          </cell>
          <cell r="J37" t="str">
            <v>模具车间</v>
          </cell>
          <cell r="K37" t="str">
            <v>新产品试制技工</v>
          </cell>
        </row>
        <row r="37">
          <cell r="M37" t="str">
            <v>河北</v>
          </cell>
          <cell r="N37" t="str">
            <v>河北工厂</v>
          </cell>
          <cell r="O37" t="str">
            <v>劳动合同</v>
          </cell>
          <cell r="P37" t="str">
            <v>是</v>
          </cell>
          <cell r="Q37" t="str">
            <v>否</v>
          </cell>
          <cell r="R37" t="str">
            <v>正式工</v>
          </cell>
          <cell r="S37" t="str">
            <v>技术类</v>
          </cell>
          <cell r="T37" t="str">
            <v>直接人员</v>
          </cell>
        </row>
        <row r="38">
          <cell r="D38" t="str">
            <v>李庆海</v>
          </cell>
          <cell r="E38" t="str">
            <v>130983198806160712</v>
          </cell>
          <cell r="F38" t="str">
            <v>男</v>
          </cell>
          <cell r="G38" t="str">
            <v>前台</v>
          </cell>
          <cell r="H38" t="str">
            <v>河北光华荣昌汽车部件有限公司</v>
          </cell>
          <cell r="I38" t="str">
            <v>制造技术部</v>
          </cell>
          <cell r="J38" t="str">
            <v>模具车间</v>
          </cell>
          <cell r="K38" t="str">
            <v>新产品试制技工</v>
          </cell>
        </row>
        <row r="38">
          <cell r="M38" t="str">
            <v>河北</v>
          </cell>
          <cell r="N38" t="str">
            <v>河北工厂</v>
          </cell>
          <cell r="O38" t="str">
            <v>劳动合同</v>
          </cell>
          <cell r="P38" t="str">
            <v>是</v>
          </cell>
          <cell r="Q38" t="str">
            <v>否</v>
          </cell>
          <cell r="R38" t="str">
            <v>正式工</v>
          </cell>
          <cell r="S38" t="str">
            <v>技术类</v>
          </cell>
          <cell r="T38" t="str">
            <v>直接人员</v>
          </cell>
        </row>
        <row r="39">
          <cell r="D39" t="str">
            <v>谷朋坤</v>
          </cell>
          <cell r="E39" t="str">
            <v>130983199210061419</v>
          </cell>
          <cell r="F39" t="str">
            <v>男</v>
          </cell>
          <cell r="G39" t="str">
            <v>中台</v>
          </cell>
          <cell r="H39" t="str">
            <v>河北光华荣昌汽车部件有限公司</v>
          </cell>
          <cell r="I39" t="str">
            <v>财务管理部</v>
          </cell>
          <cell r="J39" t="str">
            <v>财务管理部</v>
          </cell>
          <cell r="K39" t="str">
            <v>副部长</v>
          </cell>
        </row>
        <row r="39">
          <cell r="M39" t="str">
            <v>河北</v>
          </cell>
          <cell r="N39" t="str">
            <v>河北工厂</v>
          </cell>
          <cell r="O39" t="str">
            <v>劳动合同</v>
          </cell>
          <cell r="P39" t="str">
            <v>是</v>
          </cell>
          <cell r="Q39" t="str">
            <v>否</v>
          </cell>
          <cell r="R39" t="str">
            <v>正式工</v>
          </cell>
          <cell r="S39" t="str">
            <v>财务类</v>
          </cell>
          <cell r="T39" t="str">
            <v>间接人员</v>
          </cell>
        </row>
        <row r="40">
          <cell r="D40" t="str">
            <v>张亚婷</v>
          </cell>
          <cell r="E40" t="str">
            <v>132930199311021124</v>
          </cell>
          <cell r="F40" t="str">
            <v>女</v>
          </cell>
          <cell r="G40" t="str">
            <v>中台</v>
          </cell>
          <cell r="H40" t="str">
            <v>河北光华荣昌汽车部件有限公司</v>
          </cell>
          <cell r="I40" t="str">
            <v>财务管理部</v>
          </cell>
          <cell r="J40" t="str">
            <v>会计科</v>
          </cell>
          <cell r="K40" t="str">
            <v>会计科副科长</v>
          </cell>
        </row>
        <row r="40">
          <cell r="M40" t="str">
            <v>河北</v>
          </cell>
          <cell r="N40" t="str">
            <v>河北工厂</v>
          </cell>
          <cell r="O40" t="str">
            <v>劳动合同</v>
          </cell>
          <cell r="P40" t="str">
            <v>是</v>
          </cell>
          <cell r="Q40" t="str">
            <v>否</v>
          </cell>
          <cell r="R40" t="str">
            <v>正式工</v>
          </cell>
          <cell r="S40" t="str">
            <v>财务类</v>
          </cell>
          <cell r="T40" t="str">
            <v>间接人员</v>
          </cell>
        </row>
        <row r="41">
          <cell r="D41" t="str">
            <v>张如燕</v>
          </cell>
          <cell r="E41" t="str">
            <v>132930197709061629</v>
          </cell>
          <cell r="F41" t="str">
            <v>女</v>
          </cell>
          <cell r="G41" t="str">
            <v>中台</v>
          </cell>
          <cell r="H41" t="str">
            <v>河北光华荣昌汽车部件有限公司</v>
          </cell>
          <cell r="I41" t="str">
            <v>财务管理部</v>
          </cell>
          <cell r="J41" t="str">
            <v>会计科</v>
          </cell>
          <cell r="K41" t="str">
            <v>资金会计</v>
          </cell>
        </row>
        <row r="41">
          <cell r="M41" t="str">
            <v>河北</v>
          </cell>
          <cell r="N41" t="str">
            <v>河北工厂</v>
          </cell>
          <cell r="O41" t="str">
            <v>劳动合同</v>
          </cell>
          <cell r="P41" t="str">
            <v>是</v>
          </cell>
          <cell r="Q41" t="str">
            <v>否</v>
          </cell>
          <cell r="R41" t="str">
            <v>正式工</v>
          </cell>
          <cell r="S41" t="str">
            <v>财务类</v>
          </cell>
          <cell r="T41" t="str">
            <v>间接人员</v>
          </cell>
        </row>
        <row r="42">
          <cell r="D42" t="str">
            <v>王凤荣</v>
          </cell>
          <cell r="E42" t="str">
            <v>13293019820709242X</v>
          </cell>
          <cell r="F42" t="str">
            <v>女</v>
          </cell>
          <cell r="G42" t="str">
            <v>中台</v>
          </cell>
          <cell r="H42" t="str">
            <v>河北光华荣昌汽车部件有限公司</v>
          </cell>
          <cell r="I42" t="str">
            <v>财务管理部</v>
          </cell>
          <cell r="J42" t="str">
            <v>会计科</v>
          </cell>
          <cell r="K42" t="str">
            <v>税费会计</v>
          </cell>
        </row>
        <row r="42">
          <cell r="M42" t="str">
            <v>河北</v>
          </cell>
          <cell r="N42" t="str">
            <v>河北工厂</v>
          </cell>
          <cell r="O42" t="str">
            <v>劳动合同</v>
          </cell>
          <cell r="P42" t="str">
            <v>是</v>
          </cell>
          <cell r="Q42" t="str">
            <v>否</v>
          </cell>
          <cell r="R42" t="str">
            <v>正式工</v>
          </cell>
          <cell r="S42" t="str">
            <v>财务类</v>
          </cell>
          <cell r="T42" t="str">
            <v>间接人员</v>
          </cell>
        </row>
        <row r="43">
          <cell r="D43" t="str">
            <v>张佳怡</v>
          </cell>
          <cell r="E43" t="str">
            <v>130983199412123921</v>
          </cell>
          <cell r="F43" t="str">
            <v>女</v>
          </cell>
          <cell r="G43" t="str">
            <v>中台</v>
          </cell>
          <cell r="H43" t="str">
            <v>河北光华荣昌汽车部件有限公司</v>
          </cell>
          <cell r="I43" t="str">
            <v>财务管理部</v>
          </cell>
          <cell r="J43" t="str">
            <v>会计科</v>
          </cell>
          <cell r="K43" t="str">
            <v>应收会计</v>
          </cell>
        </row>
        <row r="43">
          <cell r="M43" t="str">
            <v>河北</v>
          </cell>
          <cell r="N43" t="str">
            <v>河北工厂</v>
          </cell>
          <cell r="O43" t="str">
            <v>劳动合同</v>
          </cell>
          <cell r="P43" t="str">
            <v>是</v>
          </cell>
          <cell r="Q43" t="str">
            <v>否</v>
          </cell>
          <cell r="R43" t="str">
            <v>正式工</v>
          </cell>
          <cell r="S43" t="str">
            <v>财务类</v>
          </cell>
          <cell r="T43" t="str">
            <v>间接人员</v>
          </cell>
        </row>
        <row r="44">
          <cell r="D44" t="str">
            <v>李芳慧</v>
          </cell>
          <cell r="E44" t="str">
            <v>130983199111042220</v>
          </cell>
          <cell r="F44" t="str">
            <v>女</v>
          </cell>
          <cell r="G44" t="str">
            <v>中台</v>
          </cell>
          <cell r="H44" t="str">
            <v>河北光华荣昌汽车部件有限公司</v>
          </cell>
          <cell r="I44" t="str">
            <v>财务管理部</v>
          </cell>
          <cell r="J44" t="str">
            <v>成本科</v>
          </cell>
          <cell r="K44" t="str">
            <v>成本科副科长</v>
          </cell>
        </row>
        <row r="44">
          <cell r="M44" t="str">
            <v>河北</v>
          </cell>
          <cell r="N44" t="str">
            <v>河北工厂</v>
          </cell>
          <cell r="O44" t="str">
            <v>劳动合同</v>
          </cell>
          <cell r="P44" t="str">
            <v>是</v>
          </cell>
          <cell r="Q44" t="str">
            <v>否</v>
          </cell>
          <cell r="R44" t="str">
            <v>正式工</v>
          </cell>
          <cell r="S44" t="str">
            <v>财务类</v>
          </cell>
          <cell r="T44" t="str">
            <v>间接人员</v>
          </cell>
        </row>
        <row r="45">
          <cell r="D45" t="str">
            <v>董云霞</v>
          </cell>
          <cell r="E45" t="str">
            <v>132930198608023548</v>
          </cell>
          <cell r="F45" t="str">
            <v>女</v>
          </cell>
          <cell r="G45" t="str">
            <v>中台</v>
          </cell>
          <cell r="H45" t="str">
            <v>河北光华荣昌汽车部件有限公司</v>
          </cell>
          <cell r="I45" t="str">
            <v>财务管理部</v>
          </cell>
          <cell r="J45" t="str">
            <v>成本科</v>
          </cell>
          <cell r="K45" t="str">
            <v>应付会计</v>
          </cell>
        </row>
        <row r="45">
          <cell r="M45" t="str">
            <v>河北</v>
          </cell>
          <cell r="N45" t="str">
            <v>河北工厂</v>
          </cell>
          <cell r="O45" t="str">
            <v>劳动合同</v>
          </cell>
          <cell r="P45" t="str">
            <v>是</v>
          </cell>
          <cell r="Q45" t="str">
            <v>否</v>
          </cell>
          <cell r="R45" t="str">
            <v>正式工</v>
          </cell>
          <cell r="S45" t="str">
            <v>财务类</v>
          </cell>
          <cell r="T45" t="str">
            <v>间接人员</v>
          </cell>
        </row>
        <row r="46">
          <cell r="D46" t="str">
            <v>东雅杰</v>
          </cell>
          <cell r="E46" t="str">
            <v>13293019890118472X</v>
          </cell>
          <cell r="F46" t="str">
            <v>女</v>
          </cell>
          <cell r="G46" t="str">
            <v>中台</v>
          </cell>
          <cell r="H46" t="str">
            <v>河北光华荣昌汽车部件有限公司</v>
          </cell>
          <cell r="I46" t="str">
            <v>财务管理部</v>
          </cell>
          <cell r="J46" t="str">
            <v>成本科</v>
          </cell>
          <cell r="K46" t="str">
            <v>成本及固定资产会计</v>
          </cell>
        </row>
        <row r="46">
          <cell r="M46" t="str">
            <v>河北</v>
          </cell>
          <cell r="N46" t="str">
            <v>河北工厂</v>
          </cell>
          <cell r="O46" t="str">
            <v>劳动合同</v>
          </cell>
          <cell r="P46" t="str">
            <v>是</v>
          </cell>
          <cell r="Q46" t="str">
            <v>否</v>
          </cell>
          <cell r="R46" t="str">
            <v>正式工</v>
          </cell>
          <cell r="S46" t="str">
            <v>财务类</v>
          </cell>
          <cell r="T46" t="str">
            <v>间接人员</v>
          </cell>
        </row>
        <row r="47">
          <cell r="D47" t="str">
            <v>刘新杰</v>
          </cell>
          <cell r="E47" t="str">
            <v>131127198502155240</v>
          </cell>
          <cell r="F47" t="str">
            <v>女</v>
          </cell>
          <cell r="G47" t="str">
            <v>中台</v>
          </cell>
          <cell r="H47" t="str">
            <v>河北光华荣昌汽车部件有限公司</v>
          </cell>
          <cell r="I47" t="str">
            <v>综合管理部</v>
          </cell>
          <cell r="J47" t="str">
            <v>人力资源科</v>
          </cell>
          <cell r="K47" t="str">
            <v>部长兼人力资源科科长</v>
          </cell>
        </row>
        <row r="47">
          <cell r="M47" t="str">
            <v>河北</v>
          </cell>
          <cell r="N47" t="str">
            <v>河北工厂</v>
          </cell>
          <cell r="O47" t="str">
            <v>劳动合同</v>
          </cell>
          <cell r="P47" t="str">
            <v>是</v>
          </cell>
          <cell r="Q47" t="str">
            <v>否</v>
          </cell>
          <cell r="R47" t="str">
            <v>正式工</v>
          </cell>
          <cell r="S47" t="str">
            <v>人力类</v>
          </cell>
          <cell r="T47" t="str">
            <v>间接人员</v>
          </cell>
        </row>
        <row r="48">
          <cell r="D48" t="str">
            <v>蔺元元</v>
          </cell>
          <cell r="E48" t="str">
            <v>130621199101181862</v>
          </cell>
          <cell r="F48" t="str">
            <v>女</v>
          </cell>
          <cell r="G48" t="str">
            <v>中台</v>
          </cell>
          <cell r="H48" t="str">
            <v>河北光华荣昌汽车部件有限公司</v>
          </cell>
          <cell r="I48" t="str">
            <v>综合管理部</v>
          </cell>
          <cell r="J48" t="str">
            <v>人力资源科</v>
          </cell>
          <cell r="K48" t="str">
            <v>招聘培训主管</v>
          </cell>
        </row>
        <row r="48">
          <cell r="M48" t="str">
            <v>河北</v>
          </cell>
          <cell r="N48" t="str">
            <v>河北工厂</v>
          </cell>
          <cell r="O48" t="str">
            <v>劳动合同</v>
          </cell>
          <cell r="P48" t="str">
            <v>是</v>
          </cell>
          <cell r="Q48" t="str">
            <v>否</v>
          </cell>
          <cell r="R48" t="str">
            <v>正式工</v>
          </cell>
          <cell r="S48" t="str">
            <v>人力类</v>
          </cell>
          <cell r="T48" t="str">
            <v>间接人员</v>
          </cell>
        </row>
        <row r="49">
          <cell r="D49" t="str">
            <v>牟群</v>
          </cell>
          <cell r="E49" t="str">
            <v>132930198710064725</v>
          </cell>
          <cell r="F49" t="str">
            <v>女</v>
          </cell>
          <cell r="G49" t="str">
            <v>中台</v>
          </cell>
          <cell r="H49" t="str">
            <v>河北光华荣昌汽车部件有限公司</v>
          </cell>
          <cell r="I49" t="str">
            <v>综合管理部</v>
          </cell>
          <cell r="J49" t="str">
            <v>人力资源科</v>
          </cell>
          <cell r="K49" t="str">
            <v>绩效主管</v>
          </cell>
        </row>
        <row r="49">
          <cell r="M49" t="str">
            <v>河北</v>
          </cell>
          <cell r="N49" t="str">
            <v>河北工厂</v>
          </cell>
          <cell r="O49" t="str">
            <v>劳动合同</v>
          </cell>
          <cell r="P49" t="str">
            <v>是</v>
          </cell>
          <cell r="Q49" t="str">
            <v>否</v>
          </cell>
          <cell r="R49" t="str">
            <v>正式工</v>
          </cell>
          <cell r="S49" t="str">
            <v>人力类</v>
          </cell>
          <cell r="T49" t="str">
            <v>间接人员</v>
          </cell>
        </row>
        <row r="50">
          <cell r="D50" t="str">
            <v>吴燕霞</v>
          </cell>
          <cell r="E50" t="str">
            <v>330424198608101420</v>
          </cell>
          <cell r="F50" t="str">
            <v>女</v>
          </cell>
          <cell r="G50" t="str">
            <v>中台</v>
          </cell>
          <cell r="H50" t="str">
            <v>河北光华荣昌汽车部件有限公司</v>
          </cell>
          <cell r="I50" t="str">
            <v>综合管理部</v>
          </cell>
          <cell r="J50" t="str">
            <v>人力资源科</v>
          </cell>
          <cell r="K50" t="str">
            <v>薪酬保险专员</v>
          </cell>
        </row>
        <row r="50">
          <cell r="M50" t="str">
            <v>河北</v>
          </cell>
          <cell r="N50" t="str">
            <v>河北工厂</v>
          </cell>
          <cell r="O50" t="str">
            <v>劳动合同</v>
          </cell>
          <cell r="P50" t="str">
            <v>是</v>
          </cell>
          <cell r="Q50" t="str">
            <v>否</v>
          </cell>
          <cell r="R50" t="str">
            <v>正式工</v>
          </cell>
          <cell r="S50" t="str">
            <v>人力类</v>
          </cell>
          <cell r="T50" t="str">
            <v>间接人员</v>
          </cell>
        </row>
        <row r="51">
          <cell r="D51" t="str">
            <v>宋清镇</v>
          </cell>
          <cell r="E51" t="str">
            <v>130983199302214515</v>
          </cell>
          <cell r="F51" t="str">
            <v>男</v>
          </cell>
          <cell r="G51" t="str">
            <v>中台</v>
          </cell>
          <cell r="H51" t="str">
            <v>河北光华荣昌汽车部件有限公司</v>
          </cell>
          <cell r="I51" t="str">
            <v>综合管理部</v>
          </cell>
          <cell r="J51" t="str">
            <v>行政管理科</v>
          </cell>
          <cell r="K51" t="str">
            <v>行政科副科长</v>
          </cell>
        </row>
        <row r="51">
          <cell r="M51" t="str">
            <v>河北</v>
          </cell>
          <cell r="N51" t="str">
            <v>河北工厂</v>
          </cell>
          <cell r="O51" t="str">
            <v>劳动合同</v>
          </cell>
          <cell r="P51" t="str">
            <v>是</v>
          </cell>
          <cell r="Q51" t="str">
            <v>否</v>
          </cell>
          <cell r="R51" t="str">
            <v>正式工</v>
          </cell>
          <cell r="S51" t="str">
            <v>行政类</v>
          </cell>
          <cell r="T51" t="str">
            <v>间接人员</v>
          </cell>
        </row>
        <row r="52">
          <cell r="D52" t="str">
            <v>杨亚琼</v>
          </cell>
          <cell r="E52" t="str">
            <v>132930197702281821</v>
          </cell>
          <cell r="F52" t="str">
            <v>女</v>
          </cell>
          <cell r="G52" t="str">
            <v>中台</v>
          </cell>
          <cell r="H52" t="str">
            <v>河北光华荣昌汽车部件有限公司</v>
          </cell>
          <cell r="I52" t="str">
            <v>综合管理部</v>
          </cell>
          <cell r="J52" t="str">
            <v>行政管理科</v>
          </cell>
          <cell r="K52" t="str">
            <v>宿舍管理员</v>
          </cell>
        </row>
        <row r="52">
          <cell r="M52" t="str">
            <v>河北</v>
          </cell>
          <cell r="N52" t="str">
            <v>河北工厂</v>
          </cell>
          <cell r="O52" t="str">
            <v>劳动合同</v>
          </cell>
          <cell r="P52" t="str">
            <v>是</v>
          </cell>
          <cell r="Q52" t="str">
            <v>否</v>
          </cell>
          <cell r="R52" t="str">
            <v>正式工</v>
          </cell>
          <cell r="S52" t="str">
            <v>行政类</v>
          </cell>
          <cell r="T52" t="str">
            <v>间接人员</v>
          </cell>
        </row>
        <row r="53">
          <cell r="D53" t="str">
            <v>赵金旺</v>
          </cell>
          <cell r="E53" t="str">
            <v>130983198402241612</v>
          </cell>
          <cell r="F53" t="str">
            <v>男</v>
          </cell>
          <cell r="G53" t="str">
            <v>中台</v>
          </cell>
          <cell r="H53" t="str">
            <v>河北光华荣昌汽车部件有限公司</v>
          </cell>
          <cell r="I53" t="str">
            <v>综合管理部</v>
          </cell>
          <cell r="J53" t="str">
            <v>行政管理科</v>
          </cell>
          <cell r="K53" t="str">
            <v>司机</v>
          </cell>
        </row>
        <row r="53">
          <cell r="M53" t="str">
            <v>河北</v>
          </cell>
          <cell r="N53" t="str">
            <v>河北工厂</v>
          </cell>
          <cell r="O53" t="str">
            <v>劳动合同</v>
          </cell>
          <cell r="P53" t="str">
            <v>是</v>
          </cell>
          <cell r="Q53" t="str">
            <v>否</v>
          </cell>
          <cell r="R53" t="str">
            <v>正式工</v>
          </cell>
          <cell r="S53" t="str">
            <v>行政类</v>
          </cell>
          <cell r="T53" t="str">
            <v>间接人员</v>
          </cell>
        </row>
        <row r="54">
          <cell r="D54" t="str">
            <v>刘士明</v>
          </cell>
          <cell r="E54" t="str">
            <v>230403198803040816</v>
          </cell>
          <cell r="F54" t="str">
            <v>男</v>
          </cell>
          <cell r="G54" t="str">
            <v>中台</v>
          </cell>
          <cell r="H54" t="str">
            <v>河北光华荣昌汽车部件有限公司</v>
          </cell>
          <cell r="I54" t="str">
            <v>综合管理部</v>
          </cell>
          <cell r="J54" t="str">
            <v>行政管理科</v>
          </cell>
          <cell r="K54" t="str">
            <v>食堂-厨师</v>
          </cell>
        </row>
        <row r="54">
          <cell r="M54" t="str">
            <v>河北</v>
          </cell>
          <cell r="N54" t="str">
            <v>河北工厂</v>
          </cell>
          <cell r="O54" t="str">
            <v>劳动合同</v>
          </cell>
          <cell r="P54" t="str">
            <v>是</v>
          </cell>
          <cell r="Q54" t="str">
            <v>否</v>
          </cell>
          <cell r="R54" t="str">
            <v>正式工</v>
          </cell>
          <cell r="S54" t="str">
            <v>行政类</v>
          </cell>
          <cell r="T54" t="str">
            <v>间接人员</v>
          </cell>
        </row>
        <row r="55">
          <cell r="D55" t="str">
            <v>陈阔</v>
          </cell>
          <cell r="E55" t="str">
            <v>132930199202050532</v>
          </cell>
          <cell r="F55" t="str">
            <v>男</v>
          </cell>
          <cell r="G55" t="str">
            <v>中台</v>
          </cell>
          <cell r="H55" t="str">
            <v>河北光华荣昌汽车部件有限公司</v>
          </cell>
          <cell r="I55" t="str">
            <v>综合管理部</v>
          </cell>
          <cell r="J55" t="str">
            <v>行政管理科</v>
          </cell>
          <cell r="K55" t="str">
            <v>食堂-厨师</v>
          </cell>
        </row>
        <row r="55">
          <cell r="M55" t="str">
            <v>河北</v>
          </cell>
          <cell r="N55" t="str">
            <v>河北工厂</v>
          </cell>
          <cell r="O55" t="str">
            <v>劳动合同</v>
          </cell>
          <cell r="P55" t="str">
            <v>是</v>
          </cell>
          <cell r="Q55" t="str">
            <v>否</v>
          </cell>
          <cell r="R55" t="str">
            <v>正式工</v>
          </cell>
          <cell r="S55" t="str">
            <v>行政类</v>
          </cell>
          <cell r="T55" t="str">
            <v>间接人员</v>
          </cell>
        </row>
        <row r="56">
          <cell r="D56" t="str">
            <v>宋静</v>
          </cell>
          <cell r="E56" t="str">
            <v>132930198006255528</v>
          </cell>
          <cell r="F56" t="str">
            <v>女</v>
          </cell>
          <cell r="G56" t="str">
            <v>中台</v>
          </cell>
          <cell r="H56" t="str">
            <v>河北光华荣昌汽车部件有限公司</v>
          </cell>
          <cell r="I56" t="str">
            <v>综合管理部</v>
          </cell>
          <cell r="J56" t="str">
            <v>行政管理科</v>
          </cell>
          <cell r="K56" t="str">
            <v>食堂记账员兼勤杂工</v>
          </cell>
        </row>
        <row r="56">
          <cell r="M56" t="str">
            <v>河北</v>
          </cell>
          <cell r="N56" t="str">
            <v>河北工厂</v>
          </cell>
          <cell r="O56" t="str">
            <v>劳动合同</v>
          </cell>
          <cell r="P56" t="str">
            <v>是</v>
          </cell>
          <cell r="Q56" t="str">
            <v>否</v>
          </cell>
          <cell r="R56" t="str">
            <v>正式工</v>
          </cell>
          <cell r="S56" t="str">
            <v>行政类</v>
          </cell>
          <cell r="T56" t="str">
            <v>间接人员</v>
          </cell>
        </row>
        <row r="57">
          <cell r="D57" t="str">
            <v>张馀林</v>
          </cell>
          <cell r="E57" t="str">
            <v>130924199207164214</v>
          </cell>
          <cell r="F57" t="str">
            <v>男</v>
          </cell>
          <cell r="G57" t="str">
            <v>前台</v>
          </cell>
          <cell r="H57" t="str">
            <v>河北光华荣昌汽车部件有限公司</v>
          </cell>
          <cell r="I57" t="str">
            <v>销售管理部</v>
          </cell>
          <cell r="J57" t="str">
            <v>销售管理部</v>
          </cell>
          <cell r="K57" t="str">
            <v>副部长兼销售服务科科长</v>
          </cell>
        </row>
        <row r="57">
          <cell r="M57" t="str">
            <v>河北</v>
          </cell>
          <cell r="N57" t="str">
            <v>河北工厂</v>
          </cell>
          <cell r="O57" t="str">
            <v>劳动合同</v>
          </cell>
          <cell r="P57" t="str">
            <v>是</v>
          </cell>
          <cell r="Q57" t="str">
            <v>否</v>
          </cell>
          <cell r="R57" t="str">
            <v>正式工</v>
          </cell>
          <cell r="S57" t="str">
            <v>销售类</v>
          </cell>
          <cell r="T57" t="str">
            <v>间接人员</v>
          </cell>
        </row>
        <row r="58">
          <cell r="D58" t="str">
            <v>刘增莲</v>
          </cell>
          <cell r="E58" t="str">
            <v>130925198802085221</v>
          </cell>
          <cell r="F58" t="str">
            <v>女</v>
          </cell>
          <cell r="G58" t="str">
            <v>前台</v>
          </cell>
          <cell r="H58" t="str">
            <v>河北光华荣昌汽车部件有限公司</v>
          </cell>
          <cell r="I58" t="str">
            <v>销售管理部</v>
          </cell>
          <cell r="J58" t="str">
            <v>销售管理科</v>
          </cell>
          <cell r="K58" t="str">
            <v>销售管理科科长</v>
          </cell>
        </row>
        <row r="58">
          <cell r="M58" t="str">
            <v>河北</v>
          </cell>
          <cell r="N58" t="str">
            <v>河北工厂</v>
          </cell>
          <cell r="O58" t="str">
            <v>劳动合同</v>
          </cell>
          <cell r="P58" t="str">
            <v>是</v>
          </cell>
          <cell r="Q58" t="str">
            <v>否</v>
          </cell>
          <cell r="R58" t="str">
            <v>正式工</v>
          </cell>
          <cell r="S58" t="str">
            <v>销售类</v>
          </cell>
          <cell r="T58" t="str">
            <v>间接人员</v>
          </cell>
        </row>
        <row r="59">
          <cell r="D59" t="str">
            <v>陈晓晴</v>
          </cell>
          <cell r="E59" t="str">
            <v>130983199305180023</v>
          </cell>
          <cell r="F59" t="str">
            <v>女</v>
          </cell>
          <cell r="G59" t="str">
            <v>前台</v>
          </cell>
          <cell r="H59" t="str">
            <v>河北光华荣昌汽车部件有限公司</v>
          </cell>
          <cell r="I59" t="str">
            <v>销售管理部</v>
          </cell>
          <cell r="J59" t="str">
            <v>销售管理科</v>
          </cell>
          <cell r="K59" t="str">
            <v>对账员兼统计员</v>
          </cell>
        </row>
        <row r="59">
          <cell r="M59" t="str">
            <v>河北</v>
          </cell>
          <cell r="N59" t="str">
            <v>河北工厂</v>
          </cell>
          <cell r="O59" t="str">
            <v>劳动合同</v>
          </cell>
          <cell r="P59" t="str">
            <v>是</v>
          </cell>
          <cell r="Q59" t="str">
            <v>否</v>
          </cell>
          <cell r="R59" t="str">
            <v>正式工</v>
          </cell>
          <cell r="S59" t="str">
            <v>销售类</v>
          </cell>
          <cell r="T59" t="str">
            <v>间接人员</v>
          </cell>
        </row>
        <row r="60">
          <cell r="D60" t="str">
            <v>施立如</v>
          </cell>
          <cell r="E60" t="str">
            <v>130983199703111621</v>
          </cell>
          <cell r="F60" t="str">
            <v>女</v>
          </cell>
          <cell r="G60" t="str">
            <v>前台</v>
          </cell>
          <cell r="H60" t="str">
            <v>河北光华荣昌汽车部件有限公司</v>
          </cell>
          <cell r="I60" t="str">
            <v>销售管理部</v>
          </cell>
          <cell r="J60" t="str">
            <v>销售管理科</v>
          </cell>
          <cell r="K60" t="str">
            <v>对账员兼统计员</v>
          </cell>
        </row>
        <row r="60">
          <cell r="M60" t="str">
            <v>河北</v>
          </cell>
          <cell r="N60" t="str">
            <v>河北工厂</v>
          </cell>
          <cell r="O60" t="str">
            <v>劳动合同</v>
          </cell>
          <cell r="P60" t="str">
            <v>是</v>
          </cell>
          <cell r="Q60" t="str">
            <v>否</v>
          </cell>
          <cell r="R60" t="str">
            <v>正式工</v>
          </cell>
          <cell r="S60" t="str">
            <v>销售类</v>
          </cell>
          <cell r="T60" t="str">
            <v>间接人员</v>
          </cell>
        </row>
        <row r="61">
          <cell r="D61" t="str">
            <v>张文昌</v>
          </cell>
          <cell r="E61" t="str">
            <v>132934198212054618</v>
          </cell>
          <cell r="F61" t="str">
            <v>男</v>
          </cell>
          <cell r="G61" t="str">
            <v>前台</v>
          </cell>
          <cell r="H61" t="str">
            <v>河北光华荣昌汽车部件有限公司</v>
          </cell>
          <cell r="I61" t="str">
            <v>销售管理部</v>
          </cell>
          <cell r="J61" t="str">
            <v>成品运输科</v>
          </cell>
          <cell r="K61" t="str">
            <v>运输管理科科长</v>
          </cell>
        </row>
        <row r="61">
          <cell r="M61" t="str">
            <v>河北</v>
          </cell>
          <cell r="N61" t="str">
            <v>河北工厂</v>
          </cell>
          <cell r="O61" t="str">
            <v>劳动合同</v>
          </cell>
          <cell r="P61" t="str">
            <v>是</v>
          </cell>
          <cell r="Q61" t="str">
            <v>否</v>
          </cell>
          <cell r="R61" t="str">
            <v>正式工</v>
          </cell>
          <cell r="S61" t="str">
            <v>销售类</v>
          </cell>
          <cell r="T61" t="str">
            <v>间接人员</v>
          </cell>
        </row>
        <row r="62">
          <cell r="D62" t="str">
            <v>于全生</v>
          </cell>
          <cell r="E62" t="str">
            <v>130983198902282218</v>
          </cell>
          <cell r="F62" t="str">
            <v>男</v>
          </cell>
          <cell r="G62" t="str">
            <v>前台</v>
          </cell>
          <cell r="H62" t="str">
            <v>河北光华荣昌汽车部件有限公司</v>
          </cell>
          <cell r="I62" t="str">
            <v>销售管理部</v>
          </cell>
          <cell r="J62" t="str">
            <v>成品运输科</v>
          </cell>
          <cell r="K62" t="str">
            <v>发货员</v>
          </cell>
        </row>
        <row r="62">
          <cell r="M62" t="str">
            <v>河北</v>
          </cell>
          <cell r="N62" t="str">
            <v>河北工厂</v>
          </cell>
          <cell r="O62" t="str">
            <v>劳动合同</v>
          </cell>
          <cell r="P62" t="str">
            <v>是</v>
          </cell>
          <cell r="Q62" t="str">
            <v>否</v>
          </cell>
          <cell r="R62" t="str">
            <v>正式工</v>
          </cell>
          <cell r="S62" t="str">
            <v>销售类</v>
          </cell>
          <cell r="T62" t="str">
            <v>间接人员</v>
          </cell>
        </row>
        <row r="63">
          <cell r="D63" t="str">
            <v>高胜利</v>
          </cell>
          <cell r="E63" t="str">
            <v>132930196606240013</v>
          </cell>
          <cell r="F63" t="str">
            <v>男</v>
          </cell>
          <cell r="G63" t="str">
            <v>前台</v>
          </cell>
          <cell r="H63" t="str">
            <v>河北光华荣昌汽车部件有限公司</v>
          </cell>
          <cell r="I63" t="str">
            <v>销售管理部</v>
          </cell>
          <cell r="J63" t="str">
            <v>成品运输科</v>
          </cell>
          <cell r="K63" t="str">
            <v>发货员</v>
          </cell>
        </row>
        <row r="63">
          <cell r="M63" t="str">
            <v>河北</v>
          </cell>
          <cell r="N63" t="str">
            <v>河北工厂</v>
          </cell>
          <cell r="O63" t="str">
            <v>劳动合同</v>
          </cell>
          <cell r="P63" t="str">
            <v>是</v>
          </cell>
          <cell r="Q63" t="str">
            <v>否</v>
          </cell>
          <cell r="R63" t="str">
            <v>正式工</v>
          </cell>
          <cell r="S63" t="str">
            <v>销售类</v>
          </cell>
          <cell r="T63" t="str">
            <v>间接人员</v>
          </cell>
        </row>
        <row r="64">
          <cell r="D64" t="str">
            <v>张东</v>
          </cell>
          <cell r="E64" t="str">
            <v>130983199204100311</v>
          </cell>
          <cell r="F64" t="str">
            <v>男</v>
          </cell>
          <cell r="G64" t="str">
            <v>前台</v>
          </cell>
          <cell r="H64" t="str">
            <v>河北光华荣昌汽车部件有限公司</v>
          </cell>
          <cell r="I64" t="str">
            <v>销售管理部</v>
          </cell>
          <cell r="J64" t="str">
            <v>成品运输科</v>
          </cell>
          <cell r="K64" t="str">
            <v>叉车司机</v>
          </cell>
        </row>
        <row r="64">
          <cell r="M64" t="str">
            <v>河北</v>
          </cell>
          <cell r="N64" t="str">
            <v>河北工厂</v>
          </cell>
          <cell r="O64" t="str">
            <v>劳动合同</v>
          </cell>
          <cell r="P64" t="str">
            <v>是</v>
          </cell>
          <cell r="Q64" t="str">
            <v>否</v>
          </cell>
          <cell r="R64" t="str">
            <v>正式工</v>
          </cell>
          <cell r="S64" t="str">
            <v>销售类</v>
          </cell>
          <cell r="T64" t="str">
            <v>间接人员</v>
          </cell>
        </row>
        <row r="65">
          <cell r="D65" t="str">
            <v>沈瑞朋</v>
          </cell>
          <cell r="E65" t="str">
            <v>130983199205155517</v>
          </cell>
          <cell r="F65" t="str">
            <v>男</v>
          </cell>
          <cell r="G65" t="str">
            <v>前台</v>
          </cell>
          <cell r="H65" t="str">
            <v>河北光华荣昌汽车部件有限公司</v>
          </cell>
          <cell r="I65" t="str">
            <v>销售管理部</v>
          </cell>
          <cell r="J65" t="str">
            <v>成品运输科</v>
          </cell>
          <cell r="K65" t="str">
            <v>叉车司机</v>
          </cell>
        </row>
        <row r="65">
          <cell r="M65" t="str">
            <v>河北</v>
          </cell>
          <cell r="N65" t="str">
            <v>河北工厂</v>
          </cell>
          <cell r="O65" t="str">
            <v>劳动合同</v>
          </cell>
          <cell r="P65" t="str">
            <v>是</v>
          </cell>
          <cell r="Q65" t="str">
            <v>否</v>
          </cell>
          <cell r="R65" t="str">
            <v>正式工</v>
          </cell>
          <cell r="S65" t="str">
            <v>生产类</v>
          </cell>
          <cell r="T65" t="str">
            <v>直接人员</v>
          </cell>
        </row>
        <row r="66">
          <cell r="D66" t="str">
            <v>闻龙福</v>
          </cell>
          <cell r="E66" t="str">
            <v>13098319981002163X</v>
          </cell>
          <cell r="F66" t="str">
            <v>男</v>
          </cell>
          <cell r="G66" t="str">
            <v>前台</v>
          </cell>
          <cell r="H66" t="str">
            <v>河北光华荣昌汽车部件有限公司</v>
          </cell>
          <cell r="I66" t="str">
            <v>销售管理部</v>
          </cell>
          <cell r="J66" t="str">
            <v>成品运输科</v>
          </cell>
          <cell r="K66" t="str">
            <v>叉车司机</v>
          </cell>
        </row>
        <row r="66">
          <cell r="M66" t="str">
            <v>河北</v>
          </cell>
          <cell r="N66" t="str">
            <v>河北工厂</v>
          </cell>
          <cell r="O66" t="str">
            <v>劳动合同</v>
          </cell>
          <cell r="P66" t="str">
            <v>是</v>
          </cell>
          <cell r="Q66" t="str">
            <v>否</v>
          </cell>
          <cell r="R66" t="str">
            <v>正式工</v>
          </cell>
          <cell r="S66" t="str">
            <v>销售类</v>
          </cell>
          <cell r="T66" t="str">
            <v>间接人员</v>
          </cell>
        </row>
        <row r="67">
          <cell r="D67" t="str">
            <v>孔德佳</v>
          </cell>
          <cell r="E67" t="str">
            <v>130983198706032414</v>
          </cell>
          <cell r="F67" t="str">
            <v>男</v>
          </cell>
          <cell r="G67" t="str">
            <v>前台</v>
          </cell>
          <cell r="H67" t="str">
            <v>河北光华荣昌汽车部件有限公司</v>
          </cell>
          <cell r="I67" t="str">
            <v>销售管理部</v>
          </cell>
          <cell r="J67" t="str">
            <v>成品运输科</v>
          </cell>
          <cell r="K67" t="str">
            <v>装卸工</v>
          </cell>
        </row>
        <row r="67">
          <cell r="M67" t="str">
            <v>河北</v>
          </cell>
          <cell r="N67" t="str">
            <v>河北工厂</v>
          </cell>
          <cell r="O67" t="str">
            <v>劳动合同</v>
          </cell>
          <cell r="P67" t="str">
            <v>是</v>
          </cell>
          <cell r="Q67" t="str">
            <v>否</v>
          </cell>
          <cell r="R67" t="str">
            <v>正式工</v>
          </cell>
          <cell r="S67" t="str">
            <v>销售类</v>
          </cell>
          <cell r="T67" t="str">
            <v>间接人员</v>
          </cell>
        </row>
        <row r="68">
          <cell r="D68" t="str">
            <v>孙兴旺</v>
          </cell>
          <cell r="E68" t="str">
            <v>132930197308031437</v>
          </cell>
          <cell r="F68" t="str">
            <v>男</v>
          </cell>
          <cell r="G68" t="str">
            <v>前台</v>
          </cell>
          <cell r="H68" t="str">
            <v>河北光华荣昌汽车部件有限公司</v>
          </cell>
          <cell r="I68" t="str">
            <v>销售管理部</v>
          </cell>
          <cell r="J68" t="str">
            <v>成品运输科</v>
          </cell>
          <cell r="K68" t="str">
            <v>装卸工</v>
          </cell>
        </row>
        <row r="68">
          <cell r="M68" t="str">
            <v>河北</v>
          </cell>
          <cell r="N68" t="str">
            <v>河北工厂</v>
          </cell>
          <cell r="O68" t="str">
            <v>劳动合同</v>
          </cell>
          <cell r="P68" t="str">
            <v>是</v>
          </cell>
          <cell r="Q68" t="str">
            <v>否</v>
          </cell>
          <cell r="R68" t="str">
            <v>正式工</v>
          </cell>
          <cell r="S68" t="str">
            <v>销售类</v>
          </cell>
          <cell r="T68" t="str">
            <v>间接人员</v>
          </cell>
        </row>
        <row r="69">
          <cell r="D69" t="str">
            <v>于来明</v>
          </cell>
          <cell r="E69" t="str">
            <v>133030197102185491</v>
          </cell>
          <cell r="F69" t="str">
            <v>男</v>
          </cell>
          <cell r="G69" t="str">
            <v>前台</v>
          </cell>
          <cell r="H69" t="str">
            <v>河北光华荣昌汽车部件有限公司</v>
          </cell>
          <cell r="I69" t="str">
            <v>销售管理部</v>
          </cell>
          <cell r="J69" t="str">
            <v>成品运输科</v>
          </cell>
          <cell r="K69" t="str">
            <v>装卸工</v>
          </cell>
        </row>
        <row r="69">
          <cell r="M69" t="str">
            <v>河北</v>
          </cell>
          <cell r="N69" t="str">
            <v>河北工厂</v>
          </cell>
          <cell r="O69" t="str">
            <v>劳动合同</v>
          </cell>
          <cell r="P69" t="str">
            <v>是</v>
          </cell>
          <cell r="Q69" t="str">
            <v>否</v>
          </cell>
          <cell r="R69" t="str">
            <v>正式工</v>
          </cell>
          <cell r="S69" t="str">
            <v>销售类</v>
          </cell>
          <cell r="T69" t="str">
            <v>间接人员</v>
          </cell>
        </row>
        <row r="70">
          <cell r="D70" t="str">
            <v>刘梅娟</v>
          </cell>
          <cell r="E70" t="str">
            <v>130983198909091625</v>
          </cell>
          <cell r="F70" t="str">
            <v>女</v>
          </cell>
          <cell r="G70" t="str">
            <v>前台</v>
          </cell>
          <cell r="H70" t="str">
            <v>河北光华荣昌汽车部件有限公司</v>
          </cell>
          <cell r="I70" t="str">
            <v>销售管理部</v>
          </cell>
          <cell r="J70" t="str">
            <v>成品运输科</v>
          </cell>
          <cell r="K70" t="str">
            <v>骨架成品库库管员</v>
          </cell>
        </row>
        <row r="70">
          <cell r="M70" t="str">
            <v>河北</v>
          </cell>
          <cell r="N70" t="str">
            <v>河北工厂</v>
          </cell>
          <cell r="O70" t="str">
            <v>劳动合同</v>
          </cell>
          <cell r="P70" t="str">
            <v>是</v>
          </cell>
          <cell r="Q70" t="str">
            <v>否</v>
          </cell>
          <cell r="R70" t="str">
            <v>正式工</v>
          </cell>
          <cell r="S70" t="str">
            <v>销售类</v>
          </cell>
          <cell r="T70" t="str">
            <v>间接人员</v>
          </cell>
        </row>
        <row r="71">
          <cell r="D71" t="str">
            <v>白艳焕</v>
          </cell>
          <cell r="E71" t="str">
            <v>132930198004252227</v>
          </cell>
          <cell r="F71" t="str">
            <v>女</v>
          </cell>
          <cell r="G71" t="str">
            <v>前台</v>
          </cell>
          <cell r="H71" t="str">
            <v>河北光华荣昌汽车部件有限公司</v>
          </cell>
          <cell r="I71" t="str">
            <v>销售管理部</v>
          </cell>
          <cell r="J71" t="str">
            <v>成品运输科</v>
          </cell>
          <cell r="K71" t="str">
            <v>后视镜成品库管员</v>
          </cell>
        </row>
        <row r="71">
          <cell r="M71" t="str">
            <v>河北</v>
          </cell>
          <cell r="N71" t="str">
            <v>河北工厂</v>
          </cell>
          <cell r="O71" t="str">
            <v>劳动合同</v>
          </cell>
          <cell r="P71" t="str">
            <v>是</v>
          </cell>
          <cell r="Q71" t="str">
            <v>否</v>
          </cell>
          <cell r="R71" t="str">
            <v>正式工</v>
          </cell>
          <cell r="S71" t="str">
            <v>销售类</v>
          </cell>
          <cell r="T71" t="str">
            <v>间接人员</v>
          </cell>
        </row>
        <row r="72">
          <cell r="D72" t="str">
            <v>赵静</v>
          </cell>
          <cell r="E72" t="str">
            <v>132930198003231627</v>
          </cell>
          <cell r="F72" t="str">
            <v>女</v>
          </cell>
          <cell r="G72" t="str">
            <v>前台</v>
          </cell>
          <cell r="H72" t="str">
            <v>河北光华荣昌汽车部件有限公司</v>
          </cell>
          <cell r="I72" t="str">
            <v>销售管理部</v>
          </cell>
          <cell r="J72" t="str">
            <v>成品运输科</v>
          </cell>
          <cell r="K72" t="str">
            <v>座椅成品库库管员</v>
          </cell>
        </row>
        <row r="72">
          <cell r="M72" t="str">
            <v>河北</v>
          </cell>
          <cell r="N72" t="str">
            <v>河北工厂</v>
          </cell>
          <cell r="O72" t="str">
            <v>劳动合同</v>
          </cell>
          <cell r="P72" t="str">
            <v>是</v>
          </cell>
          <cell r="Q72" t="str">
            <v>否</v>
          </cell>
          <cell r="R72" t="str">
            <v>正式工</v>
          </cell>
          <cell r="S72" t="str">
            <v>销售类</v>
          </cell>
          <cell r="T72" t="str">
            <v>间接人员</v>
          </cell>
        </row>
        <row r="73">
          <cell r="D73" t="str">
            <v>赵连风</v>
          </cell>
          <cell r="E73" t="str">
            <v>131121198211044411</v>
          </cell>
          <cell r="F73" t="str">
            <v>男</v>
          </cell>
          <cell r="G73" t="str">
            <v>前台</v>
          </cell>
          <cell r="H73" t="str">
            <v>河北光华荣昌汽车部件有限公司</v>
          </cell>
          <cell r="I73" t="str">
            <v>销售驻外</v>
          </cell>
          <cell r="J73" t="str">
            <v>北京市场</v>
          </cell>
          <cell r="K73" t="str">
            <v>北京现场服务经理</v>
          </cell>
        </row>
        <row r="73">
          <cell r="M73" t="str">
            <v>北京</v>
          </cell>
          <cell r="N73" t="str">
            <v>河北工厂</v>
          </cell>
          <cell r="O73" t="str">
            <v>劳动合同</v>
          </cell>
          <cell r="P73" t="str">
            <v>是</v>
          </cell>
          <cell r="Q73" t="str">
            <v>否</v>
          </cell>
          <cell r="R73" t="str">
            <v>正式工</v>
          </cell>
          <cell r="S73" t="str">
            <v>销售类</v>
          </cell>
          <cell r="T73" t="str">
            <v>间接人员</v>
          </cell>
        </row>
        <row r="74">
          <cell r="D74" t="str">
            <v>邢建国</v>
          </cell>
          <cell r="E74" t="str">
            <v>110227197910111817</v>
          </cell>
          <cell r="F74" t="str">
            <v>男</v>
          </cell>
          <cell r="G74" t="str">
            <v>前台</v>
          </cell>
          <cell r="H74" t="str">
            <v>河北光华荣昌汽车部件有限公司</v>
          </cell>
          <cell r="I74" t="str">
            <v>销售驻外</v>
          </cell>
          <cell r="J74" t="str">
            <v>北京市场</v>
          </cell>
          <cell r="K74" t="str">
            <v>北京戴姆勒现场服务</v>
          </cell>
        </row>
        <row r="74">
          <cell r="M74" t="str">
            <v>北京</v>
          </cell>
          <cell r="N74" t="str">
            <v>河北工厂</v>
          </cell>
          <cell r="O74" t="str">
            <v>劳动合同</v>
          </cell>
          <cell r="P74" t="str">
            <v>是</v>
          </cell>
          <cell r="Q74" t="str">
            <v>否</v>
          </cell>
          <cell r="R74" t="str">
            <v>正式工</v>
          </cell>
          <cell r="S74" t="str">
            <v>销售类</v>
          </cell>
          <cell r="T74" t="str">
            <v>间接人员</v>
          </cell>
        </row>
        <row r="75">
          <cell r="D75" t="str">
            <v>谭月涛</v>
          </cell>
          <cell r="E75" t="str">
            <v>371427198602232515</v>
          </cell>
          <cell r="F75" t="str">
            <v>男</v>
          </cell>
          <cell r="G75" t="str">
            <v>前台</v>
          </cell>
          <cell r="H75" t="str">
            <v>河北光华荣昌汽车部件有限公司</v>
          </cell>
          <cell r="I75" t="str">
            <v>销售驻外</v>
          </cell>
          <cell r="J75" t="str">
            <v>北京市场</v>
          </cell>
          <cell r="K75" t="str">
            <v>北京戴姆勒现场服务</v>
          </cell>
        </row>
        <row r="75">
          <cell r="M75" t="str">
            <v>北京</v>
          </cell>
          <cell r="N75" t="str">
            <v>河北工厂</v>
          </cell>
          <cell r="O75" t="str">
            <v>劳动合同</v>
          </cell>
          <cell r="P75" t="str">
            <v>是</v>
          </cell>
          <cell r="Q75" t="str">
            <v>否</v>
          </cell>
          <cell r="R75" t="str">
            <v>正式工</v>
          </cell>
          <cell r="S75" t="str">
            <v>销售类</v>
          </cell>
          <cell r="T75" t="str">
            <v>间接人员</v>
          </cell>
        </row>
        <row r="76">
          <cell r="D76" t="str">
            <v>刘君伟</v>
          </cell>
          <cell r="E76" t="str">
            <v>140227199706265055</v>
          </cell>
          <cell r="F76" t="str">
            <v>男</v>
          </cell>
          <cell r="G76" t="str">
            <v>前台</v>
          </cell>
          <cell r="H76" t="str">
            <v>河北光华荣昌汽车部件有限公司</v>
          </cell>
          <cell r="I76" t="str">
            <v>销售驻外</v>
          </cell>
          <cell r="J76" t="str">
            <v>北京市场</v>
          </cell>
          <cell r="K76" t="str">
            <v>北京北汽越分现场服务</v>
          </cell>
        </row>
        <row r="76">
          <cell r="M76" t="str">
            <v>北京</v>
          </cell>
          <cell r="N76" t="str">
            <v>河北工厂</v>
          </cell>
          <cell r="O76" t="str">
            <v>劳动合同</v>
          </cell>
          <cell r="P76" t="str">
            <v>是</v>
          </cell>
          <cell r="Q76" t="str">
            <v>否</v>
          </cell>
          <cell r="R76" t="str">
            <v>正式工</v>
          </cell>
          <cell r="S76" t="str">
            <v>销售类</v>
          </cell>
          <cell r="T76" t="str">
            <v>间接人员</v>
          </cell>
        </row>
        <row r="77">
          <cell r="D77" t="str">
            <v>王明</v>
          </cell>
          <cell r="E77" t="str">
            <v>110222198106151212</v>
          </cell>
          <cell r="F77" t="str">
            <v>男</v>
          </cell>
          <cell r="G77" t="str">
            <v>前台</v>
          </cell>
          <cell r="H77" t="str">
            <v>河北光华荣昌汽车部件有限公司</v>
          </cell>
          <cell r="I77" t="str">
            <v>销售驻外</v>
          </cell>
          <cell r="J77" t="str">
            <v>北京市场</v>
          </cell>
          <cell r="K77" t="str">
            <v>北京北汽越分现场服务</v>
          </cell>
        </row>
        <row r="77">
          <cell r="M77" t="str">
            <v>北京</v>
          </cell>
          <cell r="N77" t="str">
            <v>河北工厂</v>
          </cell>
          <cell r="O77" t="str">
            <v>劳动合同</v>
          </cell>
          <cell r="P77" t="str">
            <v>是</v>
          </cell>
          <cell r="Q77" t="str">
            <v>否</v>
          </cell>
          <cell r="R77" t="str">
            <v>正式工</v>
          </cell>
          <cell r="S77" t="str">
            <v>销售类</v>
          </cell>
          <cell r="T77" t="str">
            <v>间接人员</v>
          </cell>
        </row>
        <row r="78">
          <cell r="D78" t="str">
            <v>张奇</v>
          </cell>
          <cell r="E78" t="str">
            <v>110222198606305791</v>
          </cell>
          <cell r="F78" t="str">
            <v>男</v>
          </cell>
          <cell r="G78" t="str">
            <v>前台</v>
          </cell>
          <cell r="H78" t="str">
            <v>河北光华荣昌汽车部件有限公司</v>
          </cell>
          <cell r="I78" t="str">
            <v>销售驻外</v>
          </cell>
          <cell r="J78" t="str">
            <v>北京市场</v>
          </cell>
          <cell r="K78" t="str">
            <v>北京北汽越分现场服务</v>
          </cell>
        </row>
        <row r="78">
          <cell r="M78" t="str">
            <v>北京</v>
          </cell>
          <cell r="N78" t="str">
            <v>河北工厂</v>
          </cell>
          <cell r="O78" t="str">
            <v>劳动合同</v>
          </cell>
          <cell r="P78" t="str">
            <v>是</v>
          </cell>
          <cell r="Q78" t="str">
            <v>否</v>
          </cell>
          <cell r="R78" t="str">
            <v>正式工</v>
          </cell>
          <cell r="S78" t="str">
            <v>销售类</v>
          </cell>
          <cell r="T78" t="str">
            <v>间接人员</v>
          </cell>
        </row>
        <row r="79">
          <cell r="D79" t="str">
            <v>于磊磊</v>
          </cell>
          <cell r="E79" t="str">
            <v>133030198101315498</v>
          </cell>
          <cell r="F79" t="str">
            <v>男</v>
          </cell>
          <cell r="G79" t="str">
            <v>前台</v>
          </cell>
          <cell r="H79" t="str">
            <v>河北光华荣昌汽车部件有限公司</v>
          </cell>
          <cell r="I79" t="str">
            <v>销售驻外</v>
          </cell>
          <cell r="J79" t="str">
            <v>济南市场</v>
          </cell>
          <cell r="K79" t="str">
            <v>济南现场服务主管</v>
          </cell>
        </row>
        <row r="79">
          <cell r="M79" t="str">
            <v>其他</v>
          </cell>
          <cell r="N79" t="str">
            <v>河北工厂</v>
          </cell>
          <cell r="O79" t="str">
            <v>劳动合同</v>
          </cell>
          <cell r="P79" t="str">
            <v>是</v>
          </cell>
          <cell r="Q79" t="str">
            <v>否</v>
          </cell>
          <cell r="R79" t="str">
            <v>正式工</v>
          </cell>
          <cell r="S79" t="str">
            <v>销售类</v>
          </cell>
          <cell r="T79" t="str">
            <v>间接人员</v>
          </cell>
        </row>
        <row r="80">
          <cell r="D80" t="str">
            <v>席智伟</v>
          </cell>
          <cell r="E80" t="str">
            <v>141023198902120013</v>
          </cell>
          <cell r="F80" t="str">
            <v>男</v>
          </cell>
          <cell r="G80" t="str">
            <v>前台</v>
          </cell>
          <cell r="H80" t="str">
            <v>河北光华荣昌汽车部件有限公司</v>
          </cell>
          <cell r="I80" t="str">
            <v>销售驻外</v>
          </cell>
          <cell r="J80" t="str">
            <v>济南市场</v>
          </cell>
          <cell r="K80" t="str">
            <v>济南轻卡现场服务</v>
          </cell>
        </row>
        <row r="80">
          <cell r="M80" t="str">
            <v>其他</v>
          </cell>
          <cell r="N80" t="str">
            <v>河北工厂</v>
          </cell>
          <cell r="O80" t="str">
            <v>劳动合同</v>
          </cell>
          <cell r="P80" t="str">
            <v>是</v>
          </cell>
          <cell r="Q80" t="str">
            <v>否</v>
          </cell>
          <cell r="R80" t="str">
            <v>临时工</v>
          </cell>
          <cell r="S80" t="str">
            <v>销售类</v>
          </cell>
          <cell r="T80" t="str">
            <v>间接人员</v>
          </cell>
        </row>
        <row r="81">
          <cell r="D81" t="str">
            <v>王克杰</v>
          </cell>
          <cell r="E81" t="str">
            <v>370983198801063395</v>
          </cell>
          <cell r="F81" t="str">
            <v>男</v>
          </cell>
          <cell r="G81" t="str">
            <v>前台</v>
          </cell>
          <cell r="H81" t="str">
            <v>河北光华荣昌汽车部件有限公司</v>
          </cell>
          <cell r="I81" t="str">
            <v>销售驻外</v>
          </cell>
          <cell r="J81" t="str">
            <v>济南市场</v>
          </cell>
          <cell r="K81" t="str">
            <v>济南卡车公司现场服务</v>
          </cell>
        </row>
        <row r="81">
          <cell r="M81" t="str">
            <v>其他</v>
          </cell>
          <cell r="N81" t="str">
            <v>河北工厂</v>
          </cell>
          <cell r="O81" t="str">
            <v>非全日制劳动合同</v>
          </cell>
          <cell r="P81" t="str">
            <v>是</v>
          </cell>
          <cell r="Q81" t="str">
            <v>否</v>
          </cell>
          <cell r="R81" t="str">
            <v>正式工</v>
          </cell>
          <cell r="S81" t="str">
            <v>销售类</v>
          </cell>
          <cell r="T81" t="str">
            <v>间接人员</v>
          </cell>
        </row>
        <row r="82">
          <cell r="D82" t="str">
            <v>陈伟</v>
          </cell>
          <cell r="E82" t="str">
            <v>130929198402282213</v>
          </cell>
          <cell r="F82" t="str">
            <v>男</v>
          </cell>
          <cell r="G82" t="str">
            <v>前台</v>
          </cell>
          <cell r="H82" t="str">
            <v>河北光华荣昌汽车部件有限公司</v>
          </cell>
          <cell r="I82" t="str">
            <v>质量部</v>
          </cell>
          <cell r="J82" t="str">
            <v>质量部</v>
          </cell>
          <cell r="K82" t="str">
            <v>河北座椅厂厂长</v>
          </cell>
          <cell r="L82" t="str">
            <v>初级工程师</v>
          </cell>
          <cell r="M82" t="str">
            <v>河北</v>
          </cell>
          <cell r="N82" t="str">
            <v>河北工厂</v>
          </cell>
          <cell r="O82" t="str">
            <v>劳动合同</v>
          </cell>
          <cell r="P82" t="str">
            <v>是</v>
          </cell>
          <cell r="Q82" t="str">
            <v>否</v>
          </cell>
          <cell r="R82" t="str">
            <v>正式工</v>
          </cell>
          <cell r="S82" t="str">
            <v>质量类</v>
          </cell>
          <cell r="T82" t="str">
            <v>间接人员</v>
          </cell>
        </row>
        <row r="83">
          <cell r="D83" t="str">
            <v>刘清馨</v>
          </cell>
          <cell r="E83" t="str">
            <v>130983199312094123</v>
          </cell>
          <cell r="F83" t="str">
            <v>女</v>
          </cell>
          <cell r="G83" t="str">
            <v>前台</v>
          </cell>
          <cell r="H83" t="str">
            <v>河北光华荣昌汽车部件有限公司</v>
          </cell>
          <cell r="I83" t="str">
            <v>质量部</v>
          </cell>
          <cell r="J83" t="str">
            <v>质量管理科</v>
          </cell>
          <cell r="K83" t="str">
            <v>体系运行员</v>
          </cell>
        </row>
        <row r="83">
          <cell r="M83" t="str">
            <v>河北</v>
          </cell>
          <cell r="N83" t="str">
            <v>河北工厂</v>
          </cell>
          <cell r="O83" t="str">
            <v>劳动合同</v>
          </cell>
          <cell r="P83" t="str">
            <v>是</v>
          </cell>
          <cell r="Q83" t="str">
            <v>否</v>
          </cell>
          <cell r="R83" t="str">
            <v>正式工</v>
          </cell>
          <cell r="S83" t="str">
            <v>质量类</v>
          </cell>
          <cell r="T83" t="str">
            <v>间接人员</v>
          </cell>
        </row>
        <row r="84">
          <cell r="D84" t="str">
            <v>王春新</v>
          </cell>
          <cell r="E84" t="str">
            <v>130927198803043026</v>
          </cell>
          <cell r="F84" t="str">
            <v>女</v>
          </cell>
          <cell r="G84" t="str">
            <v>前台</v>
          </cell>
          <cell r="H84" t="str">
            <v>河北光华荣昌汽车部件有限公司</v>
          </cell>
          <cell r="I84" t="str">
            <v>质量部</v>
          </cell>
          <cell r="J84" t="str">
            <v>质量管理科</v>
          </cell>
          <cell r="K84" t="str">
            <v>实验员</v>
          </cell>
        </row>
        <row r="84">
          <cell r="M84" t="str">
            <v>河北</v>
          </cell>
          <cell r="N84" t="str">
            <v>河北工厂</v>
          </cell>
          <cell r="O84" t="str">
            <v>劳动合同</v>
          </cell>
          <cell r="P84" t="str">
            <v>是</v>
          </cell>
          <cell r="Q84" t="str">
            <v>否</v>
          </cell>
          <cell r="R84" t="str">
            <v>正式工</v>
          </cell>
          <cell r="S84" t="str">
            <v>质量类</v>
          </cell>
          <cell r="T84" t="str">
            <v>间接人员</v>
          </cell>
        </row>
        <row r="85">
          <cell r="D85" t="str">
            <v>司艳策</v>
          </cell>
          <cell r="E85" t="str">
            <v>130983199210273032</v>
          </cell>
          <cell r="F85" t="str">
            <v>男</v>
          </cell>
          <cell r="G85" t="str">
            <v>前台</v>
          </cell>
          <cell r="H85" t="str">
            <v>河北光华荣昌汽车部件有限公司</v>
          </cell>
          <cell r="I85" t="str">
            <v>质量部</v>
          </cell>
          <cell r="J85" t="str">
            <v>金属件质检科</v>
          </cell>
          <cell r="K85" t="str">
            <v>金属件厂质检科科长</v>
          </cell>
        </row>
        <row r="85">
          <cell r="M85" t="str">
            <v>河北</v>
          </cell>
          <cell r="N85" t="str">
            <v>河北工厂</v>
          </cell>
          <cell r="O85" t="str">
            <v>劳动合同</v>
          </cell>
          <cell r="P85" t="str">
            <v>是</v>
          </cell>
          <cell r="Q85" t="str">
            <v>否</v>
          </cell>
          <cell r="R85" t="str">
            <v>正式工</v>
          </cell>
          <cell r="S85" t="str">
            <v>质量类</v>
          </cell>
          <cell r="T85" t="str">
            <v>间接人员</v>
          </cell>
        </row>
        <row r="86">
          <cell r="D86" t="str">
            <v>刘元元</v>
          </cell>
          <cell r="E86" t="str">
            <v>130983198907120322</v>
          </cell>
          <cell r="F86" t="str">
            <v>女</v>
          </cell>
          <cell r="G86" t="str">
            <v>前台</v>
          </cell>
          <cell r="H86" t="str">
            <v>河北光华荣昌汽车部件有限公司</v>
          </cell>
          <cell r="I86" t="str">
            <v>质量部</v>
          </cell>
          <cell r="J86" t="str">
            <v>金属件质检科</v>
          </cell>
          <cell r="K86" t="str">
            <v>金属件厂-外检员</v>
          </cell>
        </row>
        <row r="86">
          <cell r="M86" t="str">
            <v>河北</v>
          </cell>
          <cell r="N86" t="str">
            <v>河北工厂</v>
          </cell>
          <cell r="O86" t="str">
            <v>劳动合同</v>
          </cell>
          <cell r="P86" t="str">
            <v>是</v>
          </cell>
          <cell r="Q86" t="str">
            <v>否</v>
          </cell>
          <cell r="R86" t="str">
            <v>正式工</v>
          </cell>
          <cell r="S86" t="str">
            <v>质量类</v>
          </cell>
          <cell r="T86" t="str">
            <v>间接人员</v>
          </cell>
        </row>
        <row r="87">
          <cell r="D87" t="str">
            <v>陈自铅</v>
          </cell>
          <cell r="E87" t="str">
            <v>130983199703021415</v>
          </cell>
          <cell r="F87" t="str">
            <v>男</v>
          </cell>
          <cell r="G87" t="str">
            <v>前台</v>
          </cell>
          <cell r="H87" t="str">
            <v>河北光华荣昌汽车部件有限公司</v>
          </cell>
          <cell r="I87" t="str">
            <v>质量部</v>
          </cell>
          <cell r="J87" t="str">
            <v>金属件质检科</v>
          </cell>
          <cell r="K87" t="str">
            <v>金属件厂-巡检</v>
          </cell>
        </row>
        <row r="87">
          <cell r="M87" t="str">
            <v>河北</v>
          </cell>
          <cell r="N87" t="str">
            <v>河北工厂</v>
          </cell>
          <cell r="O87" t="str">
            <v>劳动合同</v>
          </cell>
          <cell r="P87" t="str">
            <v>是</v>
          </cell>
          <cell r="Q87" t="str">
            <v>否</v>
          </cell>
          <cell r="R87" t="str">
            <v>正式工</v>
          </cell>
          <cell r="S87" t="str">
            <v>质量类</v>
          </cell>
          <cell r="T87" t="str">
            <v>间接人员</v>
          </cell>
        </row>
        <row r="88">
          <cell r="D88" t="str">
            <v>刘祥成</v>
          </cell>
          <cell r="E88" t="str">
            <v>130983199609301410</v>
          </cell>
          <cell r="F88" t="str">
            <v>男</v>
          </cell>
          <cell r="G88" t="str">
            <v>前台</v>
          </cell>
          <cell r="H88" t="str">
            <v>河北光华荣昌汽车部件有限公司</v>
          </cell>
          <cell r="I88" t="str">
            <v>质量部</v>
          </cell>
          <cell r="J88" t="str">
            <v>金属件质检科</v>
          </cell>
          <cell r="K88" t="str">
            <v>金属件厂-巡检</v>
          </cell>
        </row>
        <row r="88">
          <cell r="M88" t="str">
            <v>河北</v>
          </cell>
          <cell r="N88" t="str">
            <v>河北工厂</v>
          </cell>
          <cell r="O88" t="str">
            <v>劳动合同</v>
          </cell>
          <cell r="P88" t="str">
            <v>是</v>
          </cell>
          <cell r="Q88" t="str">
            <v>否</v>
          </cell>
          <cell r="R88" t="str">
            <v>正式工</v>
          </cell>
          <cell r="S88" t="str">
            <v>质量类</v>
          </cell>
          <cell r="T88" t="str">
            <v>间接人员</v>
          </cell>
        </row>
        <row r="89">
          <cell r="D89" t="str">
            <v>冯辉</v>
          </cell>
          <cell r="E89" t="str">
            <v>130983198405183040</v>
          </cell>
          <cell r="F89" t="str">
            <v>女</v>
          </cell>
          <cell r="G89" t="str">
            <v>前台</v>
          </cell>
          <cell r="H89" t="str">
            <v>河北光华荣昌汽车部件有限公司</v>
          </cell>
          <cell r="I89" t="str">
            <v>质量部</v>
          </cell>
          <cell r="J89" t="str">
            <v>金属件质检科</v>
          </cell>
          <cell r="K89" t="str">
            <v>金属件厂-质量工程师</v>
          </cell>
        </row>
        <row r="89">
          <cell r="M89" t="str">
            <v>河北</v>
          </cell>
          <cell r="N89" t="str">
            <v>河北工厂</v>
          </cell>
          <cell r="O89" t="str">
            <v>劳动合同</v>
          </cell>
          <cell r="P89" t="str">
            <v>是</v>
          </cell>
          <cell r="Q89" t="str">
            <v>否</v>
          </cell>
          <cell r="R89" t="str">
            <v>正式工</v>
          </cell>
          <cell r="S89" t="str">
            <v>质量类</v>
          </cell>
          <cell r="T89" t="str">
            <v>间接人员</v>
          </cell>
        </row>
        <row r="90">
          <cell r="D90" t="str">
            <v>郝家庆</v>
          </cell>
          <cell r="E90" t="str">
            <v>130983199811200031</v>
          </cell>
          <cell r="F90" t="str">
            <v>男</v>
          </cell>
          <cell r="G90" t="str">
            <v>前台</v>
          </cell>
          <cell r="H90" t="str">
            <v>河北光华荣昌汽车部件有限公司</v>
          </cell>
          <cell r="I90" t="str">
            <v>质量部</v>
          </cell>
          <cell r="J90" t="str">
            <v>金属件质检科</v>
          </cell>
          <cell r="K90" t="str">
            <v>金属件厂-电泳化验员</v>
          </cell>
        </row>
        <row r="90">
          <cell r="M90" t="str">
            <v>河北</v>
          </cell>
          <cell r="N90" t="str">
            <v>河北工厂</v>
          </cell>
          <cell r="O90" t="str">
            <v>劳动合同</v>
          </cell>
          <cell r="P90" t="str">
            <v>是</v>
          </cell>
          <cell r="Q90" t="str">
            <v>否</v>
          </cell>
          <cell r="R90" t="str">
            <v>正式工</v>
          </cell>
          <cell r="S90" t="str">
            <v>质量类</v>
          </cell>
          <cell r="T90" t="str">
            <v>间接人员</v>
          </cell>
        </row>
        <row r="91">
          <cell r="D91" t="str">
            <v>冯雁洲</v>
          </cell>
          <cell r="E91" t="str">
            <v>130924198111244258</v>
          </cell>
          <cell r="F91" t="str">
            <v>男</v>
          </cell>
          <cell r="G91" t="str">
            <v>前台</v>
          </cell>
          <cell r="H91" t="str">
            <v>河北光华荣昌汽车部件有限公司</v>
          </cell>
          <cell r="I91" t="str">
            <v>质量部</v>
          </cell>
          <cell r="J91" t="str">
            <v>座椅质检科</v>
          </cell>
          <cell r="K91" t="str">
            <v>总装厂-座椅质检科科长</v>
          </cell>
        </row>
        <row r="91">
          <cell r="M91" t="str">
            <v>河北</v>
          </cell>
          <cell r="N91" t="str">
            <v>河北工厂</v>
          </cell>
          <cell r="O91" t="str">
            <v>劳动合同</v>
          </cell>
          <cell r="P91" t="str">
            <v>是</v>
          </cell>
          <cell r="Q91" t="str">
            <v>否</v>
          </cell>
          <cell r="R91" t="str">
            <v>正式工</v>
          </cell>
          <cell r="S91" t="str">
            <v>质量类</v>
          </cell>
          <cell r="T91" t="str">
            <v>间接人员</v>
          </cell>
        </row>
        <row r="92">
          <cell r="D92" t="str">
            <v>陈浩</v>
          </cell>
          <cell r="E92" t="str">
            <v>130983199205073036</v>
          </cell>
          <cell r="F92" t="str">
            <v>男</v>
          </cell>
          <cell r="G92" t="str">
            <v>前台</v>
          </cell>
          <cell r="H92" t="str">
            <v>河北光华荣昌汽车部件有限公司</v>
          </cell>
          <cell r="I92" t="str">
            <v>质量部</v>
          </cell>
          <cell r="J92" t="str">
            <v>座椅质检科</v>
          </cell>
          <cell r="K92" t="str">
            <v>总装厂-座椅质量工程师（济南市场）</v>
          </cell>
        </row>
        <row r="92">
          <cell r="M92" t="str">
            <v>河北</v>
          </cell>
          <cell r="N92" t="str">
            <v>河北工厂</v>
          </cell>
          <cell r="O92" t="str">
            <v>劳动合同</v>
          </cell>
          <cell r="P92" t="str">
            <v>是</v>
          </cell>
          <cell r="Q92" t="str">
            <v>否</v>
          </cell>
          <cell r="R92" t="str">
            <v>正式工</v>
          </cell>
          <cell r="S92" t="str">
            <v>质量类</v>
          </cell>
          <cell r="T92" t="str">
            <v>间接人员</v>
          </cell>
        </row>
        <row r="93">
          <cell r="D93" t="str">
            <v>赵广超</v>
          </cell>
          <cell r="E93" t="str">
            <v>130983199402180914</v>
          </cell>
          <cell r="F93" t="str">
            <v>男</v>
          </cell>
          <cell r="G93" t="str">
            <v>前台</v>
          </cell>
          <cell r="H93" t="str">
            <v>河北光华荣昌汽车部件有限公司</v>
          </cell>
          <cell r="I93" t="str">
            <v>质量部</v>
          </cell>
          <cell r="J93" t="str">
            <v>质量管理科</v>
          </cell>
          <cell r="K93" t="str">
            <v>总装厂-外检员</v>
          </cell>
        </row>
        <row r="93">
          <cell r="M93" t="str">
            <v>河北</v>
          </cell>
          <cell r="N93" t="str">
            <v>河北工厂</v>
          </cell>
          <cell r="O93" t="str">
            <v>劳动合同</v>
          </cell>
          <cell r="P93" t="str">
            <v>是</v>
          </cell>
          <cell r="Q93" t="str">
            <v>否</v>
          </cell>
          <cell r="R93" t="str">
            <v>正式工</v>
          </cell>
          <cell r="S93" t="str">
            <v>质量类</v>
          </cell>
          <cell r="T93" t="str">
            <v>间接人员</v>
          </cell>
        </row>
        <row r="94">
          <cell r="D94" t="str">
            <v>陈学博</v>
          </cell>
          <cell r="E94" t="str">
            <v>130924199912054213</v>
          </cell>
          <cell r="F94" t="str">
            <v>男</v>
          </cell>
          <cell r="G94" t="str">
            <v>前台</v>
          </cell>
          <cell r="H94" t="str">
            <v>河北光华荣昌汽车部件有限公司</v>
          </cell>
          <cell r="I94" t="str">
            <v>质量部</v>
          </cell>
          <cell r="J94" t="str">
            <v>座椅质检科</v>
          </cell>
          <cell r="K94" t="str">
            <v>总装厂-外检员</v>
          </cell>
        </row>
        <row r="94">
          <cell r="M94" t="str">
            <v>河北</v>
          </cell>
          <cell r="N94" t="str">
            <v>河北工厂</v>
          </cell>
          <cell r="O94" t="str">
            <v>劳动合同</v>
          </cell>
          <cell r="P94" t="str">
            <v>是</v>
          </cell>
          <cell r="Q94" t="str">
            <v>否</v>
          </cell>
          <cell r="R94" t="str">
            <v>正式工</v>
          </cell>
          <cell r="S94" t="str">
            <v>质量类</v>
          </cell>
          <cell r="T94" t="str">
            <v>间接人员</v>
          </cell>
        </row>
        <row r="95">
          <cell r="D95" t="str">
            <v>赵文俊</v>
          </cell>
          <cell r="E95" t="str">
            <v>130983199704081639</v>
          </cell>
          <cell r="F95" t="str">
            <v>男</v>
          </cell>
          <cell r="G95" t="str">
            <v>前台</v>
          </cell>
          <cell r="H95" t="str">
            <v>河北光华荣昌汽车部件有限公司</v>
          </cell>
          <cell r="I95" t="str">
            <v>质量部</v>
          </cell>
          <cell r="J95" t="str">
            <v>座椅质检科</v>
          </cell>
          <cell r="K95" t="str">
            <v>总装厂-座椅质量工程师</v>
          </cell>
        </row>
        <row r="95">
          <cell r="M95" t="str">
            <v>河北</v>
          </cell>
          <cell r="N95" t="str">
            <v>河北工厂</v>
          </cell>
          <cell r="O95" t="str">
            <v>劳动合同</v>
          </cell>
          <cell r="P95" t="str">
            <v>是</v>
          </cell>
          <cell r="Q95" t="str">
            <v>否</v>
          </cell>
          <cell r="R95" t="str">
            <v>正式工</v>
          </cell>
          <cell r="S95" t="str">
            <v>质量类</v>
          </cell>
          <cell r="T95" t="str">
            <v>间接人员</v>
          </cell>
        </row>
        <row r="96">
          <cell r="D96" t="str">
            <v>胡希港</v>
          </cell>
          <cell r="E96" t="str">
            <v>130983199706292413</v>
          </cell>
          <cell r="F96" t="str">
            <v>男</v>
          </cell>
          <cell r="G96" t="str">
            <v>前台</v>
          </cell>
          <cell r="H96" t="str">
            <v>河北光华荣昌汽车部件有限公司</v>
          </cell>
          <cell r="I96" t="str">
            <v>质量部</v>
          </cell>
          <cell r="J96" t="str">
            <v>后视镜质检科</v>
          </cell>
          <cell r="K96" t="str">
            <v>后视镜主管</v>
          </cell>
        </row>
        <row r="96">
          <cell r="M96" t="str">
            <v>河北</v>
          </cell>
          <cell r="N96" t="str">
            <v>河北工厂</v>
          </cell>
          <cell r="O96" t="str">
            <v>劳动合同</v>
          </cell>
          <cell r="P96" t="str">
            <v>是</v>
          </cell>
          <cell r="Q96" t="str">
            <v>否</v>
          </cell>
          <cell r="R96" t="str">
            <v>正式工</v>
          </cell>
          <cell r="S96" t="str">
            <v>质量类</v>
          </cell>
          <cell r="T96" t="str">
            <v>间接人员</v>
          </cell>
        </row>
        <row r="97">
          <cell r="D97" t="str">
            <v>白智贤</v>
          </cell>
          <cell r="E97" t="str">
            <v>130983200001183917</v>
          </cell>
          <cell r="F97" t="str">
            <v>男</v>
          </cell>
          <cell r="G97" t="str">
            <v>前台</v>
          </cell>
          <cell r="H97" t="str">
            <v>河北光华荣昌汽车部件有限公司</v>
          </cell>
          <cell r="I97" t="str">
            <v>质量部</v>
          </cell>
          <cell r="J97" t="str">
            <v>后视镜质检科</v>
          </cell>
          <cell r="K97" t="str">
            <v>后视镜-外检员</v>
          </cell>
        </row>
        <row r="97">
          <cell r="M97" t="str">
            <v>河北</v>
          </cell>
          <cell r="N97" t="str">
            <v>河北工厂</v>
          </cell>
          <cell r="O97" t="str">
            <v>劳动合同</v>
          </cell>
          <cell r="P97" t="str">
            <v>是</v>
          </cell>
          <cell r="Q97" t="str">
            <v>否</v>
          </cell>
          <cell r="R97" t="str">
            <v>正式工</v>
          </cell>
          <cell r="S97" t="str">
            <v>质量类</v>
          </cell>
          <cell r="T97" t="str">
            <v>间接人员</v>
          </cell>
        </row>
        <row r="98">
          <cell r="D98" t="str">
            <v>苏东</v>
          </cell>
          <cell r="E98" t="str">
            <v>232126198209073375</v>
          </cell>
          <cell r="F98" t="str">
            <v>男</v>
          </cell>
          <cell r="G98" t="str">
            <v>前台</v>
          </cell>
          <cell r="H98" t="str">
            <v>河北光华荣昌汽车部件有限公司</v>
          </cell>
          <cell r="I98" t="str">
            <v>生产管理部</v>
          </cell>
          <cell r="J98" t="str">
            <v>生产管理部</v>
          </cell>
          <cell r="K98" t="str">
            <v>河北工厂副厂长</v>
          </cell>
        </row>
        <row r="98">
          <cell r="M98" t="str">
            <v>河北</v>
          </cell>
          <cell r="N98" t="str">
            <v>河北工厂</v>
          </cell>
          <cell r="O98" t="str">
            <v>劳动合同</v>
          </cell>
          <cell r="P98" t="str">
            <v>是</v>
          </cell>
          <cell r="Q98" t="str">
            <v>否</v>
          </cell>
          <cell r="R98" t="str">
            <v>正式工</v>
          </cell>
          <cell r="S98" t="str">
            <v>生产类</v>
          </cell>
          <cell r="T98" t="str">
            <v>间接人员</v>
          </cell>
        </row>
        <row r="99">
          <cell r="D99" t="str">
            <v>云荣娟</v>
          </cell>
          <cell r="E99" t="str">
            <v>132930198312050029</v>
          </cell>
          <cell r="F99" t="str">
            <v>女</v>
          </cell>
          <cell r="G99" t="str">
            <v>前台</v>
          </cell>
          <cell r="H99" t="str">
            <v>河北光华荣昌汽车部件有限公司</v>
          </cell>
          <cell r="I99" t="str">
            <v>生产管理部</v>
          </cell>
          <cell r="J99" t="str">
            <v>信息管理科</v>
          </cell>
          <cell r="K99" t="str">
            <v>副部长兼信息科科长</v>
          </cell>
        </row>
        <row r="99">
          <cell r="M99" t="str">
            <v>河北</v>
          </cell>
          <cell r="N99" t="str">
            <v>河北工厂</v>
          </cell>
          <cell r="O99" t="str">
            <v>劳动合同</v>
          </cell>
          <cell r="P99" t="str">
            <v>是</v>
          </cell>
          <cell r="Q99" t="str">
            <v>否</v>
          </cell>
          <cell r="R99" t="str">
            <v>正式工</v>
          </cell>
          <cell r="S99" t="str">
            <v>生产类</v>
          </cell>
          <cell r="T99" t="str">
            <v>间接人员</v>
          </cell>
        </row>
        <row r="100">
          <cell r="D100" t="str">
            <v>滕敬涛</v>
          </cell>
          <cell r="E100" t="str">
            <v>130983199605032436</v>
          </cell>
          <cell r="F100" t="str">
            <v>男</v>
          </cell>
          <cell r="G100" t="str">
            <v>前台</v>
          </cell>
          <cell r="H100" t="str">
            <v>河北光华荣昌汽车部件有限公司</v>
          </cell>
          <cell r="I100" t="str">
            <v>生产管理部</v>
          </cell>
          <cell r="J100" t="str">
            <v>信息管理科</v>
          </cell>
          <cell r="K100" t="str">
            <v>信息管理员</v>
          </cell>
        </row>
        <row r="100">
          <cell r="M100" t="str">
            <v>河北</v>
          </cell>
          <cell r="N100" t="str">
            <v>河北工厂</v>
          </cell>
          <cell r="O100" t="str">
            <v>劳动合同</v>
          </cell>
          <cell r="P100" t="str">
            <v>是</v>
          </cell>
          <cell r="Q100" t="str">
            <v>否</v>
          </cell>
          <cell r="R100" t="str">
            <v>正式工</v>
          </cell>
          <cell r="S100" t="str">
            <v>生产类</v>
          </cell>
          <cell r="T100" t="str">
            <v>间接人员</v>
          </cell>
        </row>
        <row r="101">
          <cell r="D101" t="str">
            <v>李洪秀</v>
          </cell>
          <cell r="E101" t="str">
            <v>13098319981201162X</v>
          </cell>
          <cell r="F101" t="str">
            <v>女</v>
          </cell>
          <cell r="G101" t="str">
            <v>前台</v>
          </cell>
          <cell r="H101" t="str">
            <v>河北光华荣昌汽车部件有限公司</v>
          </cell>
          <cell r="I101" t="str">
            <v>生产管理部</v>
          </cell>
          <cell r="J101" t="str">
            <v>信息管理科</v>
          </cell>
          <cell r="K101" t="str">
            <v>录入员总装厂兼供应商对账</v>
          </cell>
        </row>
        <row r="101">
          <cell r="M101" t="str">
            <v>河北</v>
          </cell>
          <cell r="N101" t="str">
            <v>河北工厂</v>
          </cell>
          <cell r="O101" t="str">
            <v>劳动合同</v>
          </cell>
          <cell r="P101" t="str">
            <v>是</v>
          </cell>
          <cell r="Q101" t="str">
            <v>否</v>
          </cell>
          <cell r="R101" t="str">
            <v>正式工</v>
          </cell>
          <cell r="S101" t="str">
            <v>生产类</v>
          </cell>
          <cell r="T101" t="str">
            <v>间接人员</v>
          </cell>
        </row>
        <row r="102">
          <cell r="D102" t="str">
            <v>张巧慧</v>
          </cell>
          <cell r="E102" t="str">
            <v>130924198906184244</v>
          </cell>
          <cell r="F102" t="str">
            <v>女</v>
          </cell>
          <cell r="G102" t="str">
            <v>前台</v>
          </cell>
          <cell r="H102" t="str">
            <v>河北光华荣昌汽车部件有限公司</v>
          </cell>
          <cell r="I102" t="str">
            <v>生产管理部</v>
          </cell>
          <cell r="J102" t="str">
            <v>信息管理科</v>
          </cell>
          <cell r="K102" t="str">
            <v>录入员-金属件厂</v>
          </cell>
        </row>
        <row r="102">
          <cell r="M102" t="str">
            <v>河北</v>
          </cell>
          <cell r="N102" t="str">
            <v>河北工厂</v>
          </cell>
          <cell r="O102" t="str">
            <v>劳动合同</v>
          </cell>
          <cell r="P102" t="str">
            <v>是</v>
          </cell>
          <cell r="Q102" t="str">
            <v>否</v>
          </cell>
          <cell r="R102" t="str">
            <v>正式工</v>
          </cell>
          <cell r="S102" t="str">
            <v>生产类</v>
          </cell>
          <cell r="T102" t="str">
            <v>间接人员</v>
          </cell>
        </row>
        <row r="103">
          <cell r="D103" t="str">
            <v>张琳</v>
          </cell>
          <cell r="E103" t="str">
            <v>130921198012143022</v>
          </cell>
          <cell r="F103" t="str">
            <v>女</v>
          </cell>
          <cell r="G103" t="str">
            <v>前台</v>
          </cell>
          <cell r="H103" t="str">
            <v>河北光华荣昌汽车部件有限公司</v>
          </cell>
          <cell r="I103" t="str">
            <v>生产管理部</v>
          </cell>
          <cell r="J103" t="str">
            <v>信息管理科</v>
          </cell>
          <cell r="K103" t="str">
            <v>录入员-后视镜</v>
          </cell>
        </row>
        <row r="103">
          <cell r="M103" t="str">
            <v>河北</v>
          </cell>
          <cell r="N103" t="str">
            <v>河北工厂</v>
          </cell>
          <cell r="O103" t="str">
            <v>劳动合同</v>
          </cell>
          <cell r="P103" t="str">
            <v>是</v>
          </cell>
          <cell r="Q103" t="str">
            <v>否</v>
          </cell>
          <cell r="R103" t="str">
            <v>正式工</v>
          </cell>
          <cell r="S103" t="str">
            <v>生产类</v>
          </cell>
          <cell r="T103" t="str">
            <v>间接人员</v>
          </cell>
        </row>
        <row r="104">
          <cell r="D104" t="str">
            <v>马亚青</v>
          </cell>
          <cell r="E104" t="str">
            <v>130983199209011625</v>
          </cell>
          <cell r="F104" t="str">
            <v>女</v>
          </cell>
          <cell r="G104" t="str">
            <v>前台</v>
          </cell>
          <cell r="H104" t="str">
            <v>河北光华荣昌汽车部件有限公司</v>
          </cell>
          <cell r="I104" t="str">
            <v>生产管理部</v>
          </cell>
          <cell r="J104" t="str">
            <v>生产计划科</v>
          </cell>
          <cell r="K104" t="str">
            <v>生产计划科科长</v>
          </cell>
        </row>
        <row r="104">
          <cell r="M104" t="str">
            <v>河北</v>
          </cell>
          <cell r="N104" t="str">
            <v>河北工厂</v>
          </cell>
          <cell r="O104" t="str">
            <v>劳动合同</v>
          </cell>
          <cell r="P104" t="str">
            <v>是</v>
          </cell>
          <cell r="Q104" t="str">
            <v>否</v>
          </cell>
          <cell r="R104" t="str">
            <v>正式工</v>
          </cell>
          <cell r="S104" t="str">
            <v>生产类</v>
          </cell>
          <cell r="T104" t="str">
            <v>间接人员</v>
          </cell>
        </row>
        <row r="105">
          <cell r="D105" t="str">
            <v>刘寿超</v>
          </cell>
          <cell r="E105" t="str">
            <v>130531199210303213</v>
          </cell>
          <cell r="F105" t="str">
            <v>男</v>
          </cell>
          <cell r="G105" t="str">
            <v>前台</v>
          </cell>
          <cell r="H105" t="str">
            <v>河北光华荣昌汽车部件有限公司</v>
          </cell>
          <cell r="I105" t="str">
            <v>生产管理部</v>
          </cell>
          <cell r="J105" t="str">
            <v>生产计划科</v>
          </cell>
          <cell r="K105" t="str">
            <v>生产计划员</v>
          </cell>
        </row>
        <row r="105">
          <cell r="M105" t="str">
            <v>河北</v>
          </cell>
          <cell r="N105" t="str">
            <v>河北工厂</v>
          </cell>
          <cell r="O105" t="str">
            <v>劳动合同</v>
          </cell>
          <cell r="P105" t="str">
            <v>是</v>
          </cell>
          <cell r="Q105" t="str">
            <v>否</v>
          </cell>
          <cell r="R105" t="str">
            <v>正式工</v>
          </cell>
          <cell r="S105" t="str">
            <v>生产类</v>
          </cell>
          <cell r="T105" t="str">
            <v>间接人员</v>
          </cell>
        </row>
        <row r="106">
          <cell r="D106" t="str">
            <v>郭金凯</v>
          </cell>
          <cell r="E106" t="str">
            <v>130983199707255016</v>
          </cell>
          <cell r="F106" t="str">
            <v>男</v>
          </cell>
          <cell r="G106" t="str">
            <v>前台</v>
          </cell>
          <cell r="H106" t="str">
            <v>河北光华荣昌汽车部件有限公司</v>
          </cell>
          <cell r="I106" t="str">
            <v>生产管理部</v>
          </cell>
          <cell r="J106" t="str">
            <v>生产计划科</v>
          </cell>
          <cell r="K106" t="str">
            <v>生产计划员</v>
          </cell>
        </row>
        <row r="106">
          <cell r="M106" t="str">
            <v>河北</v>
          </cell>
          <cell r="N106" t="str">
            <v>河北工厂</v>
          </cell>
          <cell r="O106" t="str">
            <v>劳动合同</v>
          </cell>
          <cell r="P106" t="str">
            <v>是</v>
          </cell>
          <cell r="Q106" t="str">
            <v>否</v>
          </cell>
          <cell r="R106" t="str">
            <v>正式工</v>
          </cell>
          <cell r="S106" t="str">
            <v>生产类</v>
          </cell>
          <cell r="T106" t="str">
            <v>间接人员</v>
          </cell>
        </row>
        <row r="107">
          <cell r="D107" t="str">
            <v>刘秀娟</v>
          </cell>
          <cell r="E107" t="str">
            <v>130983198807115067</v>
          </cell>
          <cell r="F107" t="str">
            <v>女</v>
          </cell>
          <cell r="G107" t="str">
            <v>前台</v>
          </cell>
          <cell r="H107" t="str">
            <v>河北光华荣昌汽车部件有限公司</v>
          </cell>
          <cell r="I107" t="str">
            <v>生产管理部</v>
          </cell>
          <cell r="J107" t="str">
            <v>生产计划科</v>
          </cell>
          <cell r="K107" t="str">
            <v>生产计划员</v>
          </cell>
        </row>
        <row r="107">
          <cell r="M107" t="str">
            <v>河北</v>
          </cell>
          <cell r="N107" t="str">
            <v>河北工厂</v>
          </cell>
          <cell r="O107" t="str">
            <v>劳动合同</v>
          </cell>
          <cell r="P107" t="str">
            <v>是</v>
          </cell>
          <cell r="Q107" t="str">
            <v>否</v>
          </cell>
          <cell r="R107" t="str">
            <v>正式工</v>
          </cell>
          <cell r="S107" t="str">
            <v>生产类</v>
          </cell>
          <cell r="T107" t="str">
            <v>间接人员</v>
          </cell>
        </row>
        <row r="108">
          <cell r="D108" t="str">
            <v>李伟杰</v>
          </cell>
          <cell r="E108" t="str">
            <v>130984199001104271</v>
          </cell>
          <cell r="F108" t="str">
            <v>男</v>
          </cell>
          <cell r="G108" t="str">
            <v>前台</v>
          </cell>
          <cell r="H108" t="str">
            <v>河北光华荣昌汽车部件有限公司</v>
          </cell>
          <cell r="I108" t="str">
            <v>生产管理部</v>
          </cell>
          <cell r="J108" t="str">
            <v>物料计划科</v>
          </cell>
          <cell r="K108" t="str">
            <v>代理物料计划主管</v>
          </cell>
        </row>
        <row r="108">
          <cell r="M108" t="str">
            <v>河北</v>
          </cell>
          <cell r="N108" t="str">
            <v>河北工厂</v>
          </cell>
          <cell r="O108" t="str">
            <v>劳动合同</v>
          </cell>
          <cell r="P108" t="str">
            <v>是</v>
          </cell>
          <cell r="Q108" t="str">
            <v>否</v>
          </cell>
          <cell r="R108" t="str">
            <v>正式工</v>
          </cell>
          <cell r="S108" t="str">
            <v>生产类</v>
          </cell>
          <cell r="T108" t="str">
            <v>间接人员</v>
          </cell>
        </row>
        <row r="109">
          <cell r="D109" t="str">
            <v>张强</v>
          </cell>
          <cell r="E109" t="str">
            <v>130983199710275536</v>
          </cell>
          <cell r="F109" t="str">
            <v>男</v>
          </cell>
          <cell r="G109" t="str">
            <v>前台</v>
          </cell>
          <cell r="H109" t="str">
            <v>河北光华荣昌汽车部件有限公司</v>
          </cell>
          <cell r="I109" t="str">
            <v>生产管理部</v>
          </cell>
          <cell r="J109" t="str">
            <v>物料计划科</v>
          </cell>
          <cell r="K109" t="str">
            <v>物料计划员</v>
          </cell>
        </row>
        <row r="109">
          <cell r="M109" t="str">
            <v>河北</v>
          </cell>
          <cell r="N109" t="str">
            <v>河北工厂</v>
          </cell>
          <cell r="O109" t="str">
            <v>劳动合同</v>
          </cell>
          <cell r="P109" t="str">
            <v>是</v>
          </cell>
          <cell r="Q109" t="str">
            <v>否</v>
          </cell>
          <cell r="R109" t="str">
            <v>正式工</v>
          </cell>
          <cell r="S109" t="str">
            <v>生产类</v>
          </cell>
          <cell r="T109" t="str">
            <v>间接人员</v>
          </cell>
        </row>
        <row r="110">
          <cell r="D110" t="str">
            <v>周洪基</v>
          </cell>
          <cell r="E110" t="str">
            <v>320830197606135638</v>
          </cell>
          <cell r="F110" t="str">
            <v>男</v>
          </cell>
          <cell r="G110" t="str">
            <v>前台</v>
          </cell>
          <cell r="H110" t="str">
            <v>河北光华荣昌汽车部件有限公司</v>
          </cell>
          <cell r="I110" t="str">
            <v>生产管理部</v>
          </cell>
          <cell r="J110" t="str">
            <v>物料计划科</v>
          </cell>
          <cell r="K110" t="str">
            <v>潍坊工厂厂长助理</v>
          </cell>
        </row>
        <row r="110">
          <cell r="M110" t="str">
            <v>河北</v>
          </cell>
          <cell r="N110" t="str">
            <v>河北工厂</v>
          </cell>
          <cell r="O110" t="str">
            <v>劳动合同</v>
          </cell>
          <cell r="P110" t="str">
            <v>是</v>
          </cell>
          <cell r="Q110" t="str">
            <v>否</v>
          </cell>
          <cell r="R110" t="str">
            <v>正式工</v>
          </cell>
          <cell r="S110" t="str">
            <v>生产类</v>
          </cell>
          <cell r="T110" t="str">
            <v>间接人员</v>
          </cell>
        </row>
        <row r="111">
          <cell r="D111" t="str">
            <v>赵艳翠</v>
          </cell>
          <cell r="E111" t="str">
            <v>130981198605190621</v>
          </cell>
          <cell r="F111" t="str">
            <v>女</v>
          </cell>
          <cell r="G111" t="str">
            <v>前台</v>
          </cell>
          <cell r="H111" t="str">
            <v>河北光华荣昌汽车部件有限公司</v>
          </cell>
          <cell r="I111" t="str">
            <v>生产管理部</v>
          </cell>
          <cell r="J111" t="str">
            <v>物料计划科</v>
          </cell>
          <cell r="K111" t="str">
            <v>物料计划员</v>
          </cell>
        </row>
        <row r="111">
          <cell r="M111" t="str">
            <v>河北</v>
          </cell>
          <cell r="N111" t="str">
            <v>河北工厂</v>
          </cell>
          <cell r="O111" t="str">
            <v>劳动合同</v>
          </cell>
          <cell r="P111" t="str">
            <v>是</v>
          </cell>
          <cell r="Q111" t="str">
            <v>否</v>
          </cell>
          <cell r="R111" t="str">
            <v>正式工</v>
          </cell>
          <cell r="S111" t="str">
            <v>生产类</v>
          </cell>
          <cell r="T111" t="str">
            <v>间接人员</v>
          </cell>
        </row>
        <row r="112">
          <cell r="D112" t="str">
            <v>董会娟</v>
          </cell>
          <cell r="E112" t="str">
            <v>130924199212313229</v>
          </cell>
          <cell r="F112" t="str">
            <v>女</v>
          </cell>
          <cell r="G112" t="str">
            <v>前台</v>
          </cell>
          <cell r="H112" t="str">
            <v>河北光华荣昌汽车部件有限公司</v>
          </cell>
          <cell r="I112" t="str">
            <v>生产管理部</v>
          </cell>
          <cell r="J112" t="str">
            <v>物料计划科</v>
          </cell>
          <cell r="K112" t="str">
            <v>物料计划员</v>
          </cell>
        </row>
        <row r="112">
          <cell r="M112" t="str">
            <v>河北</v>
          </cell>
          <cell r="N112" t="str">
            <v>河北工厂</v>
          </cell>
          <cell r="O112" t="str">
            <v>劳动合同</v>
          </cell>
          <cell r="P112" t="str">
            <v>是</v>
          </cell>
          <cell r="Q112" t="str">
            <v>否</v>
          </cell>
          <cell r="R112" t="str">
            <v>正式工</v>
          </cell>
          <cell r="S112" t="str">
            <v>生产类</v>
          </cell>
          <cell r="T112" t="str">
            <v>间接人员</v>
          </cell>
        </row>
        <row r="113">
          <cell r="D113" t="str">
            <v>李鹏</v>
          </cell>
          <cell r="E113" t="str">
            <v>130983199309021812</v>
          </cell>
          <cell r="F113" t="str">
            <v>男</v>
          </cell>
          <cell r="G113" t="str">
            <v>前台</v>
          </cell>
          <cell r="H113" t="str">
            <v>河北光华荣昌汽车部件有限公司</v>
          </cell>
          <cell r="I113" t="str">
            <v>生产管理部</v>
          </cell>
          <cell r="J113" t="str">
            <v>物料计划科</v>
          </cell>
          <cell r="K113" t="str">
            <v>物料计划员</v>
          </cell>
        </row>
        <row r="113">
          <cell r="M113" t="str">
            <v>河北</v>
          </cell>
          <cell r="N113" t="str">
            <v>河北工厂</v>
          </cell>
          <cell r="O113" t="str">
            <v>劳动合同</v>
          </cell>
          <cell r="P113" t="str">
            <v>是</v>
          </cell>
          <cell r="Q113" t="str">
            <v>否</v>
          </cell>
          <cell r="R113" t="str">
            <v>正式工</v>
          </cell>
          <cell r="S113" t="str">
            <v>生产类</v>
          </cell>
          <cell r="T113" t="str">
            <v>间接人员</v>
          </cell>
        </row>
        <row r="114">
          <cell r="D114" t="str">
            <v>董新</v>
          </cell>
          <cell r="E114" t="str">
            <v>130983199212155013</v>
          </cell>
          <cell r="F114" t="str">
            <v>男</v>
          </cell>
          <cell r="G114" t="str">
            <v>前台</v>
          </cell>
          <cell r="H114" t="str">
            <v>河北光华荣昌汽车部件有限公司</v>
          </cell>
          <cell r="I114" t="str">
            <v>生产管理部</v>
          </cell>
          <cell r="J114" t="str">
            <v>物料计划科</v>
          </cell>
          <cell r="K114" t="str">
            <v>物料计划员</v>
          </cell>
        </row>
        <row r="114">
          <cell r="M114" t="str">
            <v>河北</v>
          </cell>
          <cell r="N114" t="str">
            <v>河北工厂</v>
          </cell>
          <cell r="O114" t="str">
            <v>劳动合同</v>
          </cell>
          <cell r="P114" t="str">
            <v>是</v>
          </cell>
          <cell r="Q114" t="str">
            <v>否</v>
          </cell>
          <cell r="R114" t="str">
            <v>正式工</v>
          </cell>
          <cell r="S114" t="str">
            <v>生产类</v>
          </cell>
          <cell r="T114" t="str">
            <v>间接人员</v>
          </cell>
        </row>
        <row r="115">
          <cell r="D115" t="str">
            <v>高俊青</v>
          </cell>
          <cell r="E115" t="str">
            <v>130633198810281074</v>
          </cell>
          <cell r="F115" t="str">
            <v>男</v>
          </cell>
          <cell r="G115" t="str">
            <v>前台</v>
          </cell>
          <cell r="H115" t="str">
            <v>河北光华荣昌汽车部件有限公司</v>
          </cell>
          <cell r="I115" t="str">
            <v>生产管理部</v>
          </cell>
          <cell r="J115" t="str">
            <v>金属件、座椅物料科</v>
          </cell>
          <cell r="K115" t="str">
            <v>物料科长</v>
          </cell>
        </row>
        <row r="115">
          <cell r="M115" t="str">
            <v>河北</v>
          </cell>
          <cell r="N115" t="str">
            <v>河北工厂</v>
          </cell>
          <cell r="O115" t="str">
            <v>劳动合同</v>
          </cell>
          <cell r="P115" t="str">
            <v>是</v>
          </cell>
          <cell r="Q115" t="str">
            <v>否</v>
          </cell>
          <cell r="R115" t="str">
            <v>正式工</v>
          </cell>
          <cell r="S115" t="str">
            <v>生产类</v>
          </cell>
          <cell r="T115" t="str">
            <v>间接人员</v>
          </cell>
        </row>
        <row r="116">
          <cell r="D116" t="str">
            <v>杨慧娟</v>
          </cell>
          <cell r="E116" t="str">
            <v>13293019860606352X</v>
          </cell>
          <cell r="F116" t="str">
            <v>女</v>
          </cell>
          <cell r="G116" t="str">
            <v>前台</v>
          </cell>
          <cell r="H116" t="str">
            <v>河北光华荣昌汽车部件有限公司</v>
          </cell>
          <cell r="I116" t="str">
            <v>生产管理部</v>
          </cell>
          <cell r="J116" t="str">
            <v>金属件物料科</v>
          </cell>
          <cell r="K116" t="str">
            <v>金属件厂-外协库库管员</v>
          </cell>
        </row>
        <row r="116">
          <cell r="M116" t="str">
            <v>河北</v>
          </cell>
          <cell r="N116" t="str">
            <v>河北工厂</v>
          </cell>
          <cell r="O116" t="str">
            <v>劳动合同</v>
          </cell>
          <cell r="P116" t="str">
            <v>是</v>
          </cell>
          <cell r="Q116" t="str">
            <v>否</v>
          </cell>
          <cell r="R116" t="str">
            <v>正式工</v>
          </cell>
          <cell r="S116" t="str">
            <v>生产类</v>
          </cell>
          <cell r="T116" t="str">
            <v>间接人员</v>
          </cell>
        </row>
        <row r="117">
          <cell r="D117" t="str">
            <v>陈钰璞</v>
          </cell>
          <cell r="E117" t="str">
            <v>13062719960715064X</v>
          </cell>
          <cell r="F117" t="str">
            <v>女</v>
          </cell>
          <cell r="G117" t="str">
            <v>前台</v>
          </cell>
          <cell r="H117" t="str">
            <v>河北光华荣昌汽车部件有限公司</v>
          </cell>
          <cell r="I117" t="str">
            <v>生产管理部</v>
          </cell>
          <cell r="J117" t="str">
            <v>金属件物料科</v>
          </cell>
          <cell r="K117" t="str">
            <v>金属件厂功能件库库管员</v>
          </cell>
        </row>
        <row r="117">
          <cell r="M117" t="str">
            <v>河北</v>
          </cell>
          <cell r="N117" t="str">
            <v>河北工厂</v>
          </cell>
          <cell r="O117" t="str">
            <v>劳动合同</v>
          </cell>
          <cell r="P117" t="str">
            <v>是</v>
          </cell>
          <cell r="Q117" t="str">
            <v>否</v>
          </cell>
          <cell r="R117" t="str">
            <v>正式工</v>
          </cell>
          <cell r="S117" t="str">
            <v>生产类</v>
          </cell>
          <cell r="T117" t="str">
            <v>间接人员</v>
          </cell>
        </row>
        <row r="118">
          <cell r="D118" t="str">
            <v>吴宝新</v>
          </cell>
          <cell r="E118" t="str">
            <v>132930196502212237</v>
          </cell>
          <cell r="F118" t="str">
            <v>男</v>
          </cell>
          <cell r="G118" t="str">
            <v>前台</v>
          </cell>
          <cell r="H118" t="str">
            <v>河北光华荣昌汽车部件有限公司</v>
          </cell>
          <cell r="I118" t="str">
            <v>生产管理部</v>
          </cell>
          <cell r="J118" t="str">
            <v>金属件物料科</v>
          </cell>
          <cell r="K118" t="str">
            <v>金属件厂-前序原材料库管员</v>
          </cell>
        </row>
        <row r="118">
          <cell r="M118" t="str">
            <v>河北</v>
          </cell>
          <cell r="N118" t="str">
            <v>河北工厂</v>
          </cell>
          <cell r="O118" t="str">
            <v>劳动合同</v>
          </cell>
          <cell r="P118" t="str">
            <v>是</v>
          </cell>
          <cell r="Q118" t="str">
            <v>否</v>
          </cell>
          <cell r="R118" t="str">
            <v>正式工</v>
          </cell>
          <cell r="S118" t="str">
            <v>生产类</v>
          </cell>
          <cell r="T118" t="str">
            <v>间接人员</v>
          </cell>
        </row>
        <row r="119">
          <cell r="D119" t="str">
            <v>高福亮</v>
          </cell>
          <cell r="E119" t="str">
            <v>130923198702110538</v>
          </cell>
          <cell r="F119" t="str">
            <v>男</v>
          </cell>
          <cell r="G119" t="str">
            <v>前台</v>
          </cell>
          <cell r="H119" t="str">
            <v>河北光华荣昌汽车部件有限公司</v>
          </cell>
          <cell r="I119" t="str">
            <v>生产管理部</v>
          </cell>
          <cell r="J119" t="str">
            <v>金属件物料科</v>
          </cell>
          <cell r="K119" t="str">
            <v>金属件厂-理货员</v>
          </cell>
        </row>
        <row r="119">
          <cell r="M119" t="str">
            <v>河北</v>
          </cell>
          <cell r="N119" t="str">
            <v>河北工厂</v>
          </cell>
          <cell r="O119" t="str">
            <v>劳动合同</v>
          </cell>
          <cell r="P119" t="str">
            <v>是</v>
          </cell>
          <cell r="Q119" t="str">
            <v>否</v>
          </cell>
          <cell r="R119" t="str">
            <v>正式工</v>
          </cell>
          <cell r="S119" t="str">
            <v>生产类</v>
          </cell>
          <cell r="T119" t="str">
            <v>间接人员</v>
          </cell>
        </row>
        <row r="120">
          <cell r="D120" t="str">
            <v>付智辉</v>
          </cell>
          <cell r="E120" t="str">
            <v>13092419861117054X</v>
          </cell>
          <cell r="F120" t="str">
            <v>女</v>
          </cell>
          <cell r="G120" t="str">
            <v>前台</v>
          </cell>
          <cell r="H120" t="str">
            <v>河北光华荣昌汽车部件有限公司</v>
          </cell>
          <cell r="I120" t="str">
            <v>生产管理部</v>
          </cell>
          <cell r="J120" t="str">
            <v>金属件物料科</v>
          </cell>
          <cell r="K120" t="str">
            <v>金属件厂-H6库库管员</v>
          </cell>
        </row>
        <row r="120">
          <cell r="M120" t="str">
            <v>河北</v>
          </cell>
          <cell r="N120" t="str">
            <v>河北工厂</v>
          </cell>
          <cell r="O120" t="str">
            <v>劳动合同</v>
          </cell>
          <cell r="P120" t="str">
            <v>是</v>
          </cell>
          <cell r="Q120" t="str">
            <v>否</v>
          </cell>
          <cell r="R120" t="str">
            <v>正式工</v>
          </cell>
          <cell r="S120" t="str">
            <v>生产类</v>
          </cell>
          <cell r="T120" t="str">
            <v>间接人员</v>
          </cell>
        </row>
        <row r="121">
          <cell r="D121" t="str">
            <v>刘振娜</v>
          </cell>
          <cell r="E121" t="str">
            <v>130921198802042066</v>
          </cell>
          <cell r="F121" t="str">
            <v>女</v>
          </cell>
          <cell r="G121" t="str">
            <v>前台</v>
          </cell>
          <cell r="H121" t="str">
            <v>河北光华荣昌汽车部件有限公司</v>
          </cell>
          <cell r="I121" t="str">
            <v>生产管理部</v>
          </cell>
          <cell r="J121" t="str">
            <v>金属件物料科</v>
          </cell>
          <cell r="K121" t="str">
            <v>金属件厂-外协库库管员</v>
          </cell>
        </row>
        <row r="121">
          <cell r="M121" t="str">
            <v>河北</v>
          </cell>
          <cell r="N121" t="str">
            <v>河北工厂</v>
          </cell>
          <cell r="O121" t="str">
            <v>劳动合同</v>
          </cell>
          <cell r="P121" t="str">
            <v>是</v>
          </cell>
          <cell r="Q121" t="str">
            <v>否</v>
          </cell>
          <cell r="R121" t="str">
            <v>正式工</v>
          </cell>
          <cell r="S121" t="str">
            <v>生产类</v>
          </cell>
          <cell r="T121" t="str">
            <v>间接人员</v>
          </cell>
        </row>
        <row r="122">
          <cell r="D122" t="str">
            <v>刘畅达</v>
          </cell>
          <cell r="E122" t="str">
            <v>130983199806062252</v>
          </cell>
          <cell r="F122" t="str">
            <v>男</v>
          </cell>
          <cell r="G122" t="str">
            <v>前台</v>
          </cell>
          <cell r="H122" t="str">
            <v>河北光华荣昌汽车部件有限公司</v>
          </cell>
          <cell r="I122" t="str">
            <v>生产管理部</v>
          </cell>
          <cell r="J122" t="str">
            <v>金属件物料科</v>
          </cell>
          <cell r="K122" t="str">
            <v>金属件外协库理货员</v>
          </cell>
        </row>
        <row r="122">
          <cell r="M122" t="str">
            <v>河北</v>
          </cell>
          <cell r="N122" t="str">
            <v>河北工厂</v>
          </cell>
          <cell r="O122" t="str">
            <v>劳动合同</v>
          </cell>
          <cell r="P122" t="str">
            <v>是</v>
          </cell>
          <cell r="Q122" t="str">
            <v>否</v>
          </cell>
          <cell r="R122" t="str">
            <v>正式工</v>
          </cell>
          <cell r="S122" t="str">
            <v>生产类</v>
          </cell>
          <cell r="T122" t="str">
            <v>间接人员</v>
          </cell>
        </row>
        <row r="123">
          <cell r="D123" t="str">
            <v>程进</v>
          </cell>
          <cell r="E123" t="str">
            <v>13098320020630281X</v>
          </cell>
          <cell r="F123" t="str">
            <v>男</v>
          </cell>
          <cell r="G123" t="str">
            <v>前台</v>
          </cell>
          <cell r="H123" t="str">
            <v>河北光华荣昌汽车部件有限公司</v>
          </cell>
          <cell r="I123" t="str">
            <v>生产管理部</v>
          </cell>
          <cell r="J123" t="str">
            <v>金属件物料科</v>
          </cell>
          <cell r="K123" t="str">
            <v>金属件功能件库管员</v>
          </cell>
        </row>
        <row r="123">
          <cell r="M123" t="str">
            <v>河北</v>
          </cell>
          <cell r="N123" t="str">
            <v>河北工厂</v>
          </cell>
          <cell r="O123" t="str">
            <v>劳动合同</v>
          </cell>
          <cell r="P123" t="str">
            <v>是</v>
          </cell>
          <cell r="Q123" t="str">
            <v>否</v>
          </cell>
          <cell r="R123" t="str">
            <v>正式工</v>
          </cell>
          <cell r="S123" t="str">
            <v>生产类</v>
          </cell>
          <cell r="T123" t="str">
            <v>间接人员</v>
          </cell>
        </row>
        <row r="124">
          <cell r="D124" t="str">
            <v>王桂欣</v>
          </cell>
          <cell r="E124" t="str">
            <v>132401197706177061</v>
          </cell>
          <cell r="F124" t="str">
            <v>女</v>
          </cell>
          <cell r="G124" t="str">
            <v>前台</v>
          </cell>
          <cell r="H124" t="str">
            <v>河北光华荣昌汽车部件有限公司</v>
          </cell>
          <cell r="I124" t="str">
            <v>生产管理部</v>
          </cell>
          <cell r="J124" t="str">
            <v>座椅物料科</v>
          </cell>
          <cell r="K124" t="str">
            <v>总装厂-座椅轻卡库管员</v>
          </cell>
        </row>
        <row r="124">
          <cell r="M124" t="str">
            <v>河北</v>
          </cell>
          <cell r="N124" t="str">
            <v>河北工厂</v>
          </cell>
          <cell r="O124" t="str">
            <v>劳动合同</v>
          </cell>
          <cell r="P124" t="str">
            <v>是</v>
          </cell>
          <cell r="Q124" t="str">
            <v>否</v>
          </cell>
          <cell r="R124" t="str">
            <v>正式工</v>
          </cell>
          <cell r="S124" t="str">
            <v>生产类</v>
          </cell>
          <cell r="T124" t="str">
            <v>间接人员</v>
          </cell>
        </row>
        <row r="125">
          <cell r="D125" t="str">
            <v>白莉莉</v>
          </cell>
          <cell r="E125" t="str">
            <v>130983198905172225</v>
          </cell>
          <cell r="F125" t="str">
            <v>女</v>
          </cell>
          <cell r="G125" t="str">
            <v>前台</v>
          </cell>
          <cell r="H125" t="str">
            <v>河北光华荣昌汽车部件有限公司</v>
          </cell>
          <cell r="I125" t="str">
            <v>生产管理部</v>
          </cell>
          <cell r="J125" t="str">
            <v>座椅物料科</v>
          </cell>
          <cell r="K125" t="str">
            <v>总装厂-对账员</v>
          </cell>
        </row>
        <row r="125">
          <cell r="M125" t="str">
            <v>河北</v>
          </cell>
          <cell r="N125" t="str">
            <v>河北工厂</v>
          </cell>
          <cell r="O125" t="str">
            <v>劳动合同</v>
          </cell>
          <cell r="P125" t="str">
            <v>是</v>
          </cell>
          <cell r="Q125" t="str">
            <v>否</v>
          </cell>
          <cell r="R125" t="str">
            <v>正式工</v>
          </cell>
          <cell r="S125" t="str">
            <v>生产类</v>
          </cell>
          <cell r="T125" t="str">
            <v>间接人员</v>
          </cell>
        </row>
        <row r="126">
          <cell r="D126" t="str">
            <v>张美静</v>
          </cell>
          <cell r="E126" t="str">
            <v>130983198812151126</v>
          </cell>
          <cell r="F126" t="str">
            <v>女</v>
          </cell>
          <cell r="G126" t="str">
            <v>前台</v>
          </cell>
          <cell r="H126" t="str">
            <v>河北光华荣昌汽车部件有限公司</v>
          </cell>
          <cell r="I126" t="str">
            <v>生产管理部</v>
          </cell>
          <cell r="J126" t="str">
            <v>座椅物料科</v>
          </cell>
          <cell r="K126" t="str">
            <v>总装厂-H6、重卡库管员</v>
          </cell>
        </row>
        <row r="126">
          <cell r="M126" t="str">
            <v>河北</v>
          </cell>
          <cell r="N126" t="str">
            <v>河北工厂</v>
          </cell>
          <cell r="O126" t="str">
            <v>劳动合同</v>
          </cell>
          <cell r="P126" t="str">
            <v>是</v>
          </cell>
          <cell r="Q126" t="str">
            <v>否</v>
          </cell>
          <cell r="R126" t="str">
            <v>正式工</v>
          </cell>
          <cell r="S126" t="str">
            <v>生产类</v>
          </cell>
          <cell r="T126" t="str">
            <v>间接人员</v>
          </cell>
        </row>
        <row r="127">
          <cell r="D127" t="str">
            <v>吴洪宇</v>
          </cell>
          <cell r="E127" t="str">
            <v>130983199712230315</v>
          </cell>
          <cell r="F127" t="str">
            <v>男</v>
          </cell>
          <cell r="G127" t="str">
            <v>前台</v>
          </cell>
          <cell r="H127" t="str">
            <v>河北光华荣昌汽车部件有限公司</v>
          </cell>
          <cell r="I127" t="str">
            <v>生产管理部</v>
          </cell>
          <cell r="J127" t="str">
            <v>座椅物料科</v>
          </cell>
          <cell r="K127" t="str">
            <v>总装厂-收货叉车司机</v>
          </cell>
        </row>
        <row r="127">
          <cell r="M127" t="str">
            <v>河北</v>
          </cell>
          <cell r="N127" t="str">
            <v>河北工厂</v>
          </cell>
          <cell r="O127" t="str">
            <v>劳动合同</v>
          </cell>
          <cell r="P127" t="str">
            <v>是</v>
          </cell>
          <cell r="Q127" t="str">
            <v>否</v>
          </cell>
          <cell r="R127" t="str">
            <v>正式工</v>
          </cell>
          <cell r="S127" t="str">
            <v>生产类</v>
          </cell>
          <cell r="T127" t="str">
            <v>间接人员</v>
          </cell>
        </row>
        <row r="128">
          <cell r="D128" t="str">
            <v>张林旺</v>
          </cell>
          <cell r="E128" t="str">
            <v>130921200111261219</v>
          </cell>
          <cell r="F128" t="str">
            <v>男</v>
          </cell>
          <cell r="G128" t="str">
            <v>前台</v>
          </cell>
          <cell r="H128" t="str">
            <v>河北光华荣昌汽车部件有限公司</v>
          </cell>
          <cell r="I128" t="str">
            <v>生产管理部</v>
          </cell>
          <cell r="J128" t="str">
            <v>座椅物料科</v>
          </cell>
          <cell r="K128" t="str">
            <v>总装厂-周转叉车司机</v>
          </cell>
        </row>
        <row r="128">
          <cell r="M128" t="str">
            <v>河北</v>
          </cell>
          <cell r="N128" t="str">
            <v>河北工厂</v>
          </cell>
          <cell r="O128" t="str">
            <v>劳动合同</v>
          </cell>
          <cell r="P128" t="str">
            <v>是</v>
          </cell>
          <cell r="Q128" t="str">
            <v>否</v>
          </cell>
          <cell r="R128" t="str">
            <v>正式工</v>
          </cell>
          <cell r="S128" t="str">
            <v>生产类</v>
          </cell>
          <cell r="T128" t="str">
            <v>间接人员</v>
          </cell>
        </row>
        <row r="129">
          <cell r="D129" t="str">
            <v>王震</v>
          </cell>
          <cell r="E129" t="str">
            <v>132529196805221213</v>
          </cell>
          <cell r="F129" t="str">
            <v>男</v>
          </cell>
          <cell r="G129" t="str">
            <v>前台</v>
          </cell>
          <cell r="H129" t="str">
            <v>河北光华荣昌汽车部件有限公司</v>
          </cell>
          <cell r="I129" t="str">
            <v>生产管理部</v>
          </cell>
          <cell r="J129" t="str">
            <v>座椅物料科</v>
          </cell>
          <cell r="K129" t="str">
            <v>总装厂-轻卡备料员</v>
          </cell>
        </row>
        <row r="129">
          <cell r="M129" t="str">
            <v>河北</v>
          </cell>
          <cell r="N129" t="str">
            <v>河北工厂</v>
          </cell>
          <cell r="O129" t="str">
            <v>劳动合同</v>
          </cell>
          <cell r="P129" t="str">
            <v>是</v>
          </cell>
          <cell r="Q129" t="str">
            <v>否</v>
          </cell>
          <cell r="R129" t="str">
            <v>正式工</v>
          </cell>
          <cell r="S129" t="str">
            <v>生产类</v>
          </cell>
          <cell r="T129" t="str">
            <v>间接人员</v>
          </cell>
        </row>
        <row r="130">
          <cell r="D130" t="str">
            <v>张峰</v>
          </cell>
          <cell r="E130" t="str">
            <v>130983198912121135</v>
          </cell>
          <cell r="F130" t="str">
            <v>男</v>
          </cell>
          <cell r="G130" t="str">
            <v>前台</v>
          </cell>
          <cell r="H130" t="str">
            <v>河北光华荣昌汽车部件有限公司</v>
          </cell>
          <cell r="I130" t="str">
            <v>生产管理部</v>
          </cell>
          <cell r="J130" t="str">
            <v>座椅物料科</v>
          </cell>
          <cell r="K130" t="str">
            <v>总装厂-重卡备料员</v>
          </cell>
        </row>
        <row r="130">
          <cell r="M130" t="str">
            <v>河北</v>
          </cell>
          <cell r="N130" t="str">
            <v>河北工厂</v>
          </cell>
          <cell r="O130" t="str">
            <v>劳动合同</v>
          </cell>
          <cell r="P130" t="str">
            <v>是</v>
          </cell>
          <cell r="Q130" t="str">
            <v>否</v>
          </cell>
          <cell r="R130" t="str">
            <v>正式工</v>
          </cell>
          <cell r="S130" t="str">
            <v>生产类</v>
          </cell>
          <cell r="T130" t="str">
            <v>间接人员</v>
          </cell>
        </row>
        <row r="131">
          <cell r="D131" t="str">
            <v>谷云健</v>
          </cell>
          <cell r="E131" t="str">
            <v>130983199601021414</v>
          </cell>
          <cell r="F131" t="str">
            <v>男</v>
          </cell>
          <cell r="G131" t="str">
            <v>前台</v>
          </cell>
          <cell r="H131" t="str">
            <v>河北光华荣昌汽车部件有限公司</v>
          </cell>
          <cell r="I131" t="str">
            <v>生产管理部</v>
          </cell>
          <cell r="J131" t="str">
            <v>座椅物料科</v>
          </cell>
          <cell r="K131" t="str">
            <v>总装厂-缝纫原料库库管员</v>
          </cell>
        </row>
        <row r="131">
          <cell r="M131" t="str">
            <v>河北</v>
          </cell>
          <cell r="N131" t="str">
            <v>河北工厂</v>
          </cell>
          <cell r="O131" t="str">
            <v>劳动合同</v>
          </cell>
          <cell r="P131" t="str">
            <v>是</v>
          </cell>
          <cell r="Q131" t="str">
            <v>否</v>
          </cell>
          <cell r="R131" t="str">
            <v>正式工</v>
          </cell>
          <cell r="S131" t="str">
            <v>生产类</v>
          </cell>
          <cell r="T131" t="str">
            <v>间接人员</v>
          </cell>
        </row>
        <row r="132">
          <cell r="D132" t="str">
            <v>孙刚</v>
          </cell>
          <cell r="E132" t="str">
            <v>132624198002157513</v>
          </cell>
          <cell r="F132" t="str">
            <v>男</v>
          </cell>
          <cell r="G132" t="str">
            <v>前台</v>
          </cell>
          <cell r="H132" t="str">
            <v>河北光华荣昌汽车部件有限公司</v>
          </cell>
          <cell r="I132" t="str">
            <v>生产管理部</v>
          </cell>
          <cell r="J132" t="str">
            <v>座椅物料科</v>
          </cell>
          <cell r="K132" t="str">
            <v>总装厂-面套库管员</v>
          </cell>
        </row>
        <row r="132">
          <cell r="M132" t="str">
            <v>河北</v>
          </cell>
          <cell r="N132" t="str">
            <v>河北工厂</v>
          </cell>
          <cell r="O132" t="str">
            <v>劳动合同</v>
          </cell>
          <cell r="P132" t="str">
            <v>是</v>
          </cell>
          <cell r="Q132" t="str">
            <v>否</v>
          </cell>
          <cell r="R132" t="str">
            <v>正式工</v>
          </cell>
          <cell r="S132" t="str">
            <v>生产类</v>
          </cell>
          <cell r="T132" t="str">
            <v>间接人员</v>
          </cell>
        </row>
        <row r="133">
          <cell r="D133" t="str">
            <v>滕巨猛</v>
          </cell>
          <cell r="E133" t="str">
            <v>130983199901142410</v>
          </cell>
          <cell r="F133" t="str">
            <v>男</v>
          </cell>
          <cell r="G133" t="str">
            <v>前台</v>
          </cell>
          <cell r="H133" t="str">
            <v>河北光华荣昌汽车部件有限公司</v>
          </cell>
          <cell r="I133" t="str">
            <v>生产管理部</v>
          </cell>
          <cell r="J133" t="str">
            <v>座椅物料科</v>
          </cell>
          <cell r="K133" t="str">
            <v>总装厂-外购骨架库管</v>
          </cell>
        </row>
        <row r="133">
          <cell r="M133" t="str">
            <v>河北</v>
          </cell>
          <cell r="N133" t="str">
            <v>河北工厂</v>
          </cell>
          <cell r="O133" t="str">
            <v>劳动合同</v>
          </cell>
          <cell r="P133" t="str">
            <v>是</v>
          </cell>
          <cell r="Q133" t="str">
            <v>否</v>
          </cell>
          <cell r="R133" t="str">
            <v>正式工</v>
          </cell>
          <cell r="S133" t="str">
            <v>生产类</v>
          </cell>
          <cell r="T133" t="str">
            <v>间接人员</v>
          </cell>
        </row>
        <row r="134">
          <cell r="D134" t="str">
            <v>徐亚新</v>
          </cell>
          <cell r="E134" t="str">
            <v>130983199512101420</v>
          </cell>
          <cell r="F134" t="str">
            <v>女</v>
          </cell>
          <cell r="G134" t="str">
            <v>前台</v>
          </cell>
          <cell r="H134" t="str">
            <v>河北光华荣昌汽车部件有限公司</v>
          </cell>
          <cell r="I134" t="str">
            <v>生产管理部</v>
          </cell>
          <cell r="J134" t="str">
            <v>总装厂物料科</v>
          </cell>
          <cell r="K134" t="str">
            <v>座椅轻卡原料库管员</v>
          </cell>
        </row>
        <row r="134">
          <cell r="M134" t="str">
            <v>河北</v>
          </cell>
          <cell r="N134" t="str">
            <v>河北工厂</v>
          </cell>
          <cell r="O134" t="str">
            <v>劳动合同</v>
          </cell>
          <cell r="P134" t="str">
            <v>是</v>
          </cell>
          <cell r="Q134" t="str">
            <v>否</v>
          </cell>
          <cell r="R134" t="str">
            <v>正式工</v>
          </cell>
          <cell r="S134" t="str">
            <v>生产类</v>
          </cell>
          <cell r="T134" t="str">
            <v>间接人员</v>
          </cell>
        </row>
        <row r="135">
          <cell r="D135" t="str">
            <v>赵李峰</v>
          </cell>
          <cell r="E135" t="str">
            <v>130627198910162219</v>
          </cell>
          <cell r="F135" t="str">
            <v>男</v>
          </cell>
          <cell r="G135" t="str">
            <v>前台</v>
          </cell>
          <cell r="H135" t="str">
            <v>河北光华荣昌汽车部件有限公司</v>
          </cell>
          <cell r="I135" t="str">
            <v>生产管理部</v>
          </cell>
          <cell r="J135" t="str">
            <v>后视镜物料科</v>
          </cell>
          <cell r="K135" t="str">
            <v>后视镜物料管理科科长</v>
          </cell>
        </row>
        <row r="135">
          <cell r="M135" t="str">
            <v>河北</v>
          </cell>
          <cell r="N135" t="str">
            <v>河北工厂</v>
          </cell>
          <cell r="O135" t="str">
            <v>劳动合同</v>
          </cell>
          <cell r="P135" t="str">
            <v>是</v>
          </cell>
          <cell r="Q135" t="str">
            <v>否</v>
          </cell>
          <cell r="R135" t="str">
            <v>正式工</v>
          </cell>
          <cell r="S135" t="str">
            <v>生产类</v>
          </cell>
          <cell r="T135" t="str">
            <v>间接人员</v>
          </cell>
        </row>
        <row r="136">
          <cell r="D136" t="str">
            <v>李冲冲</v>
          </cell>
          <cell r="E136" t="str">
            <v>13098319930310537X</v>
          </cell>
          <cell r="F136" t="str">
            <v>男</v>
          </cell>
          <cell r="G136" t="str">
            <v>前台</v>
          </cell>
          <cell r="H136" t="str">
            <v>河北光华荣昌汽车部件有限公司</v>
          </cell>
          <cell r="I136" t="str">
            <v>生产管理部</v>
          </cell>
          <cell r="J136" t="str">
            <v>后视镜物料科</v>
          </cell>
          <cell r="K136" t="str">
            <v>后视镜-库管员</v>
          </cell>
        </row>
        <row r="136">
          <cell r="M136" t="str">
            <v>河北</v>
          </cell>
          <cell r="N136" t="str">
            <v>河北工厂</v>
          </cell>
          <cell r="O136" t="str">
            <v>劳动合同</v>
          </cell>
          <cell r="P136" t="str">
            <v>是</v>
          </cell>
          <cell r="Q136" t="str">
            <v>否</v>
          </cell>
          <cell r="R136" t="str">
            <v>正式工</v>
          </cell>
          <cell r="S136" t="str">
            <v>生产类</v>
          </cell>
          <cell r="T136" t="str">
            <v>间接人员</v>
          </cell>
        </row>
        <row r="137">
          <cell r="D137" t="str">
            <v>张海霞</v>
          </cell>
          <cell r="E137" t="str">
            <v>130925199401096629</v>
          </cell>
          <cell r="F137" t="str">
            <v>女</v>
          </cell>
          <cell r="G137" t="str">
            <v>前台</v>
          </cell>
          <cell r="H137" t="str">
            <v>河北光华荣昌汽车部件有限公司</v>
          </cell>
          <cell r="I137" t="str">
            <v>生产管理部</v>
          </cell>
          <cell r="J137" t="str">
            <v>后视镜物料科</v>
          </cell>
          <cell r="K137" t="str">
            <v>后视镜-库管员</v>
          </cell>
        </row>
        <row r="137">
          <cell r="M137" t="str">
            <v>河北</v>
          </cell>
          <cell r="N137" t="str">
            <v>河北工厂</v>
          </cell>
          <cell r="O137" t="str">
            <v>劳动合同</v>
          </cell>
          <cell r="P137" t="str">
            <v>是</v>
          </cell>
          <cell r="Q137" t="str">
            <v>否</v>
          </cell>
          <cell r="R137" t="str">
            <v>正式工</v>
          </cell>
          <cell r="S137" t="str">
            <v>生产类</v>
          </cell>
          <cell r="T137" t="str">
            <v>间接人员</v>
          </cell>
        </row>
        <row r="138">
          <cell r="D138" t="str">
            <v>张月敏</v>
          </cell>
          <cell r="E138" t="str">
            <v>23102319761128332X</v>
          </cell>
          <cell r="F138" t="str">
            <v>女</v>
          </cell>
          <cell r="G138" t="str">
            <v>前台</v>
          </cell>
          <cell r="H138" t="str">
            <v>河北光华荣昌汽车部件有限公司</v>
          </cell>
          <cell r="I138" t="str">
            <v>生产管理部</v>
          </cell>
          <cell r="J138" t="str">
            <v>后视镜物料科</v>
          </cell>
          <cell r="K138" t="str">
            <v>后视镜-库管员</v>
          </cell>
        </row>
        <row r="138">
          <cell r="M138" t="str">
            <v>河北</v>
          </cell>
          <cell r="N138" t="str">
            <v>河北工厂</v>
          </cell>
          <cell r="O138" t="str">
            <v>劳动合同</v>
          </cell>
          <cell r="P138" t="str">
            <v>是</v>
          </cell>
          <cell r="Q138" t="str">
            <v>否</v>
          </cell>
          <cell r="R138" t="str">
            <v>正式工</v>
          </cell>
          <cell r="S138" t="str">
            <v>生产类</v>
          </cell>
          <cell r="T138" t="str">
            <v>间接人员</v>
          </cell>
        </row>
        <row r="139">
          <cell r="D139" t="str">
            <v>王建娥</v>
          </cell>
          <cell r="E139" t="str">
            <v>130921198312102249</v>
          </cell>
          <cell r="F139" t="str">
            <v>女</v>
          </cell>
          <cell r="G139" t="str">
            <v>前台</v>
          </cell>
          <cell r="H139" t="str">
            <v>河北光华荣昌汽车部件有限公司</v>
          </cell>
          <cell r="I139" t="str">
            <v>生产管理部</v>
          </cell>
          <cell r="J139" t="str">
            <v>后视镜物料科</v>
          </cell>
          <cell r="K139" t="str">
            <v>后视镜-库管员</v>
          </cell>
        </row>
        <row r="139">
          <cell r="M139" t="str">
            <v>河北</v>
          </cell>
          <cell r="N139" t="str">
            <v>河北工厂</v>
          </cell>
          <cell r="O139" t="str">
            <v>劳动合同</v>
          </cell>
          <cell r="P139" t="str">
            <v>是</v>
          </cell>
          <cell r="Q139" t="str">
            <v>否</v>
          </cell>
          <cell r="R139" t="str">
            <v>正式工</v>
          </cell>
          <cell r="S139" t="str">
            <v>生产类</v>
          </cell>
          <cell r="T139" t="str">
            <v>间接人员</v>
          </cell>
        </row>
        <row r="140">
          <cell r="D140" t="str">
            <v>张俊新</v>
          </cell>
          <cell r="E140" t="str">
            <v>132930196701291812</v>
          </cell>
          <cell r="F140" t="str">
            <v>男</v>
          </cell>
          <cell r="G140" t="str">
            <v>前台</v>
          </cell>
          <cell r="H140" t="str">
            <v>河北光华荣昌汽车部件有限公司</v>
          </cell>
          <cell r="I140" t="str">
            <v>生产管理部</v>
          </cell>
          <cell r="J140" t="str">
            <v>后视镜物料科</v>
          </cell>
          <cell r="K140" t="str">
            <v>后视镜-理货员</v>
          </cell>
        </row>
        <row r="140">
          <cell r="M140" t="str">
            <v>河北</v>
          </cell>
          <cell r="N140" t="str">
            <v>河北工厂</v>
          </cell>
          <cell r="O140" t="str">
            <v>劳动合同</v>
          </cell>
          <cell r="P140" t="str">
            <v>是</v>
          </cell>
          <cell r="Q140" t="str">
            <v>否</v>
          </cell>
          <cell r="R140" t="str">
            <v>正式工</v>
          </cell>
          <cell r="S140" t="str">
            <v>生产类</v>
          </cell>
          <cell r="T140" t="str">
            <v>间接人员</v>
          </cell>
        </row>
        <row r="141">
          <cell r="D141" t="str">
            <v>王玲玲</v>
          </cell>
          <cell r="E141" t="str">
            <v>132930197707180042</v>
          </cell>
          <cell r="F141" t="str">
            <v>女</v>
          </cell>
          <cell r="G141" t="str">
            <v>前台</v>
          </cell>
          <cell r="H141" t="str">
            <v>河北光华荣昌汽车部件有限公司</v>
          </cell>
          <cell r="I141" t="str">
            <v>生产管理部</v>
          </cell>
          <cell r="J141" t="str">
            <v>后视镜物料科</v>
          </cell>
          <cell r="K141" t="str">
            <v>后视镜-理货员</v>
          </cell>
        </row>
        <row r="141">
          <cell r="M141" t="str">
            <v>河北</v>
          </cell>
          <cell r="N141" t="str">
            <v>河北工厂</v>
          </cell>
          <cell r="O141" t="str">
            <v>劳动合同</v>
          </cell>
          <cell r="P141" t="str">
            <v>是</v>
          </cell>
          <cell r="Q141" t="str">
            <v>否</v>
          </cell>
          <cell r="R141" t="str">
            <v>正式工</v>
          </cell>
          <cell r="S141" t="str">
            <v>生产类</v>
          </cell>
          <cell r="T141" t="str">
            <v>间接人员</v>
          </cell>
        </row>
        <row r="142">
          <cell r="D142" t="str">
            <v>刘昱材</v>
          </cell>
          <cell r="E142" t="str">
            <v>130983199911112426</v>
          </cell>
          <cell r="F142" t="str">
            <v>女</v>
          </cell>
          <cell r="G142" t="str">
            <v>前台</v>
          </cell>
          <cell r="H142" t="str">
            <v>河北光华荣昌汽车部件有限公司</v>
          </cell>
          <cell r="I142" t="str">
            <v>生产管理部</v>
          </cell>
          <cell r="J142" t="str">
            <v>后视镜物料科</v>
          </cell>
          <cell r="K142" t="str">
            <v>后视镜-理货员</v>
          </cell>
        </row>
        <row r="142">
          <cell r="M142" t="str">
            <v>河北</v>
          </cell>
          <cell r="N142" t="str">
            <v>河北工厂</v>
          </cell>
          <cell r="O142" t="str">
            <v>劳动合同</v>
          </cell>
          <cell r="P142" t="str">
            <v>是</v>
          </cell>
          <cell r="Q142" t="str">
            <v>否</v>
          </cell>
          <cell r="R142" t="str">
            <v>正式工</v>
          </cell>
          <cell r="S142" t="str">
            <v>生产类</v>
          </cell>
          <cell r="T142" t="str">
            <v>间接人员</v>
          </cell>
        </row>
        <row r="143">
          <cell r="D143" t="str">
            <v>董岗生</v>
          </cell>
          <cell r="E143" t="str">
            <v>132930196611190030</v>
          </cell>
          <cell r="F143" t="str">
            <v>男</v>
          </cell>
          <cell r="G143" t="str">
            <v>中台</v>
          </cell>
          <cell r="H143" t="str">
            <v>河北光华荣昌汽车部件有限公司</v>
          </cell>
          <cell r="I143" t="str">
            <v>安环科</v>
          </cell>
          <cell r="J143" t="str">
            <v>安环科</v>
          </cell>
          <cell r="K143" t="str">
            <v>安环工程师</v>
          </cell>
        </row>
        <row r="143">
          <cell r="M143" t="str">
            <v>河北</v>
          </cell>
          <cell r="N143" t="str">
            <v>河北工厂</v>
          </cell>
          <cell r="O143" t="str">
            <v>劳动合同</v>
          </cell>
          <cell r="P143" t="str">
            <v>是</v>
          </cell>
          <cell r="Q143" t="str">
            <v>否</v>
          </cell>
          <cell r="R143" t="str">
            <v>正式工</v>
          </cell>
          <cell r="S143" t="str">
            <v>生产类</v>
          </cell>
          <cell r="T143" t="str">
            <v>间接人员</v>
          </cell>
        </row>
        <row r="144">
          <cell r="D144" t="str">
            <v>刘阔阔</v>
          </cell>
          <cell r="E144" t="str">
            <v>132930199410171830</v>
          </cell>
          <cell r="F144" t="str">
            <v>男</v>
          </cell>
          <cell r="G144" t="str">
            <v>中台</v>
          </cell>
          <cell r="H144" t="str">
            <v>河北光华荣昌汽车部件有限公司</v>
          </cell>
          <cell r="I144" t="str">
            <v>安环科</v>
          </cell>
          <cell r="J144" t="str">
            <v>安环科</v>
          </cell>
          <cell r="K144" t="str">
            <v>污水站管理员</v>
          </cell>
        </row>
        <row r="144">
          <cell r="M144" t="str">
            <v>河北</v>
          </cell>
          <cell r="N144" t="str">
            <v>河北工厂</v>
          </cell>
          <cell r="O144" t="str">
            <v>劳动合同</v>
          </cell>
          <cell r="P144" t="str">
            <v>是</v>
          </cell>
          <cell r="Q144" t="str">
            <v>否</v>
          </cell>
          <cell r="R144" t="str">
            <v>正式工</v>
          </cell>
          <cell r="S144" t="str">
            <v>生产类</v>
          </cell>
          <cell r="T144" t="str">
            <v>间接人员</v>
          </cell>
        </row>
        <row r="145">
          <cell r="D145" t="str">
            <v>韩丙村</v>
          </cell>
          <cell r="E145" t="str">
            <v>132930196512130016</v>
          </cell>
          <cell r="F145" t="str">
            <v>男</v>
          </cell>
          <cell r="G145" t="str">
            <v>中台</v>
          </cell>
          <cell r="H145" t="str">
            <v>河北光华荣昌汽车部件有限公司</v>
          </cell>
          <cell r="I145" t="str">
            <v>安环科</v>
          </cell>
          <cell r="J145" t="str">
            <v>安环科</v>
          </cell>
          <cell r="K145" t="str">
            <v>污水处理</v>
          </cell>
        </row>
        <row r="145">
          <cell r="M145" t="str">
            <v>河北</v>
          </cell>
          <cell r="N145" t="str">
            <v>河北工厂</v>
          </cell>
          <cell r="O145" t="str">
            <v>劳动合同</v>
          </cell>
          <cell r="P145" t="str">
            <v>是</v>
          </cell>
          <cell r="Q145" t="str">
            <v>否</v>
          </cell>
          <cell r="R145" t="str">
            <v>正式工</v>
          </cell>
          <cell r="S145" t="str">
            <v>生产类</v>
          </cell>
          <cell r="T145" t="str">
            <v>间接人员</v>
          </cell>
        </row>
        <row r="146">
          <cell r="D146" t="str">
            <v>李永超</v>
          </cell>
          <cell r="E146" t="str">
            <v>130983199101070711</v>
          </cell>
          <cell r="F146" t="str">
            <v>男</v>
          </cell>
          <cell r="G146" t="str">
            <v>中台</v>
          </cell>
          <cell r="H146" t="str">
            <v>河北光华荣昌汽车部件有限公司</v>
          </cell>
          <cell r="I146" t="str">
            <v>安环科</v>
          </cell>
          <cell r="J146" t="str">
            <v>安环科</v>
          </cell>
          <cell r="K146" t="str">
            <v>安环主管兼安全员</v>
          </cell>
        </row>
        <row r="146">
          <cell r="M146" t="str">
            <v>河北</v>
          </cell>
          <cell r="N146" t="str">
            <v>河北工厂</v>
          </cell>
          <cell r="O146" t="str">
            <v>劳动合同</v>
          </cell>
          <cell r="P146" t="str">
            <v>是</v>
          </cell>
          <cell r="Q146" t="str">
            <v>否</v>
          </cell>
          <cell r="R146" t="str">
            <v>正式工</v>
          </cell>
          <cell r="S146" t="str">
            <v>生产类</v>
          </cell>
          <cell r="T146" t="str">
            <v>间接人员</v>
          </cell>
        </row>
        <row r="147">
          <cell r="D147" t="str">
            <v>王孟力</v>
          </cell>
          <cell r="E147" t="str">
            <v>410711198001100055</v>
          </cell>
          <cell r="F147" t="str">
            <v>男</v>
          </cell>
          <cell r="G147" t="str">
            <v>前台</v>
          </cell>
          <cell r="H147" t="str">
            <v>河北光华荣昌汽车部件有限公司</v>
          </cell>
          <cell r="I147" t="str">
            <v>设备动力科</v>
          </cell>
          <cell r="J147" t="str">
            <v>设备动力科</v>
          </cell>
          <cell r="K147" t="str">
            <v>设备动力科科长</v>
          </cell>
          <cell r="L147" t="str">
            <v>初级工程师</v>
          </cell>
          <cell r="M147" t="str">
            <v>河北</v>
          </cell>
          <cell r="N147" t="str">
            <v>河北工厂</v>
          </cell>
          <cell r="O147" t="str">
            <v>劳动合同</v>
          </cell>
          <cell r="P147" t="str">
            <v>是</v>
          </cell>
          <cell r="Q147" t="str">
            <v>否</v>
          </cell>
          <cell r="R147" t="str">
            <v>正式工</v>
          </cell>
          <cell r="S147" t="str">
            <v>生产类</v>
          </cell>
          <cell r="T147" t="str">
            <v>间接人员</v>
          </cell>
        </row>
        <row r="148">
          <cell r="D148" t="str">
            <v>何伟伟</v>
          </cell>
          <cell r="E148" t="str">
            <v>13032419880125002X</v>
          </cell>
          <cell r="F148" t="str">
            <v>女</v>
          </cell>
          <cell r="G148" t="str">
            <v>前台</v>
          </cell>
          <cell r="H148" t="str">
            <v>河北光华荣昌汽车部件有限公司</v>
          </cell>
          <cell r="I148" t="str">
            <v>设备动力科</v>
          </cell>
          <cell r="J148" t="str">
            <v>设备动力科</v>
          </cell>
          <cell r="K148" t="str">
            <v>工装管理员</v>
          </cell>
        </row>
        <row r="148">
          <cell r="M148" t="str">
            <v>河北</v>
          </cell>
          <cell r="N148" t="str">
            <v>河北工厂</v>
          </cell>
          <cell r="O148" t="str">
            <v>劳动合同</v>
          </cell>
          <cell r="P148" t="str">
            <v>是</v>
          </cell>
          <cell r="Q148" t="str">
            <v>否</v>
          </cell>
          <cell r="R148" t="str">
            <v>正式工</v>
          </cell>
          <cell r="S148" t="str">
            <v>生产类</v>
          </cell>
          <cell r="T148" t="str">
            <v>间接人员</v>
          </cell>
        </row>
        <row r="149">
          <cell r="D149" t="str">
            <v>张庆雨</v>
          </cell>
          <cell r="E149" t="str">
            <v>130921196409110211</v>
          </cell>
          <cell r="F149" t="str">
            <v>男</v>
          </cell>
          <cell r="G149" t="str">
            <v>前台</v>
          </cell>
          <cell r="H149" t="str">
            <v>河北光华荣昌汽车部件有限公司</v>
          </cell>
          <cell r="I149" t="str">
            <v>设备动力科</v>
          </cell>
          <cell r="J149" t="str">
            <v>设备动力科</v>
          </cell>
          <cell r="K149" t="str">
            <v>维修保全-冲压、缝纫</v>
          </cell>
        </row>
        <row r="149">
          <cell r="M149" t="str">
            <v>河北</v>
          </cell>
          <cell r="N149" t="str">
            <v>河北工厂</v>
          </cell>
          <cell r="O149" t="str">
            <v>劳动合同</v>
          </cell>
          <cell r="P149" t="str">
            <v>是</v>
          </cell>
          <cell r="Q149" t="str">
            <v>否</v>
          </cell>
          <cell r="R149" t="str">
            <v>正式工</v>
          </cell>
          <cell r="S149" t="str">
            <v>生产类</v>
          </cell>
          <cell r="T149" t="str">
            <v>间接人员</v>
          </cell>
        </row>
        <row r="150">
          <cell r="D150" t="str">
            <v>张泽</v>
          </cell>
          <cell r="E150" t="str">
            <v>130983199606255017</v>
          </cell>
          <cell r="F150" t="str">
            <v>男</v>
          </cell>
          <cell r="G150" t="str">
            <v>前台</v>
          </cell>
          <cell r="H150" t="str">
            <v>河北光华荣昌汽车部件有限公司</v>
          </cell>
          <cell r="I150" t="str">
            <v>设备动力科</v>
          </cell>
          <cell r="J150" t="str">
            <v>设备动力科</v>
          </cell>
          <cell r="K150" t="str">
            <v>维修保全-前工序、电泳</v>
          </cell>
        </row>
        <row r="150">
          <cell r="M150" t="str">
            <v>河北</v>
          </cell>
          <cell r="N150" t="str">
            <v>河北工厂</v>
          </cell>
          <cell r="O150" t="str">
            <v>劳动合同</v>
          </cell>
          <cell r="P150" t="str">
            <v>是</v>
          </cell>
          <cell r="Q150" t="str">
            <v>否</v>
          </cell>
          <cell r="R150" t="str">
            <v>正式工</v>
          </cell>
          <cell r="S150" t="str">
            <v>生产类</v>
          </cell>
          <cell r="T150" t="str">
            <v>间接人员</v>
          </cell>
        </row>
        <row r="151">
          <cell r="D151" t="str">
            <v>田增军</v>
          </cell>
          <cell r="E151" t="str">
            <v>132930197905100031</v>
          </cell>
          <cell r="F151" t="str">
            <v>男</v>
          </cell>
          <cell r="G151" t="str">
            <v>前台</v>
          </cell>
          <cell r="H151" t="str">
            <v>河北光华荣昌汽车部件有限公司</v>
          </cell>
          <cell r="I151" t="str">
            <v>设备动力科</v>
          </cell>
          <cell r="J151" t="str">
            <v>设备动力科</v>
          </cell>
          <cell r="K151" t="str">
            <v>维修保全-注塑、涂装、后视镜</v>
          </cell>
        </row>
        <row r="151">
          <cell r="M151" t="str">
            <v>河北</v>
          </cell>
          <cell r="N151" t="str">
            <v>河北工厂</v>
          </cell>
          <cell r="O151" t="str">
            <v>劳动合同</v>
          </cell>
          <cell r="P151" t="str">
            <v>是</v>
          </cell>
          <cell r="Q151" t="str">
            <v>否</v>
          </cell>
          <cell r="R151" t="str">
            <v>正式工</v>
          </cell>
          <cell r="S151" t="str">
            <v>生产类</v>
          </cell>
          <cell r="T151" t="str">
            <v>间接人员</v>
          </cell>
        </row>
        <row r="152">
          <cell r="D152" t="str">
            <v>薛维新</v>
          </cell>
          <cell r="E152" t="str">
            <v>132526196510311052</v>
          </cell>
          <cell r="F152" t="str">
            <v>男</v>
          </cell>
          <cell r="G152" t="str">
            <v>前台</v>
          </cell>
          <cell r="H152" t="str">
            <v>河北光华荣昌汽车部件有限公司</v>
          </cell>
          <cell r="I152" t="str">
            <v>设备动力科</v>
          </cell>
          <cell r="J152" t="str">
            <v>设备动力科</v>
          </cell>
          <cell r="K152" t="str">
            <v>维修保全-发泡</v>
          </cell>
        </row>
        <row r="152">
          <cell r="M152" t="str">
            <v>河北</v>
          </cell>
          <cell r="N152" t="str">
            <v>河北工厂</v>
          </cell>
          <cell r="O152" t="str">
            <v>劳动合同</v>
          </cell>
          <cell r="P152" t="str">
            <v>是</v>
          </cell>
          <cell r="Q152" t="str">
            <v>否</v>
          </cell>
          <cell r="R152" t="str">
            <v>正式工</v>
          </cell>
          <cell r="S152" t="str">
            <v>生产类</v>
          </cell>
          <cell r="T152" t="str">
            <v>间接人员</v>
          </cell>
        </row>
        <row r="153">
          <cell r="D153" t="str">
            <v>王化涛</v>
          </cell>
          <cell r="E153" t="str">
            <v>132930199508040310</v>
          </cell>
          <cell r="F153" t="str">
            <v>男</v>
          </cell>
          <cell r="G153" t="str">
            <v>前台</v>
          </cell>
          <cell r="H153" t="str">
            <v>河北光华荣昌汽车部件有限公司</v>
          </cell>
          <cell r="I153" t="str">
            <v>设备动力科</v>
          </cell>
          <cell r="J153" t="str">
            <v>设备动力科</v>
          </cell>
          <cell r="K153" t="str">
            <v>维修保全-焊接、座椅总装</v>
          </cell>
        </row>
        <row r="153">
          <cell r="M153" t="str">
            <v>河北</v>
          </cell>
          <cell r="N153" t="str">
            <v>河北工厂</v>
          </cell>
          <cell r="O153" t="str">
            <v>劳动合同</v>
          </cell>
          <cell r="P153" t="str">
            <v>是</v>
          </cell>
          <cell r="Q153" t="str">
            <v>否</v>
          </cell>
          <cell r="R153" t="str">
            <v>正式工</v>
          </cell>
          <cell r="S153" t="str">
            <v>生产类</v>
          </cell>
          <cell r="T153" t="str">
            <v>间接人员</v>
          </cell>
        </row>
        <row r="154">
          <cell r="D154" t="str">
            <v>朱敬臣</v>
          </cell>
          <cell r="E154" t="str">
            <v>130929200201216631</v>
          </cell>
          <cell r="F154" t="str">
            <v>男</v>
          </cell>
          <cell r="G154" t="str">
            <v>前台</v>
          </cell>
          <cell r="H154" t="str">
            <v>河北光华荣昌汽车部件有限公司</v>
          </cell>
          <cell r="I154" t="str">
            <v>设备动力科</v>
          </cell>
          <cell r="J154" t="str">
            <v>设备动力科</v>
          </cell>
          <cell r="K154" t="str">
            <v>维修保全-冲压、缝纫</v>
          </cell>
        </row>
        <row r="154">
          <cell r="M154" t="str">
            <v>河北</v>
          </cell>
          <cell r="N154" t="str">
            <v>河北工厂</v>
          </cell>
          <cell r="O154" t="str">
            <v>劳动合同</v>
          </cell>
          <cell r="P154" t="str">
            <v>是</v>
          </cell>
          <cell r="Q154" t="str">
            <v>否</v>
          </cell>
          <cell r="R154" t="str">
            <v>正式工</v>
          </cell>
          <cell r="S154" t="str">
            <v>生产类</v>
          </cell>
          <cell r="T154" t="str">
            <v>间接人员</v>
          </cell>
        </row>
        <row r="155">
          <cell r="D155" t="str">
            <v>闫建波</v>
          </cell>
          <cell r="E155" t="str">
            <v>130983198910183017</v>
          </cell>
          <cell r="F155" t="str">
            <v>男</v>
          </cell>
          <cell r="G155" t="str">
            <v>前台</v>
          </cell>
          <cell r="H155" t="str">
            <v>河北光华荣昌汽车部件有限公司</v>
          </cell>
          <cell r="I155" t="str">
            <v>设备动力科</v>
          </cell>
          <cell r="J155" t="str">
            <v>设备动力科</v>
          </cell>
          <cell r="K155" t="str">
            <v>工装维修</v>
          </cell>
        </row>
        <row r="155">
          <cell r="M155" t="str">
            <v>河北</v>
          </cell>
          <cell r="N155" t="str">
            <v>河北工厂</v>
          </cell>
          <cell r="O155" t="str">
            <v>劳动合同</v>
          </cell>
          <cell r="P155" t="str">
            <v>是</v>
          </cell>
          <cell r="Q155" t="str">
            <v>否</v>
          </cell>
          <cell r="R155" t="str">
            <v>正式工</v>
          </cell>
          <cell r="S155" t="str">
            <v>生产类</v>
          </cell>
          <cell r="T155" t="str">
            <v>间接人员</v>
          </cell>
        </row>
        <row r="156">
          <cell r="D156" t="str">
            <v>张长江</v>
          </cell>
          <cell r="E156" t="str">
            <v>13092419931114423X</v>
          </cell>
          <cell r="F156" t="str">
            <v>男</v>
          </cell>
          <cell r="G156" t="str">
            <v>前台</v>
          </cell>
          <cell r="H156" t="str">
            <v>河北光华荣昌汽车部件有限公司</v>
          </cell>
          <cell r="I156" t="str">
            <v>设备动力科</v>
          </cell>
          <cell r="J156" t="str">
            <v>设备动力科</v>
          </cell>
          <cell r="K156" t="str">
            <v>工装维修</v>
          </cell>
        </row>
        <row r="156">
          <cell r="M156" t="str">
            <v>河北</v>
          </cell>
          <cell r="N156" t="str">
            <v>河北工厂</v>
          </cell>
          <cell r="O156" t="str">
            <v>劳动合同</v>
          </cell>
          <cell r="P156" t="str">
            <v>是</v>
          </cell>
          <cell r="Q156" t="str">
            <v>否</v>
          </cell>
          <cell r="R156" t="str">
            <v>正式工</v>
          </cell>
          <cell r="S156" t="str">
            <v>生产类</v>
          </cell>
          <cell r="T156" t="str">
            <v>间接人员</v>
          </cell>
        </row>
        <row r="157">
          <cell r="D157" t="str">
            <v>阚兵兵</v>
          </cell>
          <cell r="E157" t="str">
            <v>132930198911101115</v>
          </cell>
          <cell r="F157" t="str">
            <v>男</v>
          </cell>
          <cell r="G157" t="str">
            <v>前台</v>
          </cell>
          <cell r="H157" t="str">
            <v>河北光华荣昌汽车部件有限公司</v>
          </cell>
          <cell r="I157" t="str">
            <v>设备动力科</v>
          </cell>
          <cell r="J157" t="str">
            <v>设备动力科</v>
          </cell>
          <cell r="K157" t="str">
            <v>工装维修</v>
          </cell>
        </row>
        <row r="157">
          <cell r="M157" t="str">
            <v>河北</v>
          </cell>
          <cell r="N157" t="str">
            <v>河北工厂</v>
          </cell>
          <cell r="O157" t="str">
            <v>劳动合同</v>
          </cell>
          <cell r="P157" t="str">
            <v>是</v>
          </cell>
          <cell r="Q157" t="str">
            <v>否</v>
          </cell>
          <cell r="R157" t="str">
            <v>正式工</v>
          </cell>
          <cell r="S157" t="str">
            <v>生产类</v>
          </cell>
          <cell r="T157" t="str">
            <v>间接人员</v>
          </cell>
        </row>
        <row r="158">
          <cell r="D158" t="str">
            <v>向利新</v>
          </cell>
          <cell r="E158" t="str">
            <v>132435197807162110</v>
          </cell>
          <cell r="F158" t="str">
            <v>男</v>
          </cell>
          <cell r="G158" t="str">
            <v>前台</v>
          </cell>
          <cell r="H158" t="str">
            <v>河北光华荣昌汽车部件有限公司</v>
          </cell>
          <cell r="I158" t="str">
            <v>制造部-金属件厂后勤</v>
          </cell>
          <cell r="J158" t="str">
            <v>后勤</v>
          </cell>
          <cell r="K158" t="str">
            <v>金属件事业部总经理助理</v>
          </cell>
        </row>
        <row r="158">
          <cell r="M158" t="str">
            <v>河北</v>
          </cell>
          <cell r="N158" t="str">
            <v>河北工厂</v>
          </cell>
          <cell r="O158" t="str">
            <v>劳动合同</v>
          </cell>
          <cell r="P158" t="str">
            <v>是</v>
          </cell>
          <cell r="Q158" t="str">
            <v>否</v>
          </cell>
          <cell r="R158" t="str">
            <v>正式工</v>
          </cell>
          <cell r="S158" t="str">
            <v>生产类</v>
          </cell>
          <cell r="T158" t="str">
            <v>间接人员</v>
          </cell>
        </row>
        <row r="159">
          <cell r="D159" t="str">
            <v>王发</v>
          </cell>
          <cell r="E159" t="str">
            <v>610631198211111016</v>
          </cell>
          <cell r="F159" t="str">
            <v>男</v>
          </cell>
          <cell r="G159" t="str">
            <v>前台</v>
          </cell>
          <cell r="H159" t="str">
            <v>河北光华荣昌汽车部件有限公司</v>
          </cell>
          <cell r="I159" t="str">
            <v>制造部-金属件厂后勤</v>
          </cell>
          <cell r="J159" t="str">
            <v>后勤</v>
          </cell>
          <cell r="K159" t="str">
            <v>电泳车间主任兼工艺工程师</v>
          </cell>
        </row>
        <row r="159">
          <cell r="M159" t="str">
            <v>河北</v>
          </cell>
          <cell r="N159" t="str">
            <v>河北工厂</v>
          </cell>
          <cell r="O159" t="str">
            <v>劳动合同</v>
          </cell>
          <cell r="P159" t="str">
            <v>是</v>
          </cell>
          <cell r="Q159" t="str">
            <v>否</v>
          </cell>
          <cell r="R159" t="str">
            <v>正式工</v>
          </cell>
          <cell r="S159" t="str">
            <v>生产类</v>
          </cell>
          <cell r="T159" t="str">
            <v>间接人员</v>
          </cell>
        </row>
        <row r="160">
          <cell r="D160" t="str">
            <v>耿晓朋</v>
          </cell>
          <cell r="E160" t="str">
            <v>13052419821210501X</v>
          </cell>
          <cell r="F160" t="str">
            <v>男</v>
          </cell>
          <cell r="G160" t="str">
            <v>前台</v>
          </cell>
          <cell r="H160" t="str">
            <v>河北光华荣昌汽车部件有限公司</v>
          </cell>
          <cell r="I160" t="str">
            <v>制造部-金属件厂后勤</v>
          </cell>
          <cell r="J160" t="str">
            <v>后勤</v>
          </cell>
          <cell r="K160" t="str">
            <v>焊接车间主任</v>
          </cell>
        </row>
        <row r="160">
          <cell r="M160" t="str">
            <v>河北</v>
          </cell>
          <cell r="N160" t="str">
            <v>河北工厂</v>
          </cell>
          <cell r="O160" t="str">
            <v>劳动合同</v>
          </cell>
          <cell r="P160" t="str">
            <v>是</v>
          </cell>
          <cell r="Q160" t="str">
            <v>否</v>
          </cell>
          <cell r="R160" t="str">
            <v>正式工</v>
          </cell>
          <cell r="S160" t="str">
            <v>生产类</v>
          </cell>
          <cell r="T160" t="str">
            <v>间接人员</v>
          </cell>
        </row>
        <row r="161">
          <cell r="D161" t="str">
            <v>房珍珍</v>
          </cell>
          <cell r="E161" t="str">
            <v>130434199107160529</v>
          </cell>
          <cell r="F161" t="str">
            <v>女</v>
          </cell>
          <cell r="G161" t="str">
            <v>前台</v>
          </cell>
          <cell r="H161" t="str">
            <v>河北光华荣昌汽车部件有限公司</v>
          </cell>
          <cell r="I161" t="str">
            <v>制造部-金属件厂后勤</v>
          </cell>
          <cell r="J161" t="str">
            <v>后勤</v>
          </cell>
          <cell r="K161" t="str">
            <v>核算员</v>
          </cell>
        </row>
        <row r="161">
          <cell r="M161" t="str">
            <v>河北</v>
          </cell>
          <cell r="N161" t="str">
            <v>河北工厂</v>
          </cell>
          <cell r="O161" t="str">
            <v>劳动合同</v>
          </cell>
          <cell r="P161" t="str">
            <v>是</v>
          </cell>
          <cell r="Q161" t="str">
            <v>否</v>
          </cell>
          <cell r="R161" t="str">
            <v>正式工</v>
          </cell>
          <cell r="S161" t="str">
            <v>生产类</v>
          </cell>
          <cell r="T161" t="str">
            <v>间接人员</v>
          </cell>
        </row>
        <row r="162">
          <cell r="D162" t="str">
            <v>翟凤娟</v>
          </cell>
          <cell r="E162" t="str">
            <v>132931198206033328</v>
          </cell>
          <cell r="F162" t="str">
            <v>女</v>
          </cell>
          <cell r="G162" t="str">
            <v>前台</v>
          </cell>
          <cell r="H162" t="str">
            <v>河北光华荣昌汽车部件有限公司</v>
          </cell>
          <cell r="I162" t="str">
            <v>制造部-总装厂后勤</v>
          </cell>
          <cell r="J162" t="str">
            <v>后勤</v>
          </cell>
          <cell r="K162" t="str">
            <v>缝纫车间主任</v>
          </cell>
        </row>
        <row r="162">
          <cell r="M162" t="str">
            <v>河北</v>
          </cell>
          <cell r="N162" t="str">
            <v>河北工厂</v>
          </cell>
          <cell r="O162" t="str">
            <v>劳动合同</v>
          </cell>
          <cell r="P162" t="str">
            <v>是</v>
          </cell>
          <cell r="Q162" t="str">
            <v>否</v>
          </cell>
          <cell r="R162" t="str">
            <v>正式工</v>
          </cell>
          <cell r="S162" t="str">
            <v>生产类</v>
          </cell>
          <cell r="T162" t="str">
            <v>间接人员</v>
          </cell>
        </row>
        <row r="163">
          <cell r="D163" t="str">
            <v>王伟</v>
          </cell>
          <cell r="E163" t="str">
            <v>142623199004023017</v>
          </cell>
          <cell r="F163" t="str">
            <v>男</v>
          </cell>
          <cell r="G163" t="str">
            <v>前台</v>
          </cell>
          <cell r="H163" t="str">
            <v>河北光华荣昌汽车部件有限公司</v>
          </cell>
          <cell r="I163" t="str">
            <v>制造部-总装厂后勤</v>
          </cell>
          <cell r="J163" t="str">
            <v>后勤</v>
          </cell>
          <cell r="K163" t="str">
            <v>座椅总装车间3.0平台车间主任</v>
          </cell>
        </row>
        <row r="163">
          <cell r="M163" t="str">
            <v>河北</v>
          </cell>
          <cell r="N163" t="str">
            <v>河北工厂</v>
          </cell>
          <cell r="O163" t="str">
            <v>劳动合同</v>
          </cell>
          <cell r="P163" t="str">
            <v>是</v>
          </cell>
          <cell r="Q163" t="str">
            <v>否</v>
          </cell>
          <cell r="R163" t="str">
            <v>正式工</v>
          </cell>
          <cell r="S163" t="str">
            <v>生产类</v>
          </cell>
          <cell r="T163" t="str">
            <v>间接人员</v>
          </cell>
        </row>
        <row r="164">
          <cell r="D164" t="str">
            <v>米芝霖</v>
          </cell>
          <cell r="E164" t="str">
            <v>130983199803102220</v>
          </cell>
          <cell r="F164" t="str">
            <v>女</v>
          </cell>
          <cell r="G164" t="str">
            <v>前台</v>
          </cell>
          <cell r="H164" t="str">
            <v>河北光华荣昌汽车部件有限公司</v>
          </cell>
          <cell r="I164" t="str">
            <v>制造部-总装厂后勤</v>
          </cell>
          <cell r="J164" t="str">
            <v>后勤</v>
          </cell>
          <cell r="K164" t="str">
            <v>统计员</v>
          </cell>
        </row>
        <row r="164">
          <cell r="M164" t="str">
            <v>河北</v>
          </cell>
          <cell r="N164" t="str">
            <v>河北工厂</v>
          </cell>
          <cell r="O164" t="str">
            <v>劳动合同</v>
          </cell>
          <cell r="P164" t="str">
            <v>是</v>
          </cell>
          <cell r="Q164" t="str">
            <v>否</v>
          </cell>
          <cell r="R164" t="str">
            <v>正式工</v>
          </cell>
          <cell r="S164" t="str">
            <v>生产类</v>
          </cell>
          <cell r="T164" t="str">
            <v>间接人员</v>
          </cell>
        </row>
        <row r="165">
          <cell r="D165" t="str">
            <v>李贵林</v>
          </cell>
          <cell r="E165" t="str">
            <v>372324198709253216</v>
          </cell>
          <cell r="F165" t="str">
            <v>男</v>
          </cell>
          <cell r="G165" t="str">
            <v>前台</v>
          </cell>
          <cell r="H165" t="str">
            <v>河北光华荣昌汽车部件有限公司</v>
          </cell>
          <cell r="I165" t="str">
            <v>制造部-后视镜模块后勤</v>
          </cell>
          <cell r="J165" t="str">
            <v>后勤</v>
          </cell>
          <cell r="K165" t="str">
            <v>注塑车间模具工艺主管</v>
          </cell>
        </row>
        <row r="165">
          <cell r="M165" t="str">
            <v>河北</v>
          </cell>
          <cell r="N165" t="str">
            <v>河北工厂</v>
          </cell>
          <cell r="O165" t="str">
            <v>劳动合同</v>
          </cell>
          <cell r="P165" t="str">
            <v>是</v>
          </cell>
          <cell r="Q165" t="str">
            <v>否</v>
          </cell>
          <cell r="R165" t="str">
            <v>正式工</v>
          </cell>
          <cell r="S165" t="str">
            <v>生产类</v>
          </cell>
          <cell r="T165" t="str">
            <v>间接人员</v>
          </cell>
        </row>
        <row r="166">
          <cell r="D166" t="str">
            <v>宋连利</v>
          </cell>
          <cell r="E166" t="str">
            <v>120225198105034672</v>
          </cell>
          <cell r="F166" t="str">
            <v>男</v>
          </cell>
          <cell r="G166" t="str">
            <v>前台</v>
          </cell>
          <cell r="H166" t="str">
            <v>河北光华荣昌汽车部件有限公司</v>
          </cell>
          <cell r="I166" t="str">
            <v>制造部-后视镜模块后勤</v>
          </cell>
          <cell r="J166" t="str">
            <v>后勤</v>
          </cell>
          <cell r="K166" t="str">
            <v>涂装车间主任</v>
          </cell>
        </row>
        <row r="166">
          <cell r="M166" t="str">
            <v>河北</v>
          </cell>
          <cell r="N166" t="str">
            <v>河北工厂</v>
          </cell>
          <cell r="O166" t="str">
            <v>劳动合同</v>
          </cell>
          <cell r="P166" t="str">
            <v>是</v>
          </cell>
          <cell r="Q166" t="str">
            <v>否</v>
          </cell>
          <cell r="R166" t="str">
            <v>正式工</v>
          </cell>
          <cell r="S166" t="str">
            <v>生产类</v>
          </cell>
          <cell r="T166" t="str">
            <v>间接人员</v>
          </cell>
        </row>
        <row r="167">
          <cell r="D167" t="str">
            <v>李兆港</v>
          </cell>
          <cell r="E167" t="str">
            <v>130983199101283311</v>
          </cell>
          <cell r="F167" t="str">
            <v>男</v>
          </cell>
          <cell r="G167" t="str">
            <v>前台</v>
          </cell>
          <cell r="H167" t="str">
            <v>河北光华荣昌汽车部件有限公司</v>
          </cell>
          <cell r="I167" t="str">
            <v>制造部-后视镜模块后勤</v>
          </cell>
          <cell r="J167" t="str">
            <v>后勤</v>
          </cell>
          <cell r="K167" t="str">
            <v>代理后视镜车间主任</v>
          </cell>
        </row>
        <row r="167">
          <cell r="M167" t="str">
            <v>河北</v>
          </cell>
          <cell r="N167" t="str">
            <v>河北工厂</v>
          </cell>
          <cell r="O167" t="str">
            <v>劳动合同</v>
          </cell>
          <cell r="P167" t="str">
            <v>是</v>
          </cell>
          <cell r="Q167" t="str">
            <v>否</v>
          </cell>
          <cell r="R167" t="str">
            <v>正式工</v>
          </cell>
          <cell r="S167" t="str">
            <v>生产类</v>
          </cell>
          <cell r="T167" t="str">
            <v>间接人员</v>
          </cell>
        </row>
        <row r="168">
          <cell r="D168" t="str">
            <v>姬胜阳</v>
          </cell>
          <cell r="E168" t="str">
            <v>130983199201222217</v>
          </cell>
          <cell r="F168" t="str">
            <v>男</v>
          </cell>
          <cell r="G168" t="str">
            <v>前台</v>
          </cell>
          <cell r="H168" t="str">
            <v>河北光华荣昌汽车部件有限公司</v>
          </cell>
          <cell r="I168" t="str">
            <v>制造部-金属件厂后勤</v>
          </cell>
          <cell r="J168" t="str">
            <v>后勤</v>
          </cell>
          <cell r="K168" t="str">
            <v>冲压弯管车间班长</v>
          </cell>
        </row>
        <row r="168">
          <cell r="M168" t="str">
            <v>河北</v>
          </cell>
          <cell r="N168" t="str">
            <v>河北工厂</v>
          </cell>
          <cell r="O168" t="str">
            <v>劳动合同</v>
          </cell>
          <cell r="P168" t="str">
            <v>是</v>
          </cell>
          <cell r="Q168" t="str">
            <v>否</v>
          </cell>
          <cell r="R168" t="str">
            <v>正式工</v>
          </cell>
          <cell r="S168" t="str">
            <v>生产类</v>
          </cell>
          <cell r="T168" t="str">
            <v>间接人员</v>
          </cell>
        </row>
        <row r="169">
          <cell r="D169" t="str">
            <v>王祥</v>
          </cell>
          <cell r="E169" t="str">
            <v>130983199302141619</v>
          </cell>
          <cell r="F169" t="str">
            <v>男</v>
          </cell>
          <cell r="G169" t="str">
            <v>前台</v>
          </cell>
          <cell r="H169" t="str">
            <v>河北光华荣昌汽车部件有限公司</v>
          </cell>
          <cell r="I169" t="str">
            <v>冲压弯管车间</v>
          </cell>
          <cell r="J169" t="str">
            <v>冲压弯管车间</v>
          </cell>
          <cell r="K169" t="str">
            <v>冲压工</v>
          </cell>
        </row>
        <row r="169">
          <cell r="M169" t="str">
            <v>河北</v>
          </cell>
          <cell r="N169" t="str">
            <v>河北工厂</v>
          </cell>
          <cell r="O169" t="str">
            <v>劳动合同</v>
          </cell>
          <cell r="P169" t="str">
            <v>是</v>
          </cell>
          <cell r="Q169" t="str">
            <v>否</v>
          </cell>
          <cell r="R169" t="str">
            <v>正式工</v>
          </cell>
          <cell r="S169" t="str">
            <v>生产类</v>
          </cell>
          <cell r="T169" t="str">
            <v>直接人员</v>
          </cell>
        </row>
        <row r="170">
          <cell r="D170" t="str">
            <v>王宝俊</v>
          </cell>
          <cell r="E170" t="str">
            <v>130925198506255812</v>
          </cell>
          <cell r="F170" t="str">
            <v>男</v>
          </cell>
          <cell r="G170" t="str">
            <v>前台</v>
          </cell>
          <cell r="H170" t="str">
            <v>河北光华荣昌汽车部件有限公司</v>
          </cell>
          <cell r="I170" t="str">
            <v>冲压弯管车间</v>
          </cell>
          <cell r="J170" t="str">
            <v>冲压弯管车间</v>
          </cell>
          <cell r="K170" t="str">
            <v>模具维修</v>
          </cell>
        </row>
        <row r="170">
          <cell r="M170" t="str">
            <v>河北</v>
          </cell>
          <cell r="N170" t="str">
            <v>河北工厂</v>
          </cell>
          <cell r="O170" t="str">
            <v>劳动合同</v>
          </cell>
          <cell r="P170" t="str">
            <v>是</v>
          </cell>
          <cell r="Q170" t="str">
            <v>否</v>
          </cell>
          <cell r="R170" t="str">
            <v>正式工</v>
          </cell>
          <cell r="S170" t="str">
            <v>生产类</v>
          </cell>
          <cell r="T170" t="str">
            <v>直接人员</v>
          </cell>
        </row>
        <row r="171">
          <cell r="D171" t="str">
            <v>邓福源</v>
          </cell>
          <cell r="E171" t="str">
            <v>130983198402171618</v>
          </cell>
          <cell r="F171" t="str">
            <v>男</v>
          </cell>
          <cell r="G171" t="str">
            <v>前台</v>
          </cell>
          <cell r="H171" t="str">
            <v>河北光华荣昌汽车部件有限公司</v>
          </cell>
          <cell r="I171" t="str">
            <v>冲压弯管车间</v>
          </cell>
          <cell r="J171" t="str">
            <v>冲压弯管车间</v>
          </cell>
          <cell r="K171" t="str">
            <v>模具维修</v>
          </cell>
        </row>
        <row r="171">
          <cell r="M171" t="str">
            <v>河北</v>
          </cell>
          <cell r="N171" t="str">
            <v>河北工厂</v>
          </cell>
          <cell r="O171" t="str">
            <v>劳动合同</v>
          </cell>
          <cell r="P171" t="str">
            <v>是</v>
          </cell>
          <cell r="Q171" t="str">
            <v>否</v>
          </cell>
          <cell r="R171" t="str">
            <v>正式工</v>
          </cell>
          <cell r="S171" t="str">
            <v>生产类</v>
          </cell>
          <cell r="T171" t="str">
            <v>直接人员</v>
          </cell>
        </row>
        <row r="172">
          <cell r="D172" t="str">
            <v>于正军</v>
          </cell>
          <cell r="E172" t="str">
            <v>132930197707191817</v>
          </cell>
          <cell r="F172" t="str">
            <v>男</v>
          </cell>
          <cell r="G172" t="str">
            <v>前台</v>
          </cell>
          <cell r="H172" t="str">
            <v>河北光华荣昌汽车部件有限公司</v>
          </cell>
          <cell r="I172" t="str">
            <v>冲压弯管车间</v>
          </cell>
          <cell r="J172" t="str">
            <v>冲压弯管车间</v>
          </cell>
          <cell r="K172" t="str">
            <v>辅工</v>
          </cell>
        </row>
        <row r="172">
          <cell r="M172" t="str">
            <v>河北</v>
          </cell>
          <cell r="N172" t="str">
            <v>河北工厂</v>
          </cell>
          <cell r="O172" t="str">
            <v>劳动合同</v>
          </cell>
          <cell r="P172" t="str">
            <v>是</v>
          </cell>
          <cell r="Q172" t="str">
            <v>否</v>
          </cell>
          <cell r="R172" t="str">
            <v>正式工</v>
          </cell>
          <cell r="S172" t="str">
            <v>生产类</v>
          </cell>
          <cell r="T172" t="str">
            <v>直接人员</v>
          </cell>
        </row>
        <row r="173">
          <cell r="D173" t="str">
            <v>梁国敏</v>
          </cell>
          <cell r="E173" t="str">
            <v>132930198203022838</v>
          </cell>
          <cell r="F173" t="str">
            <v>男</v>
          </cell>
          <cell r="G173" t="str">
            <v>前台</v>
          </cell>
          <cell r="H173" t="str">
            <v>河北光华荣昌汽车部件有限公司</v>
          </cell>
          <cell r="I173" t="str">
            <v>冲压弯管车间</v>
          </cell>
          <cell r="J173" t="str">
            <v>冲压弯管车间</v>
          </cell>
          <cell r="K173" t="str">
            <v>辅工</v>
          </cell>
        </row>
        <row r="173">
          <cell r="M173" t="str">
            <v>河北</v>
          </cell>
          <cell r="N173" t="str">
            <v>河北工厂</v>
          </cell>
          <cell r="O173" t="str">
            <v>劳动合同</v>
          </cell>
          <cell r="P173" t="str">
            <v>是</v>
          </cell>
          <cell r="Q173" t="str">
            <v>否</v>
          </cell>
          <cell r="R173" t="str">
            <v>正式工</v>
          </cell>
          <cell r="S173" t="str">
            <v>生产类</v>
          </cell>
          <cell r="T173" t="str">
            <v>直接人员</v>
          </cell>
        </row>
        <row r="174">
          <cell r="D174" t="str">
            <v>范丙星</v>
          </cell>
          <cell r="E174" t="str">
            <v>130983199104105537</v>
          </cell>
          <cell r="F174" t="str">
            <v>男</v>
          </cell>
          <cell r="G174" t="str">
            <v>前台</v>
          </cell>
          <cell r="H174" t="str">
            <v>河北光华荣昌汽车部件有限公司</v>
          </cell>
          <cell r="I174" t="str">
            <v>冲压弯管车间</v>
          </cell>
          <cell r="J174" t="str">
            <v>冲压弯管车间</v>
          </cell>
          <cell r="K174" t="str">
            <v>焊工</v>
          </cell>
        </row>
        <row r="174">
          <cell r="M174" t="str">
            <v>河北</v>
          </cell>
          <cell r="N174" t="str">
            <v>河北工厂</v>
          </cell>
          <cell r="O174" t="str">
            <v>劳动合同</v>
          </cell>
          <cell r="P174" t="str">
            <v>是</v>
          </cell>
          <cell r="Q174" t="str">
            <v>否</v>
          </cell>
          <cell r="R174" t="str">
            <v>正式工</v>
          </cell>
          <cell r="S174" t="str">
            <v>生产类</v>
          </cell>
          <cell r="T174" t="str">
            <v>直接人员</v>
          </cell>
        </row>
        <row r="175">
          <cell r="D175" t="str">
            <v>陈月涛</v>
          </cell>
          <cell r="E175" t="str">
            <v>132930198112282239</v>
          </cell>
          <cell r="F175" t="str">
            <v>男</v>
          </cell>
          <cell r="G175" t="str">
            <v>前台</v>
          </cell>
          <cell r="H175" t="str">
            <v>河北光华荣昌汽车部件有限公司</v>
          </cell>
          <cell r="I175" t="str">
            <v>冲压弯管车间</v>
          </cell>
          <cell r="J175" t="str">
            <v>冲压弯管车间</v>
          </cell>
          <cell r="K175" t="str">
            <v>焊工</v>
          </cell>
        </row>
        <row r="175">
          <cell r="M175" t="str">
            <v>河北</v>
          </cell>
          <cell r="N175" t="str">
            <v>河北工厂</v>
          </cell>
          <cell r="O175" t="str">
            <v>劳动合同</v>
          </cell>
          <cell r="P175" t="str">
            <v>是</v>
          </cell>
          <cell r="Q175" t="str">
            <v>否</v>
          </cell>
          <cell r="R175" t="str">
            <v>正式工</v>
          </cell>
          <cell r="S175" t="str">
            <v>生产类</v>
          </cell>
          <cell r="T175" t="str">
            <v>直接人员</v>
          </cell>
        </row>
        <row r="176">
          <cell r="D176" t="str">
            <v>王滨</v>
          </cell>
          <cell r="E176" t="str">
            <v>132930197803071815</v>
          </cell>
          <cell r="F176" t="str">
            <v>男</v>
          </cell>
          <cell r="G176" t="str">
            <v>前台</v>
          </cell>
          <cell r="H176" t="str">
            <v>河北光华荣昌汽车部件有限公司</v>
          </cell>
          <cell r="I176" t="str">
            <v>冲压弯管车间</v>
          </cell>
          <cell r="J176" t="str">
            <v>冲压弯管车间</v>
          </cell>
          <cell r="K176" t="str">
            <v>冲压工</v>
          </cell>
        </row>
        <row r="176">
          <cell r="M176" t="str">
            <v>河北</v>
          </cell>
          <cell r="N176" t="str">
            <v>河北工厂</v>
          </cell>
          <cell r="O176" t="str">
            <v>劳动合同</v>
          </cell>
          <cell r="P176" t="str">
            <v>是</v>
          </cell>
          <cell r="Q176" t="str">
            <v>否</v>
          </cell>
          <cell r="R176" t="str">
            <v>正式工</v>
          </cell>
          <cell r="S176" t="str">
            <v>生产类</v>
          </cell>
          <cell r="T176" t="str">
            <v>直接人员</v>
          </cell>
        </row>
        <row r="177">
          <cell r="D177" t="str">
            <v>董凤海</v>
          </cell>
          <cell r="E177" t="str">
            <v>232622197602272618</v>
          </cell>
          <cell r="F177" t="str">
            <v>男</v>
          </cell>
          <cell r="G177" t="str">
            <v>前台</v>
          </cell>
          <cell r="H177" t="str">
            <v>河北光华荣昌汽车部件有限公司</v>
          </cell>
          <cell r="I177" t="str">
            <v>冲压弯管车间</v>
          </cell>
          <cell r="J177" t="str">
            <v>冲压弯管车间</v>
          </cell>
          <cell r="K177" t="str">
            <v>冲压工</v>
          </cell>
        </row>
        <row r="177">
          <cell r="M177" t="str">
            <v>河北</v>
          </cell>
          <cell r="N177" t="str">
            <v>河北工厂</v>
          </cell>
          <cell r="O177" t="str">
            <v>劳动合同</v>
          </cell>
          <cell r="P177" t="str">
            <v>是</v>
          </cell>
          <cell r="Q177" t="str">
            <v>否</v>
          </cell>
          <cell r="R177" t="str">
            <v>正式工</v>
          </cell>
          <cell r="S177" t="str">
            <v>生产类</v>
          </cell>
          <cell r="T177" t="str">
            <v>直接人员</v>
          </cell>
        </row>
        <row r="178">
          <cell r="D178" t="str">
            <v>崔永文</v>
          </cell>
          <cell r="E178" t="str">
            <v>132930199410102835</v>
          </cell>
          <cell r="F178" t="str">
            <v>男</v>
          </cell>
          <cell r="G178" t="str">
            <v>前台</v>
          </cell>
          <cell r="H178" t="str">
            <v>河北光华荣昌汽车部件有限公司</v>
          </cell>
          <cell r="I178" t="str">
            <v>冲压弯管车间</v>
          </cell>
          <cell r="J178" t="str">
            <v>冲压弯管车间</v>
          </cell>
          <cell r="K178" t="str">
            <v>冲压工</v>
          </cell>
        </row>
        <row r="178">
          <cell r="M178" t="str">
            <v>河北</v>
          </cell>
          <cell r="N178" t="str">
            <v>河北工厂</v>
          </cell>
          <cell r="O178" t="str">
            <v>劳动合同</v>
          </cell>
          <cell r="P178" t="str">
            <v>是</v>
          </cell>
          <cell r="Q178" t="str">
            <v>否</v>
          </cell>
          <cell r="R178" t="str">
            <v>正式工</v>
          </cell>
          <cell r="S178" t="str">
            <v>生产类</v>
          </cell>
          <cell r="T178" t="str">
            <v>直接人员</v>
          </cell>
        </row>
        <row r="179">
          <cell r="D179" t="str">
            <v>赵卫</v>
          </cell>
          <cell r="E179" t="str">
            <v>130983199405053718</v>
          </cell>
          <cell r="F179" t="str">
            <v>男</v>
          </cell>
          <cell r="G179" t="str">
            <v>前台</v>
          </cell>
          <cell r="H179" t="str">
            <v>河北光华荣昌汽车部件有限公司</v>
          </cell>
          <cell r="I179" t="str">
            <v>冲压弯管车间</v>
          </cell>
          <cell r="J179" t="str">
            <v>冲压弯管车间</v>
          </cell>
          <cell r="K179" t="str">
            <v>冲压工</v>
          </cell>
        </row>
        <row r="179">
          <cell r="M179" t="str">
            <v>河北</v>
          </cell>
          <cell r="N179" t="str">
            <v>河北工厂</v>
          </cell>
          <cell r="O179" t="str">
            <v>劳动合同</v>
          </cell>
          <cell r="P179" t="str">
            <v>是</v>
          </cell>
          <cell r="Q179" t="str">
            <v>否</v>
          </cell>
          <cell r="R179" t="str">
            <v>正式工</v>
          </cell>
          <cell r="S179" t="str">
            <v>生产类</v>
          </cell>
          <cell r="T179" t="str">
            <v>直接人员</v>
          </cell>
        </row>
        <row r="180">
          <cell r="D180" t="str">
            <v>王先平</v>
          </cell>
          <cell r="E180" t="str">
            <v>230231199402132030</v>
          </cell>
          <cell r="F180" t="str">
            <v>男</v>
          </cell>
          <cell r="G180" t="str">
            <v>前台</v>
          </cell>
          <cell r="H180" t="str">
            <v>河北光华荣昌汽车部件有限公司</v>
          </cell>
          <cell r="I180" t="str">
            <v>冲压弯管车间</v>
          </cell>
          <cell r="J180" t="str">
            <v>冲压弯管车间</v>
          </cell>
          <cell r="K180" t="str">
            <v>冲压工</v>
          </cell>
        </row>
        <row r="180">
          <cell r="M180" t="str">
            <v>河北</v>
          </cell>
          <cell r="N180" t="str">
            <v>河北工厂</v>
          </cell>
          <cell r="O180" t="str">
            <v>劳动合同</v>
          </cell>
          <cell r="P180" t="str">
            <v>是</v>
          </cell>
          <cell r="Q180" t="str">
            <v>否</v>
          </cell>
          <cell r="R180" t="str">
            <v>正式工</v>
          </cell>
          <cell r="S180" t="str">
            <v>生产类</v>
          </cell>
          <cell r="T180" t="str">
            <v>直接人员</v>
          </cell>
        </row>
        <row r="181">
          <cell r="D181" t="str">
            <v>蒋云浩</v>
          </cell>
          <cell r="E181" t="str">
            <v>130924198510143534</v>
          </cell>
          <cell r="F181" t="str">
            <v>男</v>
          </cell>
          <cell r="G181" t="str">
            <v>前台</v>
          </cell>
          <cell r="H181" t="str">
            <v>河北光华荣昌汽车部件有限公司</v>
          </cell>
          <cell r="I181" t="str">
            <v>冲压弯管车间</v>
          </cell>
          <cell r="J181" t="str">
            <v>冲压弯管车间</v>
          </cell>
          <cell r="K181" t="str">
            <v>冲压工</v>
          </cell>
        </row>
        <row r="181">
          <cell r="M181" t="str">
            <v>河北</v>
          </cell>
          <cell r="N181" t="str">
            <v>河北工厂</v>
          </cell>
          <cell r="O181" t="str">
            <v>劳动合同</v>
          </cell>
          <cell r="P181" t="str">
            <v>是</v>
          </cell>
          <cell r="Q181" t="str">
            <v>否</v>
          </cell>
          <cell r="R181" t="str">
            <v>正式工</v>
          </cell>
          <cell r="S181" t="str">
            <v>生产类</v>
          </cell>
          <cell r="T181" t="str">
            <v>直接人员</v>
          </cell>
        </row>
        <row r="182">
          <cell r="D182" t="str">
            <v>于型淼</v>
          </cell>
          <cell r="E182" t="str">
            <v>132930199201233513</v>
          </cell>
          <cell r="F182" t="str">
            <v>男</v>
          </cell>
          <cell r="G182" t="str">
            <v>前台</v>
          </cell>
          <cell r="H182" t="str">
            <v>河北光华荣昌汽车部件有限公司</v>
          </cell>
          <cell r="I182" t="str">
            <v>冲压弯管车间</v>
          </cell>
          <cell r="J182" t="str">
            <v>冲压弯管车间</v>
          </cell>
          <cell r="K182" t="str">
            <v>冲压工</v>
          </cell>
        </row>
        <row r="182">
          <cell r="M182" t="str">
            <v>河北</v>
          </cell>
          <cell r="N182" t="str">
            <v>河北工厂</v>
          </cell>
          <cell r="O182" t="str">
            <v>劳动合同</v>
          </cell>
          <cell r="P182" t="str">
            <v>是</v>
          </cell>
          <cell r="Q182" t="str">
            <v>否</v>
          </cell>
          <cell r="R182" t="str">
            <v>正式工</v>
          </cell>
          <cell r="S182" t="str">
            <v>生产类</v>
          </cell>
          <cell r="T182" t="str">
            <v>直接人员</v>
          </cell>
        </row>
        <row r="183">
          <cell r="D183" t="str">
            <v>于代弟</v>
          </cell>
          <cell r="E183" t="str">
            <v>132930197512041827</v>
          </cell>
          <cell r="F183" t="str">
            <v>女</v>
          </cell>
          <cell r="G183" t="str">
            <v>前台</v>
          </cell>
          <cell r="H183" t="str">
            <v>河北光华荣昌汽车部件有限公司</v>
          </cell>
          <cell r="I183" t="str">
            <v>冲压弯管车间</v>
          </cell>
          <cell r="J183" t="str">
            <v>冲压弯管车间</v>
          </cell>
          <cell r="K183" t="str">
            <v>冲压工</v>
          </cell>
        </row>
        <row r="183">
          <cell r="M183" t="str">
            <v>河北</v>
          </cell>
          <cell r="N183" t="str">
            <v>河北工厂</v>
          </cell>
          <cell r="O183" t="str">
            <v>劳动合同</v>
          </cell>
          <cell r="P183" t="str">
            <v>是</v>
          </cell>
          <cell r="Q183" t="str">
            <v>否</v>
          </cell>
          <cell r="R183" t="str">
            <v>正式工</v>
          </cell>
          <cell r="S183" t="str">
            <v>生产类</v>
          </cell>
          <cell r="T183" t="str">
            <v>直接人员</v>
          </cell>
        </row>
        <row r="184">
          <cell r="D184" t="str">
            <v>范淑菁</v>
          </cell>
          <cell r="E184" t="str">
            <v>132930197411160923</v>
          </cell>
          <cell r="F184" t="str">
            <v>女</v>
          </cell>
          <cell r="G184" t="str">
            <v>前台</v>
          </cell>
          <cell r="H184" t="str">
            <v>河北光华荣昌汽车部件有限公司</v>
          </cell>
          <cell r="I184" t="str">
            <v>冲压弯管车间</v>
          </cell>
          <cell r="J184" t="str">
            <v>冲压弯管车间</v>
          </cell>
          <cell r="K184" t="str">
            <v>冲压工</v>
          </cell>
        </row>
        <row r="184">
          <cell r="M184" t="str">
            <v>河北</v>
          </cell>
          <cell r="N184" t="str">
            <v>河北工厂</v>
          </cell>
          <cell r="O184" t="str">
            <v>劳动合同</v>
          </cell>
          <cell r="P184" t="str">
            <v>是</v>
          </cell>
          <cell r="Q184" t="str">
            <v>否</v>
          </cell>
          <cell r="R184" t="str">
            <v>正式工</v>
          </cell>
          <cell r="S184" t="str">
            <v>生产类</v>
          </cell>
          <cell r="T184" t="str">
            <v>直接人员</v>
          </cell>
        </row>
        <row r="185">
          <cell r="D185" t="str">
            <v>郭瑞超</v>
          </cell>
          <cell r="E185" t="str">
            <v>130983199610081419</v>
          </cell>
          <cell r="F185" t="str">
            <v>男</v>
          </cell>
          <cell r="G185" t="str">
            <v>前台</v>
          </cell>
          <cell r="H185" t="str">
            <v>河北光华荣昌汽车部件有限公司</v>
          </cell>
          <cell r="I185" t="str">
            <v>冲压弯管车间</v>
          </cell>
          <cell r="J185" t="str">
            <v>冲压弯管车间</v>
          </cell>
          <cell r="K185" t="str">
            <v>冲压工</v>
          </cell>
        </row>
        <row r="185">
          <cell r="M185" t="str">
            <v>河北</v>
          </cell>
          <cell r="N185" t="str">
            <v>河北工厂</v>
          </cell>
          <cell r="O185" t="str">
            <v>劳动合同</v>
          </cell>
          <cell r="P185" t="str">
            <v>是</v>
          </cell>
          <cell r="Q185" t="str">
            <v>否</v>
          </cell>
          <cell r="R185" t="str">
            <v>正式工</v>
          </cell>
          <cell r="S185" t="str">
            <v>生产类</v>
          </cell>
          <cell r="T185" t="str">
            <v>直接人员</v>
          </cell>
        </row>
        <row r="186">
          <cell r="D186" t="str">
            <v>白华庚</v>
          </cell>
          <cell r="E186" t="str">
            <v>130983199203102219</v>
          </cell>
          <cell r="F186" t="str">
            <v>男</v>
          </cell>
          <cell r="G186" t="str">
            <v>前台</v>
          </cell>
          <cell r="H186" t="str">
            <v>河北光华荣昌汽车部件有限公司</v>
          </cell>
          <cell r="I186" t="str">
            <v>冲压弯管车间</v>
          </cell>
          <cell r="J186" t="str">
            <v>冲压弯管车间</v>
          </cell>
          <cell r="K186" t="str">
            <v>冲压工</v>
          </cell>
        </row>
        <row r="186">
          <cell r="M186" t="str">
            <v>河北</v>
          </cell>
          <cell r="N186" t="str">
            <v>河北工厂</v>
          </cell>
          <cell r="O186" t="str">
            <v>劳动合同</v>
          </cell>
          <cell r="P186" t="str">
            <v>是</v>
          </cell>
          <cell r="Q186" t="str">
            <v>否</v>
          </cell>
          <cell r="R186" t="str">
            <v>正式工</v>
          </cell>
          <cell r="S186" t="str">
            <v>生产类</v>
          </cell>
          <cell r="T186" t="str">
            <v>直接人员</v>
          </cell>
        </row>
        <row r="187">
          <cell r="D187" t="str">
            <v>邓雪</v>
          </cell>
          <cell r="E187" t="str">
            <v>130983198403101638</v>
          </cell>
          <cell r="F187" t="str">
            <v>男</v>
          </cell>
          <cell r="G187" t="str">
            <v>前台</v>
          </cell>
          <cell r="H187" t="str">
            <v>河北光华荣昌汽车部件有限公司</v>
          </cell>
          <cell r="I187" t="str">
            <v>冲压弯管车间</v>
          </cell>
          <cell r="J187" t="str">
            <v>冲压弯管车间</v>
          </cell>
          <cell r="K187" t="str">
            <v>冲压工</v>
          </cell>
        </row>
        <row r="187">
          <cell r="M187" t="str">
            <v>河北</v>
          </cell>
          <cell r="N187" t="str">
            <v>河北工厂</v>
          </cell>
          <cell r="O187" t="str">
            <v>劳动合同</v>
          </cell>
          <cell r="P187" t="str">
            <v>是</v>
          </cell>
          <cell r="Q187" t="str">
            <v>否</v>
          </cell>
          <cell r="R187" t="str">
            <v>正式工</v>
          </cell>
          <cell r="S187" t="str">
            <v>生产类</v>
          </cell>
          <cell r="T187" t="str">
            <v>直接人员</v>
          </cell>
        </row>
        <row r="188">
          <cell r="D188" t="str">
            <v>易春凤</v>
          </cell>
          <cell r="E188" t="str">
            <v>132930197601291422</v>
          </cell>
          <cell r="F188" t="str">
            <v>女</v>
          </cell>
          <cell r="G188" t="str">
            <v>前台</v>
          </cell>
          <cell r="H188" t="str">
            <v>河北光华荣昌汽车部件有限公司</v>
          </cell>
          <cell r="I188" t="str">
            <v>冲压弯管车间</v>
          </cell>
          <cell r="J188" t="str">
            <v>冲压弯管车间</v>
          </cell>
          <cell r="K188" t="str">
            <v>冲压工</v>
          </cell>
        </row>
        <row r="188">
          <cell r="M188" t="str">
            <v>河北</v>
          </cell>
          <cell r="N188" t="str">
            <v>河北工厂</v>
          </cell>
          <cell r="O188" t="str">
            <v>劳动合同</v>
          </cell>
          <cell r="P188" t="str">
            <v>是</v>
          </cell>
          <cell r="Q188" t="str">
            <v>否</v>
          </cell>
          <cell r="R188" t="str">
            <v>正式工</v>
          </cell>
          <cell r="S188" t="str">
            <v>生产类</v>
          </cell>
          <cell r="T188" t="str">
            <v>直接人员</v>
          </cell>
        </row>
        <row r="189">
          <cell r="D189" t="str">
            <v>刘建海</v>
          </cell>
          <cell r="E189" t="str">
            <v>130924199905020533</v>
          </cell>
          <cell r="F189" t="str">
            <v>男</v>
          </cell>
          <cell r="G189" t="str">
            <v>前台</v>
          </cell>
          <cell r="H189" t="str">
            <v>河北光华荣昌汽车部件有限公司</v>
          </cell>
          <cell r="I189" t="str">
            <v>冲压弯管车间</v>
          </cell>
          <cell r="J189" t="str">
            <v>冲压弯管车间</v>
          </cell>
          <cell r="K189" t="str">
            <v>冲压工</v>
          </cell>
        </row>
        <row r="189">
          <cell r="M189" t="str">
            <v>河北</v>
          </cell>
          <cell r="N189" t="str">
            <v>河北工厂</v>
          </cell>
          <cell r="O189" t="str">
            <v>劳动合同</v>
          </cell>
          <cell r="P189" t="str">
            <v>是</v>
          </cell>
          <cell r="Q189" t="str">
            <v>否</v>
          </cell>
          <cell r="R189" t="str">
            <v>正式工</v>
          </cell>
          <cell r="S189" t="str">
            <v>生产类</v>
          </cell>
          <cell r="T189" t="str">
            <v>直接人员</v>
          </cell>
        </row>
        <row r="190">
          <cell r="D190" t="str">
            <v>王建国</v>
          </cell>
          <cell r="E190" t="str">
            <v>130924198201294216</v>
          </cell>
          <cell r="F190" t="str">
            <v>男</v>
          </cell>
          <cell r="G190" t="str">
            <v>前台</v>
          </cell>
          <cell r="H190" t="str">
            <v>河北光华荣昌汽车部件有限公司</v>
          </cell>
          <cell r="I190" t="str">
            <v>冲压弯管车间</v>
          </cell>
          <cell r="J190" t="str">
            <v>冲压弯管车间</v>
          </cell>
          <cell r="K190" t="str">
            <v>冲压工</v>
          </cell>
        </row>
        <row r="190">
          <cell r="M190" t="str">
            <v>河北</v>
          </cell>
          <cell r="N190" t="str">
            <v>河北工厂</v>
          </cell>
          <cell r="O190" t="str">
            <v>劳动合同</v>
          </cell>
          <cell r="P190" t="str">
            <v>是</v>
          </cell>
          <cell r="Q190" t="str">
            <v>否</v>
          </cell>
          <cell r="R190" t="str">
            <v>正式工</v>
          </cell>
          <cell r="S190" t="str">
            <v>生产类</v>
          </cell>
          <cell r="T190" t="str">
            <v>直接人员</v>
          </cell>
        </row>
        <row r="191">
          <cell r="D191" t="str">
            <v>孙建华</v>
          </cell>
          <cell r="E191" t="str">
            <v>132930197603060310</v>
          </cell>
          <cell r="F191" t="str">
            <v>男</v>
          </cell>
          <cell r="G191" t="str">
            <v>前台</v>
          </cell>
          <cell r="H191" t="str">
            <v>河北光华荣昌汽车部件有限公司</v>
          </cell>
          <cell r="I191" t="str">
            <v>冲压弯管车间</v>
          </cell>
          <cell r="J191" t="str">
            <v>冲压弯管车间</v>
          </cell>
          <cell r="K191" t="str">
            <v>冲压工</v>
          </cell>
        </row>
        <row r="191">
          <cell r="M191" t="str">
            <v>河北</v>
          </cell>
          <cell r="N191" t="str">
            <v>河北工厂</v>
          </cell>
          <cell r="O191" t="str">
            <v>劳动合同</v>
          </cell>
          <cell r="P191" t="str">
            <v>是</v>
          </cell>
          <cell r="Q191" t="str">
            <v>否</v>
          </cell>
          <cell r="R191" t="str">
            <v>正式工</v>
          </cell>
          <cell r="S191" t="str">
            <v>生产类</v>
          </cell>
          <cell r="T191" t="str">
            <v>直接人员</v>
          </cell>
        </row>
        <row r="192">
          <cell r="D192" t="str">
            <v>马立升</v>
          </cell>
          <cell r="E192" t="str">
            <v>130983199901013715</v>
          </cell>
          <cell r="F192" t="str">
            <v>男</v>
          </cell>
          <cell r="G192" t="str">
            <v>前台</v>
          </cell>
          <cell r="H192" t="str">
            <v>河北光华荣昌汽车部件有限公司</v>
          </cell>
          <cell r="I192" t="str">
            <v>冲压弯管车间</v>
          </cell>
          <cell r="J192" t="str">
            <v>冲压弯管车间</v>
          </cell>
          <cell r="K192" t="str">
            <v>冲压工</v>
          </cell>
        </row>
        <row r="192">
          <cell r="M192" t="str">
            <v>河北</v>
          </cell>
          <cell r="N192" t="str">
            <v>河北工厂</v>
          </cell>
          <cell r="O192" t="str">
            <v>劳动合同</v>
          </cell>
          <cell r="P192" t="str">
            <v>是</v>
          </cell>
          <cell r="Q192" t="str">
            <v>否</v>
          </cell>
          <cell r="R192" t="str">
            <v>正式工</v>
          </cell>
          <cell r="S192" t="str">
            <v>生产类</v>
          </cell>
          <cell r="T192" t="str">
            <v>直接人员</v>
          </cell>
        </row>
        <row r="193">
          <cell r="D193" t="str">
            <v>张之良</v>
          </cell>
          <cell r="E193" t="str">
            <v>130983199008022010</v>
          </cell>
          <cell r="F193" t="str">
            <v>男</v>
          </cell>
          <cell r="G193" t="str">
            <v>前台</v>
          </cell>
          <cell r="H193" t="str">
            <v>河北光华荣昌汽车部件有限公司</v>
          </cell>
          <cell r="I193" t="str">
            <v>冲压弯管车间</v>
          </cell>
          <cell r="J193" t="str">
            <v>冲压弯管车间</v>
          </cell>
          <cell r="K193" t="str">
            <v>冲压工</v>
          </cell>
        </row>
        <row r="193">
          <cell r="M193" t="str">
            <v>河北</v>
          </cell>
          <cell r="N193" t="str">
            <v>河北工厂</v>
          </cell>
          <cell r="O193" t="str">
            <v>劳动合同</v>
          </cell>
          <cell r="P193" t="str">
            <v>是</v>
          </cell>
          <cell r="Q193" t="str">
            <v>否</v>
          </cell>
          <cell r="R193" t="str">
            <v>正式工</v>
          </cell>
          <cell r="S193" t="str">
            <v>生产类</v>
          </cell>
          <cell r="T193" t="str">
            <v>直接人员</v>
          </cell>
        </row>
        <row r="194">
          <cell r="D194" t="str">
            <v>徐小战</v>
          </cell>
          <cell r="E194" t="str">
            <v>130924197808214222</v>
          </cell>
          <cell r="F194" t="str">
            <v>女</v>
          </cell>
          <cell r="G194" t="str">
            <v>前台</v>
          </cell>
          <cell r="H194" t="str">
            <v>河北光华荣昌汽车部件有限公司</v>
          </cell>
          <cell r="I194" t="str">
            <v>冲压弯管车间</v>
          </cell>
          <cell r="J194" t="str">
            <v>冲压弯管车间</v>
          </cell>
          <cell r="K194" t="str">
            <v>冲压工</v>
          </cell>
        </row>
        <row r="194">
          <cell r="M194" t="str">
            <v>河北</v>
          </cell>
          <cell r="N194" t="str">
            <v>河北工厂</v>
          </cell>
          <cell r="O194" t="str">
            <v>劳动合同</v>
          </cell>
          <cell r="P194" t="str">
            <v>是</v>
          </cell>
          <cell r="Q194" t="str">
            <v>否</v>
          </cell>
          <cell r="R194" t="str">
            <v>正式工</v>
          </cell>
          <cell r="S194" t="str">
            <v>生产类</v>
          </cell>
          <cell r="T194" t="str">
            <v>直接人员</v>
          </cell>
        </row>
        <row r="195">
          <cell r="D195" t="str">
            <v>高山</v>
          </cell>
          <cell r="E195" t="str">
            <v>532522197908131821</v>
          </cell>
          <cell r="F195" t="str">
            <v>女</v>
          </cell>
          <cell r="G195" t="str">
            <v>前台</v>
          </cell>
          <cell r="H195" t="str">
            <v>河北光华荣昌汽车部件有限公司</v>
          </cell>
          <cell r="I195" t="str">
            <v>冲压弯管车间</v>
          </cell>
          <cell r="J195" t="str">
            <v>冲压弯管车间</v>
          </cell>
          <cell r="K195" t="str">
            <v>冲压工</v>
          </cell>
        </row>
        <row r="195">
          <cell r="M195" t="str">
            <v>河北</v>
          </cell>
          <cell r="N195" t="str">
            <v>河北工厂</v>
          </cell>
          <cell r="O195" t="str">
            <v>劳动合同</v>
          </cell>
          <cell r="P195" t="str">
            <v>是</v>
          </cell>
          <cell r="Q195" t="str">
            <v>否</v>
          </cell>
          <cell r="R195" t="str">
            <v>正式工</v>
          </cell>
          <cell r="S195" t="str">
            <v>生产类</v>
          </cell>
          <cell r="T195" t="str">
            <v>直接人员</v>
          </cell>
        </row>
        <row r="196">
          <cell r="D196" t="str">
            <v>王国胜</v>
          </cell>
          <cell r="E196" t="str">
            <v>132930197202221830</v>
          </cell>
          <cell r="F196" t="str">
            <v>男</v>
          </cell>
          <cell r="G196" t="str">
            <v>前台</v>
          </cell>
          <cell r="H196" t="str">
            <v>河北光华荣昌汽车部件有限公司</v>
          </cell>
          <cell r="I196" t="str">
            <v>冲压弯管车间</v>
          </cell>
          <cell r="J196" t="str">
            <v>冲压弯管车间</v>
          </cell>
          <cell r="K196" t="str">
            <v>冲压工</v>
          </cell>
        </row>
        <row r="196">
          <cell r="M196" t="str">
            <v>河北</v>
          </cell>
          <cell r="N196" t="str">
            <v>河北工厂</v>
          </cell>
          <cell r="O196" t="str">
            <v>劳动合同</v>
          </cell>
          <cell r="P196" t="str">
            <v>是</v>
          </cell>
          <cell r="Q196" t="str">
            <v>否</v>
          </cell>
          <cell r="R196" t="str">
            <v>正式工</v>
          </cell>
          <cell r="S196" t="str">
            <v>生产类</v>
          </cell>
          <cell r="T196" t="str">
            <v>直接人员</v>
          </cell>
        </row>
        <row r="197">
          <cell r="D197" t="str">
            <v>李双龙</v>
          </cell>
          <cell r="E197" t="str">
            <v>130924200002124214</v>
          </cell>
          <cell r="F197" t="str">
            <v>男</v>
          </cell>
          <cell r="G197" t="str">
            <v>前台</v>
          </cell>
          <cell r="H197" t="str">
            <v>河北光华荣昌汽车部件有限公司</v>
          </cell>
          <cell r="I197" t="str">
            <v>冲压弯管车间</v>
          </cell>
          <cell r="J197" t="str">
            <v>冲压弯管车间</v>
          </cell>
          <cell r="K197" t="str">
            <v>冲压工</v>
          </cell>
        </row>
        <row r="197">
          <cell r="M197" t="str">
            <v>河北</v>
          </cell>
          <cell r="N197" t="str">
            <v>河北工厂</v>
          </cell>
          <cell r="O197" t="str">
            <v>劳动合同</v>
          </cell>
          <cell r="P197" t="str">
            <v>是</v>
          </cell>
          <cell r="Q197" t="str">
            <v>否</v>
          </cell>
          <cell r="R197" t="str">
            <v>正式工</v>
          </cell>
          <cell r="S197" t="str">
            <v>生产类</v>
          </cell>
          <cell r="T197" t="str">
            <v>直接人员</v>
          </cell>
        </row>
        <row r="198">
          <cell r="D198" t="str">
            <v>王建忠</v>
          </cell>
          <cell r="E198" t="str">
            <v>130924199102134238</v>
          </cell>
          <cell r="F198" t="str">
            <v>男</v>
          </cell>
          <cell r="G198" t="str">
            <v>前台</v>
          </cell>
          <cell r="H198" t="str">
            <v>河北光华荣昌汽车部件有限公司</v>
          </cell>
          <cell r="I198" t="str">
            <v>冲压弯管车间</v>
          </cell>
          <cell r="J198" t="str">
            <v>冲压弯管车间</v>
          </cell>
          <cell r="K198" t="str">
            <v>操作工</v>
          </cell>
        </row>
        <row r="198">
          <cell r="M198" t="str">
            <v>河北</v>
          </cell>
          <cell r="N198" t="str">
            <v>河北工厂</v>
          </cell>
          <cell r="O198" t="str">
            <v>劳动合同</v>
          </cell>
          <cell r="P198" t="str">
            <v>是</v>
          </cell>
          <cell r="Q198" t="str">
            <v>否</v>
          </cell>
          <cell r="R198" t="str">
            <v>正式工</v>
          </cell>
          <cell r="S198" t="str">
            <v>生产类</v>
          </cell>
          <cell r="T198" t="str">
            <v>直接人员</v>
          </cell>
        </row>
        <row r="199">
          <cell r="D199" t="str">
            <v>汪彬彬</v>
          </cell>
          <cell r="E199" t="str">
            <v>132930199303271115</v>
          </cell>
          <cell r="F199" t="str">
            <v>男</v>
          </cell>
          <cell r="G199" t="str">
            <v>前台</v>
          </cell>
          <cell r="H199" t="str">
            <v>河北光华荣昌汽车部件有限公司</v>
          </cell>
          <cell r="I199" t="str">
            <v>冲压弯管车间</v>
          </cell>
          <cell r="J199" t="str">
            <v>冲压弯管车间</v>
          </cell>
          <cell r="K199" t="str">
            <v>操作工</v>
          </cell>
        </row>
        <row r="199">
          <cell r="M199" t="str">
            <v>河北</v>
          </cell>
          <cell r="N199" t="str">
            <v>河北工厂</v>
          </cell>
          <cell r="O199" t="str">
            <v>劳动合同</v>
          </cell>
          <cell r="P199" t="str">
            <v>是</v>
          </cell>
          <cell r="Q199" t="str">
            <v>否</v>
          </cell>
          <cell r="R199" t="str">
            <v>正式工</v>
          </cell>
          <cell r="S199" t="str">
            <v>生产类</v>
          </cell>
          <cell r="T199" t="str">
            <v>直接人员</v>
          </cell>
        </row>
        <row r="200">
          <cell r="D200" t="str">
            <v>刘如成</v>
          </cell>
          <cell r="E200" t="str">
            <v>13098319891027201X</v>
          </cell>
          <cell r="F200" t="str">
            <v>男</v>
          </cell>
          <cell r="G200" t="str">
            <v>前台</v>
          </cell>
          <cell r="H200" t="str">
            <v>河北光华荣昌汽车部件有限公司</v>
          </cell>
          <cell r="I200" t="str">
            <v>焊接车间</v>
          </cell>
          <cell r="J200" t="str">
            <v>焊接车间</v>
          </cell>
          <cell r="K200" t="str">
            <v>焊工</v>
          </cell>
        </row>
        <row r="200">
          <cell r="M200" t="str">
            <v>河北</v>
          </cell>
          <cell r="N200" t="str">
            <v>河北工厂</v>
          </cell>
          <cell r="O200" t="str">
            <v>劳动合同</v>
          </cell>
          <cell r="P200" t="str">
            <v>是</v>
          </cell>
          <cell r="Q200" t="str">
            <v>否</v>
          </cell>
          <cell r="R200" t="str">
            <v>正式工</v>
          </cell>
          <cell r="S200" t="str">
            <v>生产类</v>
          </cell>
          <cell r="T200" t="str">
            <v>直接人员</v>
          </cell>
        </row>
        <row r="201">
          <cell r="D201" t="str">
            <v>左之力</v>
          </cell>
          <cell r="E201" t="str">
            <v>130983198908245039</v>
          </cell>
          <cell r="F201" t="str">
            <v>男</v>
          </cell>
          <cell r="G201" t="str">
            <v>前台</v>
          </cell>
          <cell r="H201" t="str">
            <v>河北光华荣昌汽车部件有限公司</v>
          </cell>
          <cell r="I201" t="str">
            <v>焊接车间</v>
          </cell>
          <cell r="J201" t="str">
            <v>焊接车间</v>
          </cell>
          <cell r="K201" t="str">
            <v>模具维修</v>
          </cell>
        </row>
        <row r="201">
          <cell r="M201" t="str">
            <v>河北</v>
          </cell>
          <cell r="N201" t="str">
            <v>河北工厂</v>
          </cell>
          <cell r="O201" t="str">
            <v>劳动合同</v>
          </cell>
          <cell r="P201" t="str">
            <v>是</v>
          </cell>
          <cell r="Q201" t="str">
            <v>否</v>
          </cell>
          <cell r="R201" t="str">
            <v>正式工</v>
          </cell>
          <cell r="S201" t="str">
            <v>生产类</v>
          </cell>
          <cell r="T201" t="str">
            <v>直接人员</v>
          </cell>
        </row>
        <row r="202">
          <cell r="D202" t="str">
            <v>田晓胜</v>
          </cell>
          <cell r="E202" t="str">
            <v>130983199801025313</v>
          </cell>
          <cell r="F202" t="str">
            <v>男</v>
          </cell>
          <cell r="G202" t="str">
            <v>前台</v>
          </cell>
          <cell r="H202" t="str">
            <v>河北光华荣昌汽车部件有限公司</v>
          </cell>
          <cell r="I202" t="str">
            <v>焊接车间</v>
          </cell>
          <cell r="J202" t="str">
            <v>焊接车间</v>
          </cell>
          <cell r="K202" t="str">
            <v>调机员</v>
          </cell>
        </row>
        <row r="202">
          <cell r="M202" t="str">
            <v>河北</v>
          </cell>
          <cell r="N202" t="str">
            <v>河北工厂</v>
          </cell>
          <cell r="O202" t="str">
            <v>劳动合同</v>
          </cell>
          <cell r="P202" t="str">
            <v>是</v>
          </cell>
          <cell r="Q202" t="str">
            <v>否</v>
          </cell>
          <cell r="R202" t="str">
            <v>正式工</v>
          </cell>
          <cell r="S202" t="str">
            <v>生产类</v>
          </cell>
          <cell r="T202" t="str">
            <v>直接人员</v>
          </cell>
        </row>
        <row r="203">
          <cell r="D203" t="str">
            <v>邓冬冬</v>
          </cell>
          <cell r="E203" t="str">
            <v>130983199202051616</v>
          </cell>
          <cell r="F203" t="str">
            <v>男</v>
          </cell>
          <cell r="G203" t="str">
            <v>前台</v>
          </cell>
          <cell r="H203" t="str">
            <v>河北光华荣昌汽车部件有限公司</v>
          </cell>
          <cell r="I203" t="str">
            <v>焊接车间</v>
          </cell>
          <cell r="J203" t="str">
            <v>焊接车间</v>
          </cell>
          <cell r="K203" t="str">
            <v>焊工</v>
          </cell>
        </row>
        <row r="203">
          <cell r="M203" t="str">
            <v>河北</v>
          </cell>
          <cell r="N203" t="str">
            <v>河北工厂</v>
          </cell>
          <cell r="O203" t="str">
            <v>劳动合同</v>
          </cell>
          <cell r="P203" t="str">
            <v>是</v>
          </cell>
          <cell r="Q203" t="str">
            <v>否</v>
          </cell>
          <cell r="R203" t="str">
            <v>正式工</v>
          </cell>
          <cell r="S203" t="str">
            <v>生产类</v>
          </cell>
          <cell r="T203" t="str">
            <v>直接人员</v>
          </cell>
        </row>
        <row r="204">
          <cell r="D204" t="str">
            <v>胡海明</v>
          </cell>
          <cell r="E204" t="str">
            <v>132930198106302213</v>
          </cell>
          <cell r="F204" t="str">
            <v>男</v>
          </cell>
          <cell r="G204" t="str">
            <v>前台</v>
          </cell>
          <cell r="H204" t="str">
            <v>河北光华荣昌汽车部件有限公司</v>
          </cell>
          <cell r="I204" t="str">
            <v>焊接车间</v>
          </cell>
          <cell r="J204" t="str">
            <v>焊接车间</v>
          </cell>
          <cell r="K204" t="str">
            <v>焊工</v>
          </cell>
        </row>
        <row r="204">
          <cell r="M204" t="str">
            <v>河北</v>
          </cell>
          <cell r="N204" t="str">
            <v>河北工厂</v>
          </cell>
          <cell r="O204" t="str">
            <v>劳动合同</v>
          </cell>
          <cell r="P204" t="str">
            <v>是</v>
          </cell>
          <cell r="Q204" t="str">
            <v>否</v>
          </cell>
          <cell r="R204" t="str">
            <v>正式工</v>
          </cell>
          <cell r="S204" t="str">
            <v>生产类</v>
          </cell>
          <cell r="T204" t="str">
            <v>直接人员</v>
          </cell>
        </row>
        <row r="205">
          <cell r="D205" t="str">
            <v>胡建谱</v>
          </cell>
          <cell r="E205" t="str">
            <v>130983198703172411</v>
          </cell>
          <cell r="F205" t="str">
            <v>男</v>
          </cell>
          <cell r="G205" t="str">
            <v>前台</v>
          </cell>
          <cell r="H205" t="str">
            <v>河北光华荣昌汽车部件有限公司</v>
          </cell>
          <cell r="I205" t="str">
            <v>焊接车间</v>
          </cell>
          <cell r="J205" t="str">
            <v>焊接车间</v>
          </cell>
          <cell r="K205" t="str">
            <v>焊工</v>
          </cell>
        </row>
        <row r="205">
          <cell r="M205" t="str">
            <v>河北</v>
          </cell>
          <cell r="N205" t="str">
            <v>河北工厂</v>
          </cell>
          <cell r="O205" t="str">
            <v>劳动合同</v>
          </cell>
          <cell r="P205" t="str">
            <v>是</v>
          </cell>
          <cell r="Q205" t="str">
            <v>否</v>
          </cell>
          <cell r="R205" t="str">
            <v>正式工</v>
          </cell>
          <cell r="S205" t="str">
            <v>生产类</v>
          </cell>
          <cell r="T205" t="str">
            <v>直接人员</v>
          </cell>
        </row>
        <row r="206">
          <cell r="D206" t="str">
            <v>赵亚帅</v>
          </cell>
          <cell r="E206" t="str">
            <v>130983199404062233</v>
          </cell>
          <cell r="F206" t="str">
            <v>男</v>
          </cell>
          <cell r="G206" t="str">
            <v>前台</v>
          </cell>
          <cell r="H206" t="str">
            <v>河北光华荣昌汽车部件有限公司</v>
          </cell>
          <cell r="I206" t="str">
            <v>焊接车间</v>
          </cell>
          <cell r="J206" t="str">
            <v>焊接车间</v>
          </cell>
          <cell r="K206" t="str">
            <v>焊工</v>
          </cell>
        </row>
        <row r="206">
          <cell r="M206" t="str">
            <v>河北</v>
          </cell>
          <cell r="N206" t="str">
            <v>河北工厂</v>
          </cell>
          <cell r="O206" t="str">
            <v>劳动合同</v>
          </cell>
          <cell r="P206" t="str">
            <v>是</v>
          </cell>
          <cell r="Q206" t="str">
            <v>否</v>
          </cell>
          <cell r="R206" t="str">
            <v>正式工</v>
          </cell>
          <cell r="S206" t="str">
            <v>生产类</v>
          </cell>
          <cell r="T206" t="str">
            <v>直接人员</v>
          </cell>
        </row>
        <row r="207">
          <cell r="D207" t="str">
            <v>孟新</v>
          </cell>
          <cell r="E207" t="str">
            <v>130983199302022011</v>
          </cell>
          <cell r="F207" t="str">
            <v>男</v>
          </cell>
          <cell r="G207" t="str">
            <v>前台</v>
          </cell>
          <cell r="H207" t="str">
            <v>河北光华荣昌汽车部件有限公司</v>
          </cell>
          <cell r="I207" t="str">
            <v>焊接车间</v>
          </cell>
          <cell r="J207" t="str">
            <v>焊接车间</v>
          </cell>
          <cell r="K207" t="str">
            <v>焊工</v>
          </cell>
        </row>
        <row r="207">
          <cell r="M207" t="str">
            <v>河北</v>
          </cell>
          <cell r="N207" t="str">
            <v>河北工厂</v>
          </cell>
          <cell r="O207" t="str">
            <v>劳动合同</v>
          </cell>
          <cell r="P207" t="str">
            <v>是</v>
          </cell>
          <cell r="Q207" t="str">
            <v>否</v>
          </cell>
          <cell r="R207" t="str">
            <v>正式工</v>
          </cell>
          <cell r="S207" t="str">
            <v>生产类</v>
          </cell>
          <cell r="T207" t="str">
            <v>直接人员</v>
          </cell>
        </row>
        <row r="208">
          <cell r="D208" t="str">
            <v>杨兴乐</v>
          </cell>
          <cell r="E208" t="str">
            <v>130983198303042212</v>
          </cell>
          <cell r="F208" t="str">
            <v>男</v>
          </cell>
          <cell r="G208" t="str">
            <v>前台</v>
          </cell>
          <cell r="H208" t="str">
            <v>河北光华荣昌汽车部件有限公司</v>
          </cell>
          <cell r="I208" t="str">
            <v>焊接车间</v>
          </cell>
          <cell r="J208" t="str">
            <v>焊接车间</v>
          </cell>
          <cell r="K208" t="str">
            <v>焊工</v>
          </cell>
        </row>
        <row r="208">
          <cell r="M208" t="str">
            <v>河北</v>
          </cell>
          <cell r="N208" t="str">
            <v>河北工厂</v>
          </cell>
          <cell r="O208" t="str">
            <v>劳动合同</v>
          </cell>
          <cell r="P208" t="str">
            <v>是</v>
          </cell>
          <cell r="Q208" t="str">
            <v>否</v>
          </cell>
          <cell r="R208" t="str">
            <v>正式工</v>
          </cell>
          <cell r="S208" t="str">
            <v>生产类</v>
          </cell>
          <cell r="T208" t="str">
            <v>直接人员</v>
          </cell>
        </row>
        <row r="209">
          <cell r="D209" t="str">
            <v>杨学涛</v>
          </cell>
          <cell r="E209" t="str">
            <v>13293019820815221X</v>
          </cell>
          <cell r="F209" t="str">
            <v>男</v>
          </cell>
          <cell r="G209" t="str">
            <v>前台</v>
          </cell>
          <cell r="H209" t="str">
            <v>河北光华荣昌汽车部件有限公司</v>
          </cell>
          <cell r="I209" t="str">
            <v>焊接车间</v>
          </cell>
          <cell r="J209" t="str">
            <v>焊接车间</v>
          </cell>
          <cell r="K209" t="str">
            <v>焊工</v>
          </cell>
        </row>
        <row r="209">
          <cell r="M209" t="str">
            <v>河北</v>
          </cell>
          <cell r="N209" t="str">
            <v>河北工厂</v>
          </cell>
          <cell r="O209" t="str">
            <v>劳动合同</v>
          </cell>
          <cell r="P209" t="str">
            <v>是</v>
          </cell>
          <cell r="Q209" t="str">
            <v>否</v>
          </cell>
          <cell r="R209" t="str">
            <v>正式工</v>
          </cell>
          <cell r="S209" t="str">
            <v>生产类</v>
          </cell>
          <cell r="T209" t="str">
            <v>直接人员</v>
          </cell>
        </row>
        <row r="210">
          <cell r="D210" t="str">
            <v>朱洪来</v>
          </cell>
          <cell r="E210" t="str">
            <v>130983199202122218</v>
          </cell>
          <cell r="F210" t="str">
            <v>男</v>
          </cell>
          <cell r="G210" t="str">
            <v>前台</v>
          </cell>
          <cell r="H210" t="str">
            <v>河北光华荣昌汽车部件有限公司</v>
          </cell>
          <cell r="I210" t="str">
            <v>焊接车间</v>
          </cell>
          <cell r="J210" t="str">
            <v>焊接车间</v>
          </cell>
          <cell r="K210" t="str">
            <v>焊工</v>
          </cell>
        </row>
        <row r="210">
          <cell r="M210" t="str">
            <v>河北</v>
          </cell>
          <cell r="N210" t="str">
            <v>河北工厂</v>
          </cell>
          <cell r="O210" t="str">
            <v>劳动合同</v>
          </cell>
          <cell r="P210" t="str">
            <v>是</v>
          </cell>
          <cell r="Q210" t="str">
            <v>否</v>
          </cell>
          <cell r="R210" t="str">
            <v>正式工</v>
          </cell>
          <cell r="S210" t="str">
            <v>生产类</v>
          </cell>
          <cell r="T210" t="str">
            <v>直接人员</v>
          </cell>
        </row>
        <row r="211">
          <cell r="D211" t="str">
            <v>赵英才</v>
          </cell>
          <cell r="E211" t="str">
            <v>130983199403242216</v>
          </cell>
          <cell r="F211" t="str">
            <v>男</v>
          </cell>
          <cell r="G211" t="str">
            <v>前台</v>
          </cell>
          <cell r="H211" t="str">
            <v>河北光华荣昌汽车部件有限公司</v>
          </cell>
          <cell r="I211" t="str">
            <v>焊接车间</v>
          </cell>
          <cell r="J211" t="str">
            <v>焊接车间</v>
          </cell>
          <cell r="K211" t="str">
            <v>焊工</v>
          </cell>
        </row>
        <row r="211">
          <cell r="M211" t="str">
            <v>河北</v>
          </cell>
          <cell r="N211" t="str">
            <v>河北工厂</v>
          </cell>
          <cell r="O211" t="str">
            <v>劳动合同</v>
          </cell>
          <cell r="P211" t="str">
            <v>是</v>
          </cell>
          <cell r="Q211" t="str">
            <v>否</v>
          </cell>
          <cell r="R211" t="str">
            <v>正式工</v>
          </cell>
          <cell r="S211" t="str">
            <v>生产类</v>
          </cell>
          <cell r="T211" t="str">
            <v>直接人员</v>
          </cell>
        </row>
        <row r="212">
          <cell r="D212" t="str">
            <v>王忠</v>
          </cell>
          <cell r="E212" t="str">
            <v>130983199302161652</v>
          </cell>
          <cell r="F212" t="str">
            <v>男</v>
          </cell>
          <cell r="G212" t="str">
            <v>前台</v>
          </cell>
          <cell r="H212" t="str">
            <v>河北光华荣昌汽车部件有限公司</v>
          </cell>
          <cell r="I212" t="str">
            <v>焊接车间</v>
          </cell>
          <cell r="J212" t="str">
            <v>焊接车间</v>
          </cell>
          <cell r="K212" t="str">
            <v>焊工</v>
          </cell>
        </row>
        <row r="212">
          <cell r="M212" t="str">
            <v>河北</v>
          </cell>
          <cell r="N212" t="str">
            <v>河北工厂</v>
          </cell>
          <cell r="O212" t="str">
            <v>劳动合同</v>
          </cell>
          <cell r="P212" t="str">
            <v>是</v>
          </cell>
          <cell r="Q212" t="str">
            <v>否</v>
          </cell>
          <cell r="R212" t="str">
            <v>正式工</v>
          </cell>
          <cell r="S212" t="str">
            <v>生产类</v>
          </cell>
          <cell r="T212" t="str">
            <v>直接人员</v>
          </cell>
        </row>
        <row r="213">
          <cell r="D213" t="str">
            <v>李宾</v>
          </cell>
          <cell r="E213" t="str">
            <v>132930197909092219</v>
          </cell>
          <cell r="F213" t="str">
            <v>男</v>
          </cell>
          <cell r="G213" t="str">
            <v>前台</v>
          </cell>
          <cell r="H213" t="str">
            <v>河北光华荣昌汽车部件有限公司</v>
          </cell>
          <cell r="I213" t="str">
            <v>焊接车间</v>
          </cell>
          <cell r="J213" t="str">
            <v>焊接车间</v>
          </cell>
          <cell r="K213" t="str">
            <v>焊工</v>
          </cell>
        </row>
        <row r="213">
          <cell r="M213" t="str">
            <v>河北</v>
          </cell>
          <cell r="N213" t="str">
            <v>河北工厂</v>
          </cell>
          <cell r="O213" t="str">
            <v>劳动合同</v>
          </cell>
          <cell r="P213" t="str">
            <v>是</v>
          </cell>
          <cell r="Q213" t="str">
            <v>否</v>
          </cell>
          <cell r="R213" t="str">
            <v>正式工</v>
          </cell>
          <cell r="S213" t="str">
            <v>生产类</v>
          </cell>
          <cell r="T213" t="str">
            <v>直接人员</v>
          </cell>
        </row>
        <row r="214">
          <cell r="D214" t="str">
            <v>荆文彬</v>
          </cell>
          <cell r="E214" t="str">
            <v>130983199105203913</v>
          </cell>
          <cell r="F214" t="str">
            <v>男</v>
          </cell>
          <cell r="G214" t="str">
            <v>前台</v>
          </cell>
          <cell r="H214" t="str">
            <v>河北光华荣昌汽车部件有限公司</v>
          </cell>
          <cell r="I214" t="str">
            <v>焊接车间</v>
          </cell>
          <cell r="J214" t="str">
            <v>焊接车间</v>
          </cell>
          <cell r="K214" t="str">
            <v>焊工</v>
          </cell>
        </row>
        <row r="214">
          <cell r="M214" t="str">
            <v>河北</v>
          </cell>
          <cell r="N214" t="str">
            <v>河北工厂</v>
          </cell>
          <cell r="O214" t="str">
            <v>劳动合同</v>
          </cell>
          <cell r="P214" t="str">
            <v>是</v>
          </cell>
          <cell r="Q214" t="str">
            <v>否</v>
          </cell>
          <cell r="R214" t="str">
            <v>正式工</v>
          </cell>
          <cell r="S214" t="str">
            <v>生产类</v>
          </cell>
          <cell r="T214" t="str">
            <v>直接人员</v>
          </cell>
        </row>
        <row r="215">
          <cell r="D215" t="str">
            <v>宁文凯</v>
          </cell>
          <cell r="E215" t="str">
            <v>130983198906132014</v>
          </cell>
          <cell r="F215" t="str">
            <v>男</v>
          </cell>
          <cell r="G215" t="str">
            <v>前台</v>
          </cell>
          <cell r="H215" t="str">
            <v>河北光华荣昌汽车部件有限公司</v>
          </cell>
          <cell r="I215" t="str">
            <v>焊接车间</v>
          </cell>
          <cell r="J215" t="str">
            <v>焊接车间</v>
          </cell>
          <cell r="K215" t="str">
            <v>焊工</v>
          </cell>
        </row>
        <row r="215">
          <cell r="M215" t="str">
            <v>河北</v>
          </cell>
          <cell r="N215" t="str">
            <v>河北工厂</v>
          </cell>
          <cell r="O215" t="str">
            <v>劳动合同</v>
          </cell>
          <cell r="P215" t="str">
            <v>是</v>
          </cell>
          <cell r="Q215" t="str">
            <v>否</v>
          </cell>
          <cell r="R215" t="str">
            <v>正式工</v>
          </cell>
          <cell r="S215" t="str">
            <v>生产类</v>
          </cell>
          <cell r="T215" t="str">
            <v>直接人员</v>
          </cell>
        </row>
        <row r="216">
          <cell r="D216" t="str">
            <v>刘金岗</v>
          </cell>
          <cell r="E216" t="str">
            <v>130983198708122210</v>
          </cell>
          <cell r="F216" t="str">
            <v>男</v>
          </cell>
          <cell r="G216" t="str">
            <v>前台</v>
          </cell>
          <cell r="H216" t="str">
            <v>河北光华荣昌汽车部件有限公司</v>
          </cell>
          <cell r="I216" t="str">
            <v>焊接车间</v>
          </cell>
          <cell r="J216" t="str">
            <v>焊接车间</v>
          </cell>
          <cell r="K216" t="str">
            <v>焊工</v>
          </cell>
        </row>
        <row r="216">
          <cell r="M216" t="str">
            <v>河北</v>
          </cell>
          <cell r="N216" t="str">
            <v>河北工厂</v>
          </cell>
          <cell r="O216" t="str">
            <v>劳动合同</v>
          </cell>
          <cell r="P216" t="str">
            <v>是</v>
          </cell>
          <cell r="Q216" t="str">
            <v>否</v>
          </cell>
          <cell r="R216" t="str">
            <v>正式工</v>
          </cell>
          <cell r="S216" t="str">
            <v>生产类</v>
          </cell>
          <cell r="T216" t="str">
            <v>直接人员</v>
          </cell>
        </row>
        <row r="217">
          <cell r="D217" t="str">
            <v>孙华山</v>
          </cell>
          <cell r="E217" t="str">
            <v>130983198905051415</v>
          </cell>
          <cell r="F217" t="str">
            <v>男</v>
          </cell>
          <cell r="G217" t="str">
            <v>前台</v>
          </cell>
          <cell r="H217" t="str">
            <v>河北光华荣昌汽车部件有限公司</v>
          </cell>
          <cell r="I217" t="str">
            <v>焊接车间</v>
          </cell>
          <cell r="J217" t="str">
            <v>焊接车间</v>
          </cell>
          <cell r="K217" t="str">
            <v>焊工</v>
          </cell>
        </row>
        <row r="217">
          <cell r="M217" t="str">
            <v>河北</v>
          </cell>
          <cell r="N217" t="str">
            <v>河北工厂</v>
          </cell>
          <cell r="O217" t="str">
            <v>劳动合同</v>
          </cell>
          <cell r="P217" t="str">
            <v>是</v>
          </cell>
          <cell r="Q217" t="str">
            <v>否</v>
          </cell>
          <cell r="R217" t="str">
            <v>正式工</v>
          </cell>
          <cell r="S217" t="str">
            <v>生产类</v>
          </cell>
          <cell r="T217" t="str">
            <v>直接人员</v>
          </cell>
        </row>
        <row r="218">
          <cell r="D218" t="str">
            <v>宋忠奎</v>
          </cell>
          <cell r="E218" t="str">
            <v>130983199305120012</v>
          </cell>
          <cell r="F218" t="str">
            <v>男</v>
          </cell>
          <cell r="G218" t="str">
            <v>前台</v>
          </cell>
          <cell r="H218" t="str">
            <v>河北光华荣昌汽车部件有限公司</v>
          </cell>
          <cell r="I218" t="str">
            <v>焊接车间</v>
          </cell>
          <cell r="J218" t="str">
            <v>焊接车间</v>
          </cell>
          <cell r="K218" t="str">
            <v>焊工</v>
          </cell>
        </row>
        <row r="218">
          <cell r="M218" t="str">
            <v>河北</v>
          </cell>
          <cell r="N218" t="str">
            <v>河北工厂</v>
          </cell>
          <cell r="O218" t="str">
            <v>劳动合同</v>
          </cell>
          <cell r="P218" t="str">
            <v>是</v>
          </cell>
          <cell r="Q218" t="str">
            <v>否</v>
          </cell>
          <cell r="R218" t="str">
            <v>正式工</v>
          </cell>
          <cell r="S218" t="str">
            <v>生产类</v>
          </cell>
          <cell r="T218" t="str">
            <v>直接人员</v>
          </cell>
        </row>
        <row r="219">
          <cell r="D219" t="str">
            <v>王万新</v>
          </cell>
          <cell r="E219" t="str">
            <v>132930197305251637</v>
          </cell>
          <cell r="F219" t="str">
            <v>男</v>
          </cell>
          <cell r="G219" t="str">
            <v>前台</v>
          </cell>
          <cell r="H219" t="str">
            <v>河北光华荣昌汽车部件有限公司</v>
          </cell>
          <cell r="I219" t="str">
            <v>焊接车间</v>
          </cell>
          <cell r="J219" t="str">
            <v>焊接车间</v>
          </cell>
          <cell r="K219" t="str">
            <v>焊工</v>
          </cell>
        </row>
        <row r="219">
          <cell r="M219" t="str">
            <v>河北</v>
          </cell>
          <cell r="N219" t="str">
            <v>河北工厂</v>
          </cell>
          <cell r="O219" t="str">
            <v>劳动合同</v>
          </cell>
          <cell r="P219" t="str">
            <v>是</v>
          </cell>
          <cell r="Q219" t="str">
            <v>否</v>
          </cell>
          <cell r="R219" t="str">
            <v>正式工</v>
          </cell>
          <cell r="S219" t="str">
            <v>生产类</v>
          </cell>
          <cell r="T219" t="str">
            <v>直接人员</v>
          </cell>
        </row>
        <row r="220">
          <cell r="D220" t="str">
            <v>丁友谊</v>
          </cell>
          <cell r="E220" t="str">
            <v>13098319910811203X</v>
          </cell>
          <cell r="F220" t="str">
            <v>男</v>
          </cell>
          <cell r="G220" t="str">
            <v>前台</v>
          </cell>
          <cell r="H220" t="str">
            <v>河北光华荣昌汽车部件有限公司</v>
          </cell>
          <cell r="I220" t="str">
            <v>焊接车间</v>
          </cell>
          <cell r="J220" t="str">
            <v>焊接车间</v>
          </cell>
          <cell r="K220" t="str">
            <v>焊工</v>
          </cell>
        </row>
        <row r="220">
          <cell r="M220" t="str">
            <v>河北</v>
          </cell>
          <cell r="N220" t="str">
            <v>河北工厂</v>
          </cell>
          <cell r="O220" t="str">
            <v>劳动合同</v>
          </cell>
          <cell r="P220" t="str">
            <v>是</v>
          </cell>
          <cell r="Q220" t="str">
            <v>否</v>
          </cell>
          <cell r="R220" t="str">
            <v>正式工</v>
          </cell>
          <cell r="S220" t="str">
            <v>生产类</v>
          </cell>
          <cell r="T220" t="str">
            <v>直接人员</v>
          </cell>
        </row>
        <row r="221">
          <cell r="D221" t="str">
            <v>李明</v>
          </cell>
          <cell r="E221" t="str">
            <v>130983198608055911</v>
          </cell>
          <cell r="F221" t="str">
            <v>男</v>
          </cell>
          <cell r="G221" t="str">
            <v>前台</v>
          </cell>
          <cell r="H221" t="str">
            <v>河北光华荣昌汽车部件有限公司</v>
          </cell>
          <cell r="I221" t="str">
            <v>焊接车间</v>
          </cell>
          <cell r="J221" t="str">
            <v>焊接车间</v>
          </cell>
          <cell r="K221" t="str">
            <v>焊工</v>
          </cell>
        </row>
        <row r="221">
          <cell r="M221" t="str">
            <v>河北</v>
          </cell>
          <cell r="N221" t="str">
            <v>河北工厂</v>
          </cell>
          <cell r="O221" t="str">
            <v>劳动合同</v>
          </cell>
          <cell r="P221" t="str">
            <v>是</v>
          </cell>
          <cell r="Q221" t="str">
            <v>否</v>
          </cell>
          <cell r="R221" t="str">
            <v>正式工</v>
          </cell>
          <cell r="S221" t="str">
            <v>生产类</v>
          </cell>
          <cell r="T221" t="str">
            <v>直接人员</v>
          </cell>
        </row>
        <row r="222">
          <cell r="D222" t="str">
            <v>郭超</v>
          </cell>
          <cell r="E222" t="str">
            <v>13098319920611301X</v>
          </cell>
          <cell r="F222" t="str">
            <v>男</v>
          </cell>
          <cell r="G222" t="str">
            <v>前台</v>
          </cell>
          <cell r="H222" t="str">
            <v>河北光华荣昌汽车部件有限公司</v>
          </cell>
          <cell r="I222" t="str">
            <v>焊接车间</v>
          </cell>
          <cell r="J222" t="str">
            <v>焊接车间</v>
          </cell>
          <cell r="K222" t="str">
            <v>焊工</v>
          </cell>
        </row>
        <row r="222">
          <cell r="M222" t="str">
            <v>河北</v>
          </cell>
          <cell r="N222" t="str">
            <v>河北工厂</v>
          </cell>
          <cell r="O222" t="str">
            <v>劳动合同</v>
          </cell>
          <cell r="P222" t="str">
            <v>是</v>
          </cell>
          <cell r="Q222" t="str">
            <v>否</v>
          </cell>
          <cell r="R222" t="str">
            <v>正式工</v>
          </cell>
          <cell r="S222" t="str">
            <v>生产类</v>
          </cell>
          <cell r="T222" t="str">
            <v>直接人员</v>
          </cell>
        </row>
        <row r="223">
          <cell r="D223" t="str">
            <v>王进</v>
          </cell>
          <cell r="E223" t="str">
            <v>13098319941030303X</v>
          </cell>
          <cell r="F223" t="str">
            <v>男</v>
          </cell>
          <cell r="G223" t="str">
            <v>前台</v>
          </cell>
          <cell r="H223" t="str">
            <v>河北光华荣昌汽车部件有限公司</v>
          </cell>
          <cell r="I223" t="str">
            <v>焊接车间</v>
          </cell>
          <cell r="J223" t="str">
            <v>焊接车间</v>
          </cell>
          <cell r="K223" t="str">
            <v>焊工</v>
          </cell>
        </row>
        <row r="223">
          <cell r="M223" t="str">
            <v>河北</v>
          </cell>
          <cell r="N223" t="str">
            <v>河北工厂</v>
          </cell>
          <cell r="O223" t="str">
            <v>劳动合同</v>
          </cell>
          <cell r="P223" t="str">
            <v>是</v>
          </cell>
          <cell r="Q223" t="str">
            <v>否</v>
          </cell>
          <cell r="R223" t="str">
            <v>正式工</v>
          </cell>
          <cell r="S223" t="str">
            <v>生产类</v>
          </cell>
          <cell r="T223" t="str">
            <v>直接人员</v>
          </cell>
        </row>
        <row r="224">
          <cell r="D224" t="str">
            <v>刘景源</v>
          </cell>
          <cell r="E224" t="str">
            <v>130983198904070956</v>
          </cell>
          <cell r="F224" t="str">
            <v>男</v>
          </cell>
          <cell r="G224" t="str">
            <v>前台</v>
          </cell>
          <cell r="H224" t="str">
            <v>河北光华荣昌汽车部件有限公司</v>
          </cell>
          <cell r="I224" t="str">
            <v>焊接车间</v>
          </cell>
          <cell r="J224" t="str">
            <v>焊接车间</v>
          </cell>
          <cell r="K224" t="str">
            <v>焊工</v>
          </cell>
        </row>
        <row r="224">
          <cell r="M224" t="str">
            <v>河北</v>
          </cell>
          <cell r="N224" t="str">
            <v>河北工厂</v>
          </cell>
          <cell r="O224" t="str">
            <v>劳动合同</v>
          </cell>
          <cell r="P224" t="str">
            <v>是</v>
          </cell>
          <cell r="Q224" t="str">
            <v>否</v>
          </cell>
          <cell r="R224" t="str">
            <v>正式工</v>
          </cell>
          <cell r="S224" t="str">
            <v>生产类</v>
          </cell>
          <cell r="T224" t="str">
            <v>直接人员</v>
          </cell>
        </row>
        <row r="225">
          <cell r="D225" t="str">
            <v>赵永昌</v>
          </cell>
          <cell r="E225" t="str">
            <v>130983199002260317</v>
          </cell>
          <cell r="F225" t="str">
            <v>男</v>
          </cell>
          <cell r="G225" t="str">
            <v>前台</v>
          </cell>
          <cell r="H225" t="str">
            <v>河北光华荣昌汽车部件有限公司</v>
          </cell>
          <cell r="I225" t="str">
            <v>焊接车间</v>
          </cell>
          <cell r="J225" t="str">
            <v>焊接车间</v>
          </cell>
          <cell r="K225" t="str">
            <v>焊工</v>
          </cell>
        </row>
        <row r="225">
          <cell r="M225" t="str">
            <v>河北</v>
          </cell>
          <cell r="N225" t="str">
            <v>河北工厂</v>
          </cell>
          <cell r="O225" t="str">
            <v>劳动合同</v>
          </cell>
          <cell r="P225" t="str">
            <v>是</v>
          </cell>
          <cell r="Q225" t="str">
            <v>否</v>
          </cell>
          <cell r="R225" t="str">
            <v>正式工</v>
          </cell>
          <cell r="S225" t="str">
            <v>生产类</v>
          </cell>
          <cell r="T225" t="str">
            <v>直接人员</v>
          </cell>
        </row>
        <row r="226">
          <cell r="D226" t="str">
            <v>韩涛</v>
          </cell>
          <cell r="E226" t="str">
            <v>13092519860820563X</v>
          </cell>
          <cell r="F226" t="str">
            <v>男</v>
          </cell>
          <cell r="G226" t="str">
            <v>前台</v>
          </cell>
          <cell r="H226" t="str">
            <v>河北光华荣昌汽车部件有限公司</v>
          </cell>
          <cell r="I226" t="str">
            <v>焊接车间</v>
          </cell>
          <cell r="J226" t="str">
            <v>焊接车间</v>
          </cell>
          <cell r="K226" t="str">
            <v>焊工</v>
          </cell>
        </row>
        <row r="226">
          <cell r="M226" t="str">
            <v>河北</v>
          </cell>
          <cell r="N226" t="str">
            <v>河北工厂</v>
          </cell>
          <cell r="O226" t="str">
            <v>劳动合同</v>
          </cell>
          <cell r="P226" t="str">
            <v>是</v>
          </cell>
          <cell r="Q226" t="str">
            <v>否</v>
          </cell>
          <cell r="R226" t="str">
            <v>正式工</v>
          </cell>
          <cell r="S226" t="str">
            <v>生产类</v>
          </cell>
          <cell r="T226" t="str">
            <v>直接人员</v>
          </cell>
        </row>
        <row r="227">
          <cell r="D227" t="str">
            <v>李彬彬</v>
          </cell>
          <cell r="E227" t="str">
            <v>130983199305231417</v>
          </cell>
          <cell r="F227" t="str">
            <v>男</v>
          </cell>
          <cell r="G227" t="str">
            <v>前台</v>
          </cell>
          <cell r="H227" t="str">
            <v>河北光华荣昌汽车部件有限公司</v>
          </cell>
          <cell r="I227" t="str">
            <v>焊接车间</v>
          </cell>
          <cell r="J227" t="str">
            <v>焊接车间</v>
          </cell>
          <cell r="K227" t="str">
            <v>焊工</v>
          </cell>
        </row>
        <row r="227">
          <cell r="M227" t="str">
            <v>河北</v>
          </cell>
          <cell r="N227" t="str">
            <v>河北工厂</v>
          </cell>
          <cell r="O227" t="str">
            <v>劳动合同</v>
          </cell>
          <cell r="P227" t="str">
            <v>是</v>
          </cell>
          <cell r="Q227" t="str">
            <v>否</v>
          </cell>
          <cell r="R227" t="str">
            <v>正式工</v>
          </cell>
          <cell r="S227" t="str">
            <v>生产类</v>
          </cell>
          <cell r="T227" t="str">
            <v>直接人员</v>
          </cell>
        </row>
        <row r="228">
          <cell r="D228" t="str">
            <v>刘玉红</v>
          </cell>
          <cell r="E228" t="str">
            <v>13293019751222181X</v>
          </cell>
          <cell r="F228" t="str">
            <v>男</v>
          </cell>
          <cell r="G228" t="str">
            <v>前台</v>
          </cell>
          <cell r="H228" t="str">
            <v>河北光华荣昌汽车部件有限公司</v>
          </cell>
          <cell r="I228" t="str">
            <v>焊接车间</v>
          </cell>
          <cell r="J228" t="str">
            <v>焊接车间</v>
          </cell>
          <cell r="K228" t="str">
            <v>焊工</v>
          </cell>
        </row>
        <row r="228">
          <cell r="M228" t="str">
            <v>河北</v>
          </cell>
          <cell r="N228" t="str">
            <v>河北工厂</v>
          </cell>
          <cell r="O228" t="str">
            <v>劳动合同</v>
          </cell>
          <cell r="P228" t="str">
            <v>是</v>
          </cell>
          <cell r="Q228" t="str">
            <v>否</v>
          </cell>
          <cell r="R228" t="str">
            <v>正式工</v>
          </cell>
          <cell r="S228" t="str">
            <v>生产类</v>
          </cell>
          <cell r="T228" t="str">
            <v>直接人员</v>
          </cell>
        </row>
        <row r="229">
          <cell r="D229" t="str">
            <v>崔新峰</v>
          </cell>
        </row>
        <row r="229">
          <cell r="F229" t="str">
            <v>男</v>
          </cell>
          <cell r="G229" t="str">
            <v>前台</v>
          </cell>
          <cell r="H229" t="str">
            <v>河北光华荣昌汽车部件有限公司</v>
          </cell>
          <cell r="I229" t="str">
            <v>焊接车间</v>
          </cell>
          <cell r="J229" t="str">
            <v>焊接车间</v>
          </cell>
          <cell r="K229" t="str">
            <v>焊工</v>
          </cell>
        </row>
        <row r="229">
          <cell r="M229" t="str">
            <v>河北</v>
          </cell>
          <cell r="N229" t="str">
            <v>正熙人力</v>
          </cell>
          <cell r="O229" t="str">
            <v>劳务派遣</v>
          </cell>
          <cell r="P229" t="str">
            <v>是</v>
          </cell>
          <cell r="Q229" t="str">
            <v>否</v>
          </cell>
          <cell r="R229" t="str">
            <v>劳务派遣</v>
          </cell>
          <cell r="S229" t="str">
            <v>生产类</v>
          </cell>
          <cell r="T229" t="str">
            <v>直接人员</v>
          </cell>
        </row>
        <row r="230">
          <cell r="D230" t="str">
            <v>张小飞</v>
          </cell>
        </row>
        <row r="230">
          <cell r="F230" t="str">
            <v>男</v>
          </cell>
          <cell r="G230" t="str">
            <v>前台</v>
          </cell>
          <cell r="H230" t="str">
            <v>河北光华荣昌汽车部件有限公司</v>
          </cell>
          <cell r="I230" t="str">
            <v>焊接车间</v>
          </cell>
          <cell r="J230" t="str">
            <v>焊接车间</v>
          </cell>
          <cell r="K230" t="str">
            <v>焊工</v>
          </cell>
        </row>
        <row r="230">
          <cell r="M230" t="str">
            <v>河北</v>
          </cell>
          <cell r="N230" t="str">
            <v>正熙人力</v>
          </cell>
          <cell r="O230" t="str">
            <v>劳务派遣</v>
          </cell>
          <cell r="P230" t="str">
            <v>是</v>
          </cell>
          <cell r="Q230" t="str">
            <v>否</v>
          </cell>
          <cell r="R230" t="str">
            <v>劳务派遣</v>
          </cell>
          <cell r="S230" t="str">
            <v>生产类</v>
          </cell>
          <cell r="T230" t="str">
            <v>直接人员</v>
          </cell>
        </row>
        <row r="231">
          <cell r="D231" t="str">
            <v>孙广林</v>
          </cell>
          <cell r="E231" t="str">
            <v>230229196801272019</v>
          </cell>
          <cell r="F231" t="str">
            <v>男</v>
          </cell>
          <cell r="G231" t="str">
            <v>前台</v>
          </cell>
          <cell r="H231" t="str">
            <v>河北光华荣昌汽车部件有限公司</v>
          </cell>
          <cell r="I231" t="str">
            <v>焊接车间</v>
          </cell>
          <cell r="J231" t="str">
            <v>焊接车间</v>
          </cell>
          <cell r="K231" t="str">
            <v>辅工（检验）</v>
          </cell>
        </row>
        <row r="231">
          <cell r="M231" t="str">
            <v>河北</v>
          </cell>
          <cell r="N231" t="str">
            <v>河北工厂</v>
          </cell>
          <cell r="O231" t="str">
            <v>劳动合同</v>
          </cell>
          <cell r="P231" t="str">
            <v>是</v>
          </cell>
          <cell r="Q231" t="str">
            <v>否</v>
          </cell>
          <cell r="R231" t="str">
            <v>正式工</v>
          </cell>
          <cell r="S231" t="str">
            <v>生产类</v>
          </cell>
          <cell r="T231" t="str">
            <v>直接人员</v>
          </cell>
        </row>
        <row r="232">
          <cell r="D232" t="str">
            <v>孙国峰</v>
          </cell>
          <cell r="E232" t="str">
            <v>132930196805250118</v>
          </cell>
          <cell r="F232" t="str">
            <v>男</v>
          </cell>
          <cell r="G232" t="str">
            <v>前台</v>
          </cell>
          <cell r="H232" t="str">
            <v>河北光华荣昌汽车部件有限公司</v>
          </cell>
          <cell r="I232" t="str">
            <v>焊接车间</v>
          </cell>
          <cell r="J232" t="str">
            <v>焊接车间</v>
          </cell>
          <cell r="K232" t="str">
            <v>辅工（检验）</v>
          </cell>
        </row>
        <row r="232">
          <cell r="M232" t="str">
            <v>河北</v>
          </cell>
          <cell r="N232" t="str">
            <v>河北工厂</v>
          </cell>
          <cell r="O232" t="str">
            <v>劳动合同</v>
          </cell>
          <cell r="P232" t="str">
            <v>是</v>
          </cell>
          <cell r="Q232" t="str">
            <v>否</v>
          </cell>
          <cell r="R232" t="str">
            <v>正式工</v>
          </cell>
          <cell r="S232" t="str">
            <v>生产类</v>
          </cell>
          <cell r="T232" t="str">
            <v>直接人员</v>
          </cell>
        </row>
        <row r="233">
          <cell r="D233" t="str">
            <v>孙金海</v>
          </cell>
          <cell r="E233" t="str">
            <v>132930196712241415</v>
          </cell>
          <cell r="F233" t="str">
            <v>男</v>
          </cell>
          <cell r="G233" t="str">
            <v>前台</v>
          </cell>
          <cell r="H233" t="str">
            <v>河北光华荣昌汽车部件有限公司</v>
          </cell>
          <cell r="I233" t="str">
            <v>焊接车间</v>
          </cell>
          <cell r="J233" t="str">
            <v>焊接车间</v>
          </cell>
          <cell r="K233" t="str">
            <v>辅工（检验）</v>
          </cell>
        </row>
        <row r="233">
          <cell r="M233" t="str">
            <v>河北</v>
          </cell>
          <cell r="N233" t="str">
            <v>河北工厂</v>
          </cell>
          <cell r="O233" t="str">
            <v>劳动合同</v>
          </cell>
          <cell r="P233" t="str">
            <v>是</v>
          </cell>
          <cell r="Q233" t="str">
            <v>否</v>
          </cell>
          <cell r="R233" t="str">
            <v>正式工</v>
          </cell>
          <cell r="S233" t="str">
            <v>生产类</v>
          </cell>
          <cell r="T233" t="str">
            <v>直接人员</v>
          </cell>
        </row>
        <row r="234">
          <cell r="D234" t="str">
            <v>胡庆生</v>
          </cell>
          <cell r="E234" t="str">
            <v>132930196611212412</v>
          </cell>
          <cell r="F234" t="str">
            <v>男</v>
          </cell>
          <cell r="G234" t="str">
            <v>前台</v>
          </cell>
          <cell r="H234" t="str">
            <v>河北光华荣昌汽车部件有限公司</v>
          </cell>
          <cell r="I234" t="str">
            <v>焊接车间</v>
          </cell>
          <cell r="J234" t="str">
            <v>焊接车间</v>
          </cell>
          <cell r="K234" t="str">
            <v>辅工（检验）</v>
          </cell>
        </row>
        <row r="234">
          <cell r="M234" t="str">
            <v>河北</v>
          </cell>
          <cell r="N234" t="str">
            <v>河北工厂</v>
          </cell>
          <cell r="O234" t="str">
            <v>劳动合同</v>
          </cell>
          <cell r="P234" t="str">
            <v>是</v>
          </cell>
          <cell r="Q234" t="str">
            <v>否</v>
          </cell>
          <cell r="R234" t="str">
            <v>正式工</v>
          </cell>
          <cell r="S234" t="str">
            <v>生产类</v>
          </cell>
          <cell r="T234" t="str">
            <v>直接人员</v>
          </cell>
        </row>
        <row r="235">
          <cell r="D235" t="str">
            <v>张世玉</v>
          </cell>
          <cell r="E235" t="str">
            <v>130930199902082111</v>
          </cell>
          <cell r="F235" t="str">
            <v>男</v>
          </cell>
          <cell r="G235" t="str">
            <v>前台</v>
          </cell>
          <cell r="H235" t="str">
            <v>河北光华荣昌汽车部件有限公司</v>
          </cell>
          <cell r="I235" t="str">
            <v>焊接车间</v>
          </cell>
          <cell r="J235" t="str">
            <v>焊接车间</v>
          </cell>
          <cell r="K235" t="str">
            <v>摆件工</v>
          </cell>
        </row>
        <row r="235">
          <cell r="M235" t="str">
            <v>河北</v>
          </cell>
          <cell r="N235" t="str">
            <v>河北工厂</v>
          </cell>
          <cell r="O235" t="str">
            <v>劳动合同</v>
          </cell>
          <cell r="P235" t="str">
            <v>是</v>
          </cell>
          <cell r="Q235" t="str">
            <v>否</v>
          </cell>
          <cell r="R235" t="str">
            <v>正式工</v>
          </cell>
          <cell r="S235" t="str">
            <v>生产类</v>
          </cell>
          <cell r="T235" t="str">
            <v>直接人员</v>
          </cell>
        </row>
        <row r="236">
          <cell r="D236" t="str">
            <v>商松坡</v>
          </cell>
          <cell r="E236" t="str">
            <v>130983198607190716</v>
          </cell>
          <cell r="F236" t="str">
            <v>男</v>
          </cell>
          <cell r="G236" t="str">
            <v>前台</v>
          </cell>
          <cell r="H236" t="str">
            <v>河北光华荣昌汽车部件有限公司</v>
          </cell>
          <cell r="I236" t="str">
            <v>焊接车间</v>
          </cell>
          <cell r="J236" t="str">
            <v>焊接车间</v>
          </cell>
          <cell r="K236" t="str">
            <v>摆件工</v>
          </cell>
        </row>
        <row r="236">
          <cell r="M236" t="str">
            <v>河北</v>
          </cell>
          <cell r="N236" t="str">
            <v>河北工厂</v>
          </cell>
          <cell r="O236" t="str">
            <v>劳动合同</v>
          </cell>
          <cell r="P236" t="str">
            <v>是</v>
          </cell>
          <cell r="Q236" t="str">
            <v>否</v>
          </cell>
          <cell r="R236" t="str">
            <v>正式工</v>
          </cell>
          <cell r="S236" t="str">
            <v>生产类</v>
          </cell>
          <cell r="T236" t="str">
            <v>直接人员</v>
          </cell>
        </row>
        <row r="237">
          <cell r="D237" t="str">
            <v>刘金良</v>
          </cell>
          <cell r="E237" t="str">
            <v>130925197205116056</v>
          </cell>
          <cell r="F237" t="str">
            <v>男</v>
          </cell>
          <cell r="G237" t="str">
            <v>前台</v>
          </cell>
          <cell r="H237" t="str">
            <v>河北光华荣昌汽车部件有限公司</v>
          </cell>
          <cell r="I237" t="str">
            <v>焊接车间</v>
          </cell>
          <cell r="J237" t="str">
            <v>焊接车间</v>
          </cell>
          <cell r="K237" t="str">
            <v>摆件工</v>
          </cell>
        </row>
        <row r="237">
          <cell r="M237" t="str">
            <v>河北</v>
          </cell>
          <cell r="N237" t="str">
            <v>河北工厂</v>
          </cell>
          <cell r="O237" t="str">
            <v>劳动合同</v>
          </cell>
          <cell r="P237" t="str">
            <v>是</v>
          </cell>
          <cell r="Q237" t="str">
            <v>否</v>
          </cell>
          <cell r="R237" t="str">
            <v>正式工</v>
          </cell>
          <cell r="S237" t="str">
            <v>生产类</v>
          </cell>
          <cell r="T237" t="str">
            <v>直接人员</v>
          </cell>
        </row>
        <row r="238">
          <cell r="D238" t="str">
            <v>杨树国</v>
          </cell>
          <cell r="E238" t="str">
            <v>132929197105024012</v>
          </cell>
          <cell r="F238" t="str">
            <v>男</v>
          </cell>
          <cell r="G238" t="str">
            <v>前台</v>
          </cell>
          <cell r="H238" t="str">
            <v>河北光华荣昌汽车部件有限公司</v>
          </cell>
          <cell r="I238" t="str">
            <v>焊接车间</v>
          </cell>
          <cell r="J238" t="str">
            <v>焊接车间</v>
          </cell>
          <cell r="K238" t="str">
            <v>摆件工</v>
          </cell>
        </row>
        <row r="238">
          <cell r="M238" t="str">
            <v>河北</v>
          </cell>
          <cell r="N238" t="str">
            <v>河北工厂</v>
          </cell>
          <cell r="O238" t="str">
            <v>劳动合同</v>
          </cell>
          <cell r="P238" t="str">
            <v>是</v>
          </cell>
          <cell r="Q238" t="str">
            <v>否</v>
          </cell>
          <cell r="R238" t="str">
            <v>正式工</v>
          </cell>
          <cell r="S238" t="str">
            <v>生产类</v>
          </cell>
          <cell r="T238" t="str">
            <v>直接人员</v>
          </cell>
        </row>
        <row r="239">
          <cell r="D239" t="str">
            <v>韩桂栋</v>
          </cell>
          <cell r="E239" t="str">
            <v>132930198109012019</v>
          </cell>
          <cell r="F239" t="str">
            <v>男</v>
          </cell>
          <cell r="G239" t="str">
            <v>前台</v>
          </cell>
          <cell r="H239" t="str">
            <v>河北光华荣昌汽车部件有限公司</v>
          </cell>
          <cell r="I239" t="str">
            <v>焊接车间</v>
          </cell>
          <cell r="J239" t="str">
            <v>焊接车间</v>
          </cell>
          <cell r="K239" t="str">
            <v>摆件工</v>
          </cell>
        </row>
        <row r="239">
          <cell r="M239" t="str">
            <v>河北</v>
          </cell>
          <cell r="N239" t="str">
            <v>河北工厂</v>
          </cell>
          <cell r="O239" t="str">
            <v>劳动合同</v>
          </cell>
          <cell r="P239" t="str">
            <v>是</v>
          </cell>
          <cell r="Q239" t="str">
            <v>否</v>
          </cell>
          <cell r="R239" t="str">
            <v>正式工</v>
          </cell>
          <cell r="S239" t="str">
            <v>生产类</v>
          </cell>
          <cell r="T239" t="str">
            <v>直接人员</v>
          </cell>
        </row>
        <row r="240">
          <cell r="D240" t="str">
            <v>吴晓萌</v>
          </cell>
          <cell r="E240" t="str">
            <v>130924198909114241</v>
          </cell>
          <cell r="F240" t="str">
            <v>女</v>
          </cell>
          <cell r="G240" t="str">
            <v>前台</v>
          </cell>
          <cell r="H240" t="str">
            <v>河北光华荣昌汽车部件有限公司</v>
          </cell>
          <cell r="I240" t="str">
            <v>焊接车间</v>
          </cell>
          <cell r="J240" t="str">
            <v>焊接车间</v>
          </cell>
          <cell r="K240" t="str">
            <v>摆件工</v>
          </cell>
        </row>
        <row r="240">
          <cell r="M240" t="str">
            <v>河北</v>
          </cell>
          <cell r="N240" t="str">
            <v>河北工厂</v>
          </cell>
          <cell r="O240" t="str">
            <v>劳动合同</v>
          </cell>
          <cell r="P240" t="str">
            <v>是</v>
          </cell>
          <cell r="Q240" t="str">
            <v>否</v>
          </cell>
          <cell r="R240" t="str">
            <v>正式工</v>
          </cell>
          <cell r="S240" t="str">
            <v>生产类</v>
          </cell>
          <cell r="T240" t="str">
            <v>直接人员</v>
          </cell>
        </row>
        <row r="241">
          <cell r="D241" t="str">
            <v>王红梅</v>
          </cell>
          <cell r="E241" t="str">
            <v>132930198107081424</v>
          </cell>
          <cell r="F241" t="str">
            <v>女</v>
          </cell>
          <cell r="G241" t="str">
            <v>前台</v>
          </cell>
          <cell r="H241" t="str">
            <v>河北光华荣昌汽车部件有限公司</v>
          </cell>
          <cell r="I241" t="str">
            <v>焊接车间</v>
          </cell>
          <cell r="J241" t="str">
            <v>焊接车间</v>
          </cell>
          <cell r="K241" t="str">
            <v>摆件工</v>
          </cell>
        </row>
        <row r="241">
          <cell r="M241" t="str">
            <v>河北</v>
          </cell>
          <cell r="N241" t="str">
            <v>河北工厂</v>
          </cell>
          <cell r="O241" t="str">
            <v>劳动合同</v>
          </cell>
          <cell r="P241" t="str">
            <v>是</v>
          </cell>
          <cell r="Q241" t="str">
            <v>否</v>
          </cell>
          <cell r="R241" t="str">
            <v>正式工</v>
          </cell>
          <cell r="S241" t="str">
            <v>生产类</v>
          </cell>
          <cell r="T241" t="str">
            <v>直接人员</v>
          </cell>
        </row>
        <row r="242">
          <cell r="D242" t="str">
            <v>吴红红</v>
          </cell>
          <cell r="E242" t="str">
            <v>130981198308164427</v>
          </cell>
          <cell r="F242" t="str">
            <v>女</v>
          </cell>
          <cell r="G242" t="str">
            <v>前台</v>
          </cell>
          <cell r="H242" t="str">
            <v>河北光华荣昌汽车部件有限公司</v>
          </cell>
          <cell r="I242" t="str">
            <v>焊接车间</v>
          </cell>
          <cell r="J242" t="str">
            <v>焊接车间</v>
          </cell>
          <cell r="K242" t="str">
            <v>摆件工</v>
          </cell>
        </row>
        <row r="242">
          <cell r="M242" t="str">
            <v>河北</v>
          </cell>
          <cell r="N242" t="str">
            <v>河北工厂</v>
          </cell>
          <cell r="O242" t="str">
            <v>劳动合同</v>
          </cell>
          <cell r="P242" t="str">
            <v>是</v>
          </cell>
          <cell r="Q242" t="str">
            <v>否</v>
          </cell>
          <cell r="R242" t="str">
            <v>正式工</v>
          </cell>
          <cell r="S242" t="str">
            <v>生产类</v>
          </cell>
          <cell r="T242" t="str">
            <v>直接人员</v>
          </cell>
        </row>
        <row r="243">
          <cell r="D243" t="str">
            <v>刘双双</v>
          </cell>
          <cell r="E243" t="str">
            <v>130924198208044260</v>
          </cell>
          <cell r="F243" t="str">
            <v>女</v>
          </cell>
          <cell r="G243" t="str">
            <v>前台</v>
          </cell>
          <cell r="H243" t="str">
            <v>河北光华荣昌汽车部件有限公司</v>
          </cell>
          <cell r="I243" t="str">
            <v>焊接车间</v>
          </cell>
          <cell r="J243" t="str">
            <v>焊接车间</v>
          </cell>
          <cell r="K243" t="str">
            <v>摆件工</v>
          </cell>
        </row>
        <row r="243">
          <cell r="M243" t="str">
            <v>河北</v>
          </cell>
          <cell r="N243" t="str">
            <v>河北工厂</v>
          </cell>
          <cell r="O243" t="str">
            <v>劳动合同</v>
          </cell>
          <cell r="P243" t="str">
            <v>是</v>
          </cell>
          <cell r="Q243" t="str">
            <v>否</v>
          </cell>
          <cell r="R243" t="str">
            <v>正式工</v>
          </cell>
          <cell r="S243" t="str">
            <v>生产类</v>
          </cell>
          <cell r="T243" t="str">
            <v>直接人员</v>
          </cell>
        </row>
        <row r="244">
          <cell r="D244" t="str">
            <v>崔新玲</v>
          </cell>
          <cell r="E244" t="str">
            <v>130923199212160529</v>
          </cell>
          <cell r="F244" t="str">
            <v>女</v>
          </cell>
          <cell r="G244" t="str">
            <v>前台</v>
          </cell>
          <cell r="H244" t="str">
            <v>河北光华荣昌汽车部件有限公司</v>
          </cell>
          <cell r="I244" t="str">
            <v>焊接车间</v>
          </cell>
          <cell r="J244" t="str">
            <v>焊接车间</v>
          </cell>
          <cell r="K244" t="str">
            <v>摆件工</v>
          </cell>
        </row>
        <row r="244">
          <cell r="M244" t="str">
            <v>河北</v>
          </cell>
          <cell r="N244" t="str">
            <v>河北工厂</v>
          </cell>
          <cell r="O244" t="str">
            <v>劳动合同</v>
          </cell>
          <cell r="P244" t="str">
            <v>是</v>
          </cell>
          <cell r="Q244" t="str">
            <v>否</v>
          </cell>
          <cell r="R244" t="str">
            <v>正式工</v>
          </cell>
          <cell r="S244" t="str">
            <v>生产类</v>
          </cell>
          <cell r="T244" t="str">
            <v>直接人员</v>
          </cell>
        </row>
        <row r="245">
          <cell r="D245" t="str">
            <v>张景义</v>
          </cell>
          <cell r="E245" t="str">
            <v>132934197102240933</v>
          </cell>
          <cell r="F245" t="str">
            <v>男</v>
          </cell>
          <cell r="G245" t="str">
            <v>前台</v>
          </cell>
          <cell r="H245" t="str">
            <v>河北光华荣昌汽车部件有限公司</v>
          </cell>
          <cell r="I245" t="str">
            <v>焊接车间</v>
          </cell>
          <cell r="J245" t="str">
            <v>焊接车间</v>
          </cell>
          <cell r="K245" t="str">
            <v>摆件工</v>
          </cell>
        </row>
        <row r="245">
          <cell r="M245" t="str">
            <v>河北</v>
          </cell>
          <cell r="N245" t="str">
            <v>河北工厂</v>
          </cell>
          <cell r="O245" t="str">
            <v>劳动合同</v>
          </cell>
          <cell r="P245" t="str">
            <v>是</v>
          </cell>
          <cell r="Q245" t="str">
            <v>否</v>
          </cell>
          <cell r="R245" t="str">
            <v>正式工</v>
          </cell>
          <cell r="S245" t="str">
            <v>生产类</v>
          </cell>
          <cell r="T245" t="str">
            <v>直接人员</v>
          </cell>
        </row>
        <row r="246">
          <cell r="D246" t="str">
            <v>王新楼</v>
          </cell>
          <cell r="E246" t="str">
            <v>130925198807155612</v>
          </cell>
          <cell r="F246" t="str">
            <v>男</v>
          </cell>
          <cell r="G246" t="str">
            <v>前台</v>
          </cell>
          <cell r="H246" t="str">
            <v>河北光华荣昌汽车部件有限公司</v>
          </cell>
          <cell r="I246" t="str">
            <v>焊接车间</v>
          </cell>
          <cell r="J246" t="str">
            <v>焊接车间</v>
          </cell>
          <cell r="K246" t="str">
            <v>摆件工</v>
          </cell>
        </row>
        <row r="246">
          <cell r="M246" t="str">
            <v>河北</v>
          </cell>
          <cell r="N246" t="str">
            <v>河北工厂</v>
          </cell>
          <cell r="O246" t="str">
            <v>劳动合同</v>
          </cell>
          <cell r="P246" t="str">
            <v>是</v>
          </cell>
          <cell r="Q246" t="str">
            <v>否</v>
          </cell>
          <cell r="R246" t="str">
            <v>正式工</v>
          </cell>
          <cell r="S246" t="str">
            <v>生产类</v>
          </cell>
          <cell r="T246" t="str">
            <v>直接人员</v>
          </cell>
        </row>
        <row r="247">
          <cell r="D247" t="str">
            <v>邵俊智</v>
          </cell>
          <cell r="E247" t="str">
            <v>132930199512023919</v>
          </cell>
          <cell r="F247" t="str">
            <v>男</v>
          </cell>
          <cell r="G247" t="str">
            <v>前台</v>
          </cell>
          <cell r="H247" t="str">
            <v>河北光华荣昌汽车部件有限公司</v>
          </cell>
          <cell r="I247" t="str">
            <v>焊接车间</v>
          </cell>
          <cell r="J247" t="str">
            <v>焊接车间</v>
          </cell>
          <cell r="K247" t="str">
            <v>摆件工</v>
          </cell>
        </row>
        <row r="247">
          <cell r="M247" t="str">
            <v>河北</v>
          </cell>
          <cell r="N247" t="str">
            <v>河北工厂</v>
          </cell>
          <cell r="O247" t="str">
            <v>劳动合同</v>
          </cell>
          <cell r="P247" t="str">
            <v>是</v>
          </cell>
          <cell r="Q247" t="str">
            <v>否</v>
          </cell>
          <cell r="R247" t="str">
            <v>正式工</v>
          </cell>
          <cell r="S247" t="str">
            <v>生产类</v>
          </cell>
          <cell r="T247" t="str">
            <v>直接人员</v>
          </cell>
        </row>
        <row r="248">
          <cell r="D248" t="str">
            <v>石钊锡</v>
          </cell>
          <cell r="E248" t="str">
            <v>130983200605133718</v>
          </cell>
          <cell r="F248" t="str">
            <v>男</v>
          </cell>
          <cell r="G248" t="str">
            <v>前台</v>
          </cell>
          <cell r="H248" t="str">
            <v>河北光华荣昌汽车部件有限公司</v>
          </cell>
          <cell r="I248" t="str">
            <v>焊接车间</v>
          </cell>
          <cell r="J248" t="str">
            <v>焊接车间</v>
          </cell>
          <cell r="K248" t="str">
            <v>摆件工</v>
          </cell>
        </row>
        <row r="248">
          <cell r="M248" t="str">
            <v>河北</v>
          </cell>
          <cell r="N248" t="str">
            <v>河北工厂</v>
          </cell>
          <cell r="O248" t="str">
            <v>劳动合同</v>
          </cell>
          <cell r="P248" t="str">
            <v>是</v>
          </cell>
          <cell r="Q248" t="str">
            <v>否</v>
          </cell>
          <cell r="R248" t="str">
            <v>正式工</v>
          </cell>
          <cell r="S248" t="str">
            <v>生产类</v>
          </cell>
          <cell r="T248" t="str">
            <v>直接人员</v>
          </cell>
        </row>
        <row r="249">
          <cell r="D249" t="str">
            <v>邓博元</v>
          </cell>
          <cell r="E249" t="str">
            <v>130983199906011612</v>
          </cell>
          <cell r="F249" t="str">
            <v>男</v>
          </cell>
          <cell r="G249" t="str">
            <v>前台</v>
          </cell>
          <cell r="H249" t="str">
            <v>河北光华荣昌汽车部件有限公司</v>
          </cell>
          <cell r="I249" t="str">
            <v>焊接车间</v>
          </cell>
          <cell r="J249" t="str">
            <v>焊接车间</v>
          </cell>
          <cell r="K249" t="str">
            <v>摆件工</v>
          </cell>
        </row>
        <row r="249">
          <cell r="M249" t="str">
            <v>河北</v>
          </cell>
          <cell r="N249" t="str">
            <v>河北工厂</v>
          </cell>
          <cell r="O249" t="str">
            <v>劳动合同</v>
          </cell>
          <cell r="P249" t="str">
            <v>是</v>
          </cell>
          <cell r="Q249" t="str">
            <v>否</v>
          </cell>
          <cell r="R249" t="str">
            <v>正式工</v>
          </cell>
          <cell r="S249" t="str">
            <v>生产类</v>
          </cell>
          <cell r="T249" t="str">
            <v>直接人员</v>
          </cell>
        </row>
        <row r="250">
          <cell r="D250" t="str">
            <v>卢俊英</v>
          </cell>
          <cell r="E250" t="str">
            <v>130983198906111627</v>
          </cell>
          <cell r="F250" t="str">
            <v>女</v>
          </cell>
          <cell r="G250" t="str">
            <v>前台</v>
          </cell>
          <cell r="H250" t="str">
            <v>河北光华荣昌汽车部件有限公司</v>
          </cell>
          <cell r="I250" t="str">
            <v>焊接车间</v>
          </cell>
          <cell r="J250" t="str">
            <v>焊接车间</v>
          </cell>
          <cell r="K250" t="str">
            <v>摆件工</v>
          </cell>
        </row>
        <row r="250">
          <cell r="M250" t="str">
            <v>河北</v>
          </cell>
          <cell r="N250" t="str">
            <v>河北工厂</v>
          </cell>
          <cell r="O250" t="str">
            <v>劳动合同</v>
          </cell>
          <cell r="P250" t="str">
            <v>是</v>
          </cell>
          <cell r="Q250" t="str">
            <v>否</v>
          </cell>
          <cell r="R250" t="str">
            <v>正式工</v>
          </cell>
          <cell r="S250" t="str">
            <v>生产类</v>
          </cell>
          <cell r="T250" t="str">
            <v>直接人员</v>
          </cell>
        </row>
        <row r="251">
          <cell r="D251" t="str">
            <v>柴爱霞</v>
          </cell>
        </row>
        <row r="251">
          <cell r="F251" t="str">
            <v>女</v>
          </cell>
          <cell r="G251" t="str">
            <v>前台</v>
          </cell>
          <cell r="H251" t="str">
            <v>河北光华荣昌汽车部件有限公司</v>
          </cell>
          <cell r="I251" t="str">
            <v>焊接车间</v>
          </cell>
          <cell r="J251" t="str">
            <v>焊接车间</v>
          </cell>
          <cell r="K251" t="str">
            <v>摆件工</v>
          </cell>
        </row>
        <row r="251">
          <cell r="M251" t="str">
            <v>河北</v>
          </cell>
          <cell r="N251" t="str">
            <v>天津宏达翔科技有限公司</v>
          </cell>
          <cell r="O251" t="str">
            <v>劳务派遣</v>
          </cell>
          <cell r="P251" t="str">
            <v>是</v>
          </cell>
          <cell r="Q251" t="str">
            <v>否</v>
          </cell>
          <cell r="R251" t="str">
            <v>劳务派遣</v>
          </cell>
          <cell r="S251" t="str">
            <v>生产类</v>
          </cell>
          <cell r="T251" t="str">
            <v>直接人员</v>
          </cell>
        </row>
        <row r="252">
          <cell r="D252" t="str">
            <v>孙明明</v>
          </cell>
        </row>
        <row r="252">
          <cell r="F252" t="str">
            <v>女</v>
          </cell>
          <cell r="G252" t="str">
            <v>前台</v>
          </cell>
          <cell r="H252" t="str">
            <v>河北光华荣昌汽车部件有限公司</v>
          </cell>
          <cell r="I252" t="str">
            <v>焊接车间</v>
          </cell>
          <cell r="J252" t="str">
            <v>焊接车间</v>
          </cell>
          <cell r="K252" t="str">
            <v>摆件工</v>
          </cell>
        </row>
        <row r="252">
          <cell r="M252" t="str">
            <v>河北</v>
          </cell>
          <cell r="N252" t="str">
            <v>天津宏达翔科技有限公司</v>
          </cell>
          <cell r="O252" t="str">
            <v>劳务派遣</v>
          </cell>
          <cell r="P252" t="str">
            <v>是</v>
          </cell>
          <cell r="Q252" t="str">
            <v>否</v>
          </cell>
          <cell r="R252" t="str">
            <v>劳务派遣</v>
          </cell>
          <cell r="S252" t="str">
            <v>生产类</v>
          </cell>
          <cell r="T252" t="str">
            <v>直接人员</v>
          </cell>
        </row>
        <row r="253">
          <cell r="D253" t="str">
            <v>范秀华</v>
          </cell>
        </row>
        <row r="253">
          <cell r="F253" t="str">
            <v>女</v>
          </cell>
          <cell r="G253" t="str">
            <v>前台</v>
          </cell>
          <cell r="H253" t="str">
            <v>河北光华荣昌汽车部件有限公司</v>
          </cell>
          <cell r="I253" t="str">
            <v>焊接车间</v>
          </cell>
          <cell r="J253" t="str">
            <v>焊接车间</v>
          </cell>
          <cell r="K253" t="str">
            <v>摆件工</v>
          </cell>
        </row>
        <row r="253">
          <cell r="M253" t="str">
            <v>河北</v>
          </cell>
          <cell r="N253" t="str">
            <v>天津宏达翔科技有限公司</v>
          </cell>
          <cell r="O253" t="str">
            <v>劳务派遣</v>
          </cell>
          <cell r="P253" t="str">
            <v>是</v>
          </cell>
          <cell r="Q253" t="str">
            <v>否</v>
          </cell>
          <cell r="R253" t="str">
            <v>劳务派遣</v>
          </cell>
          <cell r="S253" t="str">
            <v>生产类</v>
          </cell>
          <cell r="T253" t="str">
            <v>直接人员</v>
          </cell>
        </row>
        <row r="254">
          <cell r="D254" t="str">
            <v>蔡华岭</v>
          </cell>
        </row>
        <row r="254">
          <cell r="F254" t="str">
            <v>男</v>
          </cell>
          <cell r="G254" t="str">
            <v>前台</v>
          </cell>
          <cell r="H254" t="str">
            <v>河北光华荣昌汽车部件有限公司</v>
          </cell>
          <cell r="I254" t="str">
            <v>焊接车间</v>
          </cell>
          <cell r="J254" t="str">
            <v>焊接车间</v>
          </cell>
          <cell r="K254" t="str">
            <v>摆件工</v>
          </cell>
        </row>
        <row r="254">
          <cell r="M254" t="str">
            <v>河北</v>
          </cell>
          <cell r="N254" t="str">
            <v>天津宏达翔科技有限公司</v>
          </cell>
          <cell r="O254" t="str">
            <v>劳务派遣</v>
          </cell>
          <cell r="P254" t="str">
            <v>是</v>
          </cell>
          <cell r="Q254" t="str">
            <v>否</v>
          </cell>
          <cell r="R254" t="str">
            <v>劳务派遣</v>
          </cell>
          <cell r="S254" t="str">
            <v>生产类</v>
          </cell>
          <cell r="T254" t="str">
            <v>直接人员</v>
          </cell>
        </row>
        <row r="255">
          <cell r="D255" t="str">
            <v>王庆骥</v>
          </cell>
          <cell r="E255" t="str">
            <v>130983199810110712</v>
          </cell>
          <cell r="F255" t="str">
            <v>男</v>
          </cell>
          <cell r="G255" t="str">
            <v>前台</v>
          </cell>
          <cell r="H255" t="str">
            <v>河北光华荣昌汽车部件有限公司</v>
          </cell>
          <cell r="I255" t="str">
            <v>底座装配车间</v>
          </cell>
          <cell r="J255" t="str">
            <v>底座装配车间-H6</v>
          </cell>
          <cell r="K255" t="str">
            <v>H6-组装工</v>
          </cell>
        </row>
        <row r="255">
          <cell r="M255" t="str">
            <v>河北</v>
          </cell>
          <cell r="N255" t="str">
            <v>河北工厂</v>
          </cell>
          <cell r="O255" t="str">
            <v>劳动合同</v>
          </cell>
          <cell r="P255" t="str">
            <v>是</v>
          </cell>
          <cell r="Q255" t="str">
            <v>否</v>
          </cell>
          <cell r="R255" t="str">
            <v>正式工</v>
          </cell>
          <cell r="S255" t="str">
            <v>生产类</v>
          </cell>
          <cell r="T255" t="str">
            <v>直接人员</v>
          </cell>
        </row>
        <row r="256">
          <cell r="D256" t="str">
            <v>郭凤友</v>
          </cell>
          <cell r="E256" t="str">
            <v>130983199704011112</v>
          </cell>
          <cell r="F256" t="str">
            <v>男</v>
          </cell>
          <cell r="G256" t="str">
            <v>前台</v>
          </cell>
          <cell r="H256" t="str">
            <v>河北光华荣昌汽车部件有限公司</v>
          </cell>
          <cell r="I256" t="str">
            <v>底座装配车间</v>
          </cell>
          <cell r="J256" t="str">
            <v>底座装配车间-H6</v>
          </cell>
          <cell r="K256" t="str">
            <v>H6-组装工</v>
          </cell>
        </row>
        <row r="256">
          <cell r="M256" t="str">
            <v>河北</v>
          </cell>
          <cell r="N256" t="str">
            <v>河北工厂</v>
          </cell>
          <cell r="O256" t="str">
            <v>劳动合同</v>
          </cell>
          <cell r="P256" t="str">
            <v>是</v>
          </cell>
          <cell r="Q256" t="str">
            <v>否</v>
          </cell>
          <cell r="R256" t="str">
            <v>正式工</v>
          </cell>
          <cell r="S256" t="str">
            <v>生产类</v>
          </cell>
          <cell r="T256" t="str">
            <v>直接人员</v>
          </cell>
        </row>
        <row r="257">
          <cell r="D257" t="str">
            <v>杨博文</v>
          </cell>
          <cell r="E257" t="str">
            <v>130924199904090513</v>
          </cell>
          <cell r="F257" t="str">
            <v>男</v>
          </cell>
          <cell r="G257" t="str">
            <v>前台</v>
          </cell>
          <cell r="H257" t="str">
            <v>河北光华荣昌汽车部件有限公司</v>
          </cell>
          <cell r="I257" t="str">
            <v>底座装配车间</v>
          </cell>
          <cell r="J257" t="str">
            <v>底座装配车间-H6</v>
          </cell>
          <cell r="K257" t="str">
            <v>H6-组装工</v>
          </cell>
        </row>
        <row r="257">
          <cell r="M257" t="str">
            <v>河北</v>
          </cell>
          <cell r="N257" t="str">
            <v>河北工厂</v>
          </cell>
          <cell r="O257" t="str">
            <v>劳动合同</v>
          </cell>
          <cell r="P257" t="str">
            <v>是</v>
          </cell>
          <cell r="Q257" t="str">
            <v>否</v>
          </cell>
          <cell r="R257" t="str">
            <v>正式工</v>
          </cell>
          <cell r="S257" t="str">
            <v>生产类</v>
          </cell>
          <cell r="T257" t="str">
            <v>直接人员</v>
          </cell>
        </row>
        <row r="258">
          <cell r="D258" t="str">
            <v>康春艳</v>
          </cell>
          <cell r="E258" t="str">
            <v>130983199003122063</v>
          </cell>
          <cell r="F258" t="str">
            <v>女</v>
          </cell>
          <cell r="G258" t="str">
            <v>前台</v>
          </cell>
          <cell r="H258" t="str">
            <v>河北光华荣昌汽车部件有限公司</v>
          </cell>
          <cell r="I258" t="str">
            <v>底座装配车间</v>
          </cell>
          <cell r="J258" t="str">
            <v>底座装配车间-H6</v>
          </cell>
          <cell r="K258" t="str">
            <v>H6-组装工</v>
          </cell>
        </row>
        <row r="258">
          <cell r="M258" t="str">
            <v>河北</v>
          </cell>
          <cell r="N258" t="str">
            <v>河北工厂</v>
          </cell>
          <cell r="O258" t="str">
            <v>劳动合同</v>
          </cell>
          <cell r="P258" t="str">
            <v>是</v>
          </cell>
          <cell r="Q258" t="str">
            <v>否</v>
          </cell>
          <cell r="R258" t="str">
            <v>正式工</v>
          </cell>
          <cell r="S258" t="str">
            <v>生产类</v>
          </cell>
          <cell r="T258" t="str">
            <v>直接人员</v>
          </cell>
        </row>
        <row r="259">
          <cell r="D259" t="str">
            <v>张广涛</v>
          </cell>
          <cell r="E259" t="str">
            <v>130983199901041118</v>
          </cell>
          <cell r="F259" t="str">
            <v>男</v>
          </cell>
          <cell r="G259" t="str">
            <v>前台</v>
          </cell>
          <cell r="H259" t="str">
            <v>河北光华荣昌汽车部件有限公司</v>
          </cell>
          <cell r="I259" t="str">
            <v>底座装配车间</v>
          </cell>
          <cell r="J259" t="str">
            <v>底座装配车间</v>
          </cell>
          <cell r="K259" t="str">
            <v>代班组长-底座装配</v>
          </cell>
        </row>
        <row r="259">
          <cell r="M259" t="str">
            <v>河北</v>
          </cell>
          <cell r="N259" t="str">
            <v>河北工厂</v>
          </cell>
          <cell r="O259" t="str">
            <v>劳动合同</v>
          </cell>
          <cell r="P259" t="str">
            <v>是</v>
          </cell>
          <cell r="Q259" t="str">
            <v>否</v>
          </cell>
          <cell r="R259" t="str">
            <v>正式工</v>
          </cell>
          <cell r="S259" t="str">
            <v>生产类</v>
          </cell>
          <cell r="T259" t="str">
            <v>直接人员</v>
          </cell>
        </row>
        <row r="260">
          <cell r="D260" t="str">
            <v>宗方明</v>
          </cell>
          <cell r="E260" t="str">
            <v>130983199003282235</v>
          </cell>
          <cell r="F260" t="str">
            <v>男</v>
          </cell>
          <cell r="G260" t="str">
            <v>前台</v>
          </cell>
          <cell r="H260" t="str">
            <v>河北光华荣昌汽车部件有限公司</v>
          </cell>
          <cell r="I260" t="str">
            <v>底座装配车间</v>
          </cell>
          <cell r="J260" t="str">
            <v>底座装配车间</v>
          </cell>
          <cell r="K260" t="str">
            <v>组装工</v>
          </cell>
        </row>
        <row r="260">
          <cell r="M260" t="str">
            <v>河北</v>
          </cell>
          <cell r="N260" t="str">
            <v>河北工厂</v>
          </cell>
          <cell r="O260" t="str">
            <v>劳动合同</v>
          </cell>
          <cell r="P260" t="str">
            <v>是</v>
          </cell>
          <cell r="Q260" t="str">
            <v>否</v>
          </cell>
          <cell r="R260" t="str">
            <v>正式工</v>
          </cell>
          <cell r="S260" t="str">
            <v>生产类</v>
          </cell>
          <cell r="T260" t="str">
            <v>直接人员</v>
          </cell>
        </row>
        <row r="261">
          <cell r="D261" t="str">
            <v>王国防</v>
          </cell>
          <cell r="E261" t="str">
            <v>132930197710245310</v>
          </cell>
          <cell r="F261" t="str">
            <v>男</v>
          </cell>
          <cell r="G261" t="str">
            <v>前台</v>
          </cell>
          <cell r="H261" t="str">
            <v>河北光华荣昌汽车部件有限公司</v>
          </cell>
          <cell r="I261" t="str">
            <v>底座装配车间</v>
          </cell>
          <cell r="J261" t="str">
            <v>底座装配车间</v>
          </cell>
          <cell r="K261" t="str">
            <v>组装工</v>
          </cell>
        </row>
        <row r="261">
          <cell r="M261" t="str">
            <v>河北</v>
          </cell>
          <cell r="N261" t="str">
            <v>河北工厂</v>
          </cell>
          <cell r="O261" t="str">
            <v>劳动合同</v>
          </cell>
          <cell r="P261" t="str">
            <v>是</v>
          </cell>
          <cell r="Q261" t="str">
            <v>否</v>
          </cell>
          <cell r="R261" t="str">
            <v>正式工</v>
          </cell>
          <cell r="S261" t="str">
            <v>生产类</v>
          </cell>
          <cell r="T261" t="str">
            <v>直接人员</v>
          </cell>
        </row>
        <row r="262">
          <cell r="D262" t="str">
            <v>刘杨</v>
          </cell>
          <cell r="E262" t="str">
            <v>13293019970422351X</v>
          </cell>
          <cell r="F262" t="str">
            <v>男</v>
          </cell>
          <cell r="G262" t="str">
            <v>前台</v>
          </cell>
          <cell r="H262" t="str">
            <v>河北光华荣昌汽车部件有限公司</v>
          </cell>
          <cell r="I262" t="str">
            <v>底座装配车间</v>
          </cell>
          <cell r="J262" t="str">
            <v>底座装配车间</v>
          </cell>
          <cell r="K262" t="str">
            <v>组装工</v>
          </cell>
        </row>
        <row r="262">
          <cell r="M262" t="str">
            <v>河北</v>
          </cell>
          <cell r="N262" t="str">
            <v>河北工厂</v>
          </cell>
          <cell r="O262" t="str">
            <v>劳动合同</v>
          </cell>
          <cell r="P262" t="str">
            <v>是</v>
          </cell>
          <cell r="Q262" t="str">
            <v>否</v>
          </cell>
          <cell r="R262" t="str">
            <v>正式工</v>
          </cell>
          <cell r="S262" t="str">
            <v>生产类</v>
          </cell>
          <cell r="T262" t="str">
            <v>直接人员</v>
          </cell>
        </row>
        <row r="263">
          <cell r="D263" t="str">
            <v>白义凯</v>
          </cell>
          <cell r="E263" t="str">
            <v>13098319990608001X</v>
          </cell>
          <cell r="F263" t="str">
            <v>男</v>
          </cell>
          <cell r="G263" t="str">
            <v>前台</v>
          </cell>
          <cell r="H263" t="str">
            <v>河北光华荣昌汽车部件有限公司</v>
          </cell>
          <cell r="I263" t="str">
            <v>底座装配车间</v>
          </cell>
          <cell r="J263" t="str">
            <v>底座装配车间</v>
          </cell>
          <cell r="K263" t="str">
            <v>组装工</v>
          </cell>
        </row>
        <row r="263">
          <cell r="M263" t="str">
            <v>河北</v>
          </cell>
          <cell r="N263" t="str">
            <v>河北工厂</v>
          </cell>
          <cell r="O263" t="str">
            <v>劳动合同</v>
          </cell>
          <cell r="P263" t="str">
            <v>是</v>
          </cell>
          <cell r="Q263" t="str">
            <v>否</v>
          </cell>
          <cell r="R263" t="str">
            <v>正式工</v>
          </cell>
          <cell r="S263" t="str">
            <v>生产类</v>
          </cell>
          <cell r="T263" t="str">
            <v>直接人员</v>
          </cell>
        </row>
        <row r="264">
          <cell r="D264" t="str">
            <v>闻龙超</v>
          </cell>
          <cell r="E264" t="str">
            <v>130983199304151618</v>
          </cell>
          <cell r="F264" t="str">
            <v>男</v>
          </cell>
          <cell r="G264" t="str">
            <v>前台</v>
          </cell>
          <cell r="H264" t="str">
            <v>河北光华荣昌汽车部件有限公司</v>
          </cell>
          <cell r="I264" t="str">
            <v>底座装配车间</v>
          </cell>
          <cell r="J264" t="str">
            <v>底座装配车间</v>
          </cell>
          <cell r="K264" t="str">
            <v>组装工</v>
          </cell>
        </row>
        <row r="264">
          <cell r="M264" t="str">
            <v>河北</v>
          </cell>
          <cell r="N264" t="str">
            <v>河北工厂</v>
          </cell>
          <cell r="O264" t="str">
            <v>劳动合同</v>
          </cell>
          <cell r="P264" t="str">
            <v>是</v>
          </cell>
          <cell r="Q264" t="str">
            <v>否</v>
          </cell>
          <cell r="R264" t="str">
            <v>正式工</v>
          </cell>
          <cell r="S264" t="str">
            <v>生产类</v>
          </cell>
          <cell r="T264" t="str">
            <v>直接人员</v>
          </cell>
        </row>
        <row r="265">
          <cell r="D265" t="str">
            <v>姚梅芳</v>
          </cell>
          <cell r="E265" t="str">
            <v>132930198207091427</v>
          </cell>
          <cell r="F265" t="str">
            <v>女</v>
          </cell>
          <cell r="G265" t="str">
            <v>前台</v>
          </cell>
          <cell r="H265" t="str">
            <v>河北光华荣昌汽车部件有限公司</v>
          </cell>
          <cell r="I265" t="str">
            <v>底座装配车间</v>
          </cell>
          <cell r="J265" t="str">
            <v>底座装配车间</v>
          </cell>
          <cell r="K265" t="str">
            <v>组装工</v>
          </cell>
        </row>
        <row r="265">
          <cell r="M265" t="str">
            <v>河北</v>
          </cell>
          <cell r="N265" t="str">
            <v>河北工厂</v>
          </cell>
          <cell r="O265" t="str">
            <v>劳动合同</v>
          </cell>
          <cell r="P265" t="str">
            <v>是</v>
          </cell>
          <cell r="Q265" t="str">
            <v>否</v>
          </cell>
          <cell r="R265" t="str">
            <v>正式工</v>
          </cell>
          <cell r="S265" t="str">
            <v>生产类</v>
          </cell>
          <cell r="T265" t="str">
            <v>直接人员</v>
          </cell>
        </row>
        <row r="266">
          <cell r="D266" t="str">
            <v>刘二精</v>
          </cell>
          <cell r="E266" t="str">
            <v>132930197812051840</v>
          </cell>
          <cell r="F266" t="str">
            <v>女</v>
          </cell>
          <cell r="G266" t="str">
            <v>前台</v>
          </cell>
          <cell r="H266" t="str">
            <v>河北光华荣昌汽车部件有限公司</v>
          </cell>
          <cell r="I266" t="str">
            <v>底座装配车间</v>
          </cell>
          <cell r="J266" t="str">
            <v>底座装配车间</v>
          </cell>
          <cell r="K266" t="str">
            <v>组装工</v>
          </cell>
        </row>
        <row r="266">
          <cell r="M266" t="str">
            <v>河北</v>
          </cell>
          <cell r="N266" t="str">
            <v>河北工厂</v>
          </cell>
          <cell r="O266" t="str">
            <v>劳动合同</v>
          </cell>
          <cell r="P266" t="str">
            <v>是</v>
          </cell>
          <cell r="Q266" t="str">
            <v>否</v>
          </cell>
          <cell r="R266" t="str">
            <v>正式工</v>
          </cell>
          <cell r="S266" t="str">
            <v>生产类</v>
          </cell>
          <cell r="T266" t="str">
            <v>直接人员</v>
          </cell>
        </row>
        <row r="267">
          <cell r="D267" t="str">
            <v>杨艳</v>
          </cell>
          <cell r="E267" t="str">
            <v>132930197806240522</v>
          </cell>
          <cell r="F267" t="str">
            <v>女</v>
          </cell>
          <cell r="G267" t="str">
            <v>前台</v>
          </cell>
          <cell r="H267" t="str">
            <v>河北光华荣昌汽车部件有限公司</v>
          </cell>
          <cell r="I267" t="str">
            <v>底座装配车间</v>
          </cell>
          <cell r="J267" t="str">
            <v>底座装配车间</v>
          </cell>
          <cell r="K267" t="str">
            <v>组装工</v>
          </cell>
        </row>
        <row r="267">
          <cell r="M267" t="str">
            <v>河北</v>
          </cell>
          <cell r="N267" t="str">
            <v>河北工厂</v>
          </cell>
          <cell r="O267" t="str">
            <v>劳动合同</v>
          </cell>
          <cell r="P267" t="str">
            <v>是</v>
          </cell>
          <cell r="Q267" t="str">
            <v>否</v>
          </cell>
          <cell r="R267" t="str">
            <v>正式工</v>
          </cell>
          <cell r="S267" t="str">
            <v>生产类</v>
          </cell>
          <cell r="T267" t="str">
            <v>直接人员</v>
          </cell>
        </row>
        <row r="268">
          <cell r="D268" t="str">
            <v>李艳平</v>
          </cell>
          <cell r="E268" t="str">
            <v>130930198302283329</v>
          </cell>
          <cell r="F268" t="str">
            <v>女</v>
          </cell>
          <cell r="G268" t="str">
            <v>前台</v>
          </cell>
          <cell r="H268" t="str">
            <v>河北光华荣昌汽车部件有限公司</v>
          </cell>
          <cell r="I268" t="str">
            <v>底座装配车间</v>
          </cell>
          <cell r="J268" t="str">
            <v>底座装配车间</v>
          </cell>
          <cell r="K268" t="str">
            <v>组装工</v>
          </cell>
        </row>
        <row r="268">
          <cell r="M268" t="str">
            <v>河北</v>
          </cell>
          <cell r="N268" t="str">
            <v>河北工厂</v>
          </cell>
          <cell r="O268" t="str">
            <v>劳动合同</v>
          </cell>
          <cell r="P268" t="str">
            <v>是</v>
          </cell>
          <cell r="Q268" t="str">
            <v>否</v>
          </cell>
          <cell r="R268" t="str">
            <v>正式工</v>
          </cell>
          <cell r="S268" t="str">
            <v>生产类</v>
          </cell>
          <cell r="T268" t="str">
            <v>直接人员</v>
          </cell>
        </row>
        <row r="269">
          <cell r="D269" t="str">
            <v>孟洪臣</v>
          </cell>
          <cell r="E269" t="str">
            <v>130924199308253523</v>
          </cell>
          <cell r="F269" t="str">
            <v>女</v>
          </cell>
          <cell r="G269" t="str">
            <v>前台</v>
          </cell>
          <cell r="H269" t="str">
            <v>河北光华荣昌汽车部件有限公司</v>
          </cell>
          <cell r="I269" t="str">
            <v>底座装配车间</v>
          </cell>
          <cell r="J269" t="str">
            <v>底座装配车间</v>
          </cell>
          <cell r="K269" t="str">
            <v>组装工</v>
          </cell>
        </row>
        <row r="269">
          <cell r="M269" t="str">
            <v>河北</v>
          </cell>
          <cell r="N269" t="str">
            <v>河北工厂</v>
          </cell>
          <cell r="O269" t="str">
            <v>劳动合同</v>
          </cell>
          <cell r="P269" t="str">
            <v>是</v>
          </cell>
          <cell r="Q269" t="str">
            <v>否</v>
          </cell>
          <cell r="R269" t="str">
            <v>正式工</v>
          </cell>
          <cell r="S269" t="str">
            <v>生产类</v>
          </cell>
          <cell r="T269" t="str">
            <v>直接人员</v>
          </cell>
        </row>
        <row r="270">
          <cell r="D270" t="str">
            <v>刘景丽</v>
          </cell>
          <cell r="E270" t="str">
            <v>130930198709193624</v>
          </cell>
          <cell r="F270" t="str">
            <v>女</v>
          </cell>
          <cell r="G270" t="str">
            <v>前台</v>
          </cell>
          <cell r="H270" t="str">
            <v>河北光华荣昌汽车部件有限公司</v>
          </cell>
          <cell r="I270" t="str">
            <v>底座装配车间</v>
          </cell>
          <cell r="J270" t="str">
            <v>底座装配车间</v>
          </cell>
          <cell r="K270" t="str">
            <v>操作工</v>
          </cell>
        </row>
        <row r="270">
          <cell r="M270" t="str">
            <v>河北</v>
          </cell>
          <cell r="N270" t="str">
            <v>河北工厂</v>
          </cell>
          <cell r="O270" t="str">
            <v>劳动合同</v>
          </cell>
          <cell r="P270" t="str">
            <v>是</v>
          </cell>
          <cell r="Q270" t="str">
            <v>否</v>
          </cell>
          <cell r="R270" t="str">
            <v>正式工</v>
          </cell>
          <cell r="S270" t="str">
            <v>生产类</v>
          </cell>
          <cell r="T270" t="str">
            <v>直接人员</v>
          </cell>
        </row>
        <row r="271">
          <cell r="D271" t="str">
            <v>王文通</v>
          </cell>
          <cell r="E271" t="str">
            <v>130983200305062815</v>
          </cell>
          <cell r="F271" t="str">
            <v>男</v>
          </cell>
          <cell r="G271" t="str">
            <v>前台</v>
          </cell>
          <cell r="H271" t="str">
            <v>河北光华荣昌汽车部件有限公司</v>
          </cell>
          <cell r="I271" t="str">
            <v>底座装配车间</v>
          </cell>
          <cell r="J271" t="str">
            <v>底座装配车间</v>
          </cell>
          <cell r="K271" t="str">
            <v>组装工</v>
          </cell>
        </row>
        <row r="271">
          <cell r="M271" t="str">
            <v>河北</v>
          </cell>
          <cell r="N271" t="str">
            <v>河北工厂</v>
          </cell>
          <cell r="O271" t="str">
            <v>劳动合同</v>
          </cell>
          <cell r="P271" t="str">
            <v>是</v>
          </cell>
          <cell r="Q271" t="str">
            <v>否</v>
          </cell>
          <cell r="R271" t="str">
            <v>正式工</v>
          </cell>
          <cell r="S271" t="str">
            <v>生产类</v>
          </cell>
          <cell r="T271" t="str">
            <v>直接人员</v>
          </cell>
        </row>
        <row r="272">
          <cell r="D272" t="str">
            <v>张艳</v>
          </cell>
          <cell r="E272" t="str">
            <v>132930198105265027</v>
          </cell>
          <cell r="F272" t="str">
            <v>女</v>
          </cell>
          <cell r="G272" t="str">
            <v>前台</v>
          </cell>
          <cell r="H272" t="str">
            <v>河北光华荣昌汽车部件有限公司</v>
          </cell>
          <cell r="I272" t="str">
            <v>底座装配车间</v>
          </cell>
          <cell r="J272" t="str">
            <v>底座装配车间</v>
          </cell>
          <cell r="K272" t="str">
            <v>组装工</v>
          </cell>
        </row>
        <row r="272">
          <cell r="M272" t="str">
            <v>河北</v>
          </cell>
          <cell r="N272" t="str">
            <v>河北工厂</v>
          </cell>
          <cell r="O272" t="str">
            <v>劳动合同</v>
          </cell>
          <cell r="P272" t="str">
            <v>是</v>
          </cell>
          <cell r="Q272" t="str">
            <v>否</v>
          </cell>
          <cell r="R272" t="str">
            <v>正式工</v>
          </cell>
          <cell r="S272" t="str">
            <v>生产类</v>
          </cell>
          <cell r="T272" t="str">
            <v>直接人员</v>
          </cell>
        </row>
        <row r="273">
          <cell r="D273" t="str">
            <v>杨东兴</v>
          </cell>
          <cell r="E273" t="str">
            <v>130924198503160539</v>
          </cell>
          <cell r="F273" t="str">
            <v>男</v>
          </cell>
          <cell r="G273" t="str">
            <v>前台</v>
          </cell>
          <cell r="H273" t="str">
            <v>河北光华荣昌汽车部件有限公司</v>
          </cell>
          <cell r="I273" t="str">
            <v>底座装配车间</v>
          </cell>
          <cell r="J273" t="str">
            <v>底座装配车间</v>
          </cell>
          <cell r="K273" t="str">
            <v>组装工</v>
          </cell>
        </row>
        <row r="273">
          <cell r="M273" t="str">
            <v>河北</v>
          </cell>
          <cell r="N273" t="str">
            <v>河北工厂</v>
          </cell>
          <cell r="O273" t="str">
            <v>劳动合同</v>
          </cell>
          <cell r="P273" t="str">
            <v>是</v>
          </cell>
          <cell r="Q273" t="str">
            <v>否</v>
          </cell>
          <cell r="R273" t="str">
            <v>正式工</v>
          </cell>
          <cell r="S273" t="str">
            <v>生产类</v>
          </cell>
          <cell r="T273" t="str">
            <v>直接人员</v>
          </cell>
        </row>
        <row r="274">
          <cell r="D274" t="str">
            <v>崔金朋</v>
          </cell>
          <cell r="E274" t="str">
            <v>132930198003030569</v>
          </cell>
          <cell r="F274" t="str">
            <v>女</v>
          </cell>
          <cell r="G274" t="str">
            <v>前台</v>
          </cell>
          <cell r="H274" t="str">
            <v>河北光华荣昌汽车部件有限公司</v>
          </cell>
          <cell r="I274" t="str">
            <v>底座装配车间</v>
          </cell>
          <cell r="J274" t="str">
            <v>底座装配车间</v>
          </cell>
          <cell r="K274" t="str">
            <v>组装工</v>
          </cell>
        </row>
        <row r="274">
          <cell r="M274" t="str">
            <v>河北</v>
          </cell>
          <cell r="N274" t="str">
            <v>河北工厂</v>
          </cell>
          <cell r="O274" t="str">
            <v>劳动合同</v>
          </cell>
          <cell r="P274" t="str">
            <v>是</v>
          </cell>
          <cell r="Q274" t="str">
            <v>否</v>
          </cell>
          <cell r="R274" t="str">
            <v>正式工</v>
          </cell>
          <cell r="S274" t="str">
            <v>生产类</v>
          </cell>
          <cell r="T274" t="str">
            <v>直接人员</v>
          </cell>
        </row>
        <row r="275">
          <cell r="D275" t="str">
            <v>赵秋杰</v>
          </cell>
          <cell r="E275" t="str">
            <v>131025198501223063</v>
          </cell>
          <cell r="F275" t="str">
            <v>女</v>
          </cell>
          <cell r="G275" t="str">
            <v>前台</v>
          </cell>
          <cell r="H275" t="str">
            <v>河北光华荣昌汽车部件有限公司</v>
          </cell>
          <cell r="I275" t="str">
            <v>底座装配车间</v>
          </cell>
          <cell r="J275" t="str">
            <v>底座装配车间</v>
          </cell>
          <cell r="K275" t="str">
            <v>组装工</v>
          </cell>
        </row>
        <row r="275">
          <cell r="M275" t="str">
            <v>河北</v>
          </cell>
          <cell r="N275" t="str">
            <v>河北工厂</v>
          </cell>
          <cell r="O275" t="str">
            <v>劳动合同</v>
          </cell>
          <cell r="P275" t="str">
            <v>是</v>
          </cell>
          <cell r="Q275" t="str">
            <v>否</v>
          </cell>
          <cell r="R275" t="str">
            <v>正式工</v>
          </cell>
          <cell r="S275" t="str">
            <v>生产类</v>
          </cell>
          <cell r="T275" t="str">
            <v>直接人员</v>
          </cell>
        </row>
        <row r="276">
          <cell r="D276" t="str">
            <v>张强</v>
          </cell>
          <cell r="E276" t="str">
            <v>130983199808020953</v>
          </cell>
          <cell r="F276" t="str">
            <v>男</v>
          </cell>
          <cell r="G276" t="str">
            <v>前台</v>
          </cell>
          <cell r="H276" t="str">
            <v>河北光华荣昌汽车部件有限公司</v>
          </cell>
          <cell r="I276" t="str">
            <v>底座装配车间</v>
          </cell>
          <cell r="J276" t="str">
            <v>底座装配车间</v>
          </cell>
          <cell r="K276" t="str">
            <v>组装工</v>
          </cell>
        </row>
        <row r="276">
          <cell r="M276" t="str">
            <v>河北</v>
          </cell>
          <cell r="N276" t="str">
            <v>河北工厂</v>
          </cell>
          <cell r="O276" t="str">
            <v>劳动合同</v>
          </cell>
          <cell r="P276" t="str">
            <v>是</v>
          </cell>
          <cell r="Q276" t="str">
            <v>否</v>
          </cell>
          <cell r="R276" t="str">
            <v>正式工</v>
          </cell>
          <cell r="S276" t="str">
            <v>生产类</v>
          </cell>
          <cell r="T276" t="str">
            <v>直接人员</v>
          </cell>
        </row>
        <row r="277">
          <cell r="D277" t="str">
            <v>罗娜</v>
          </cell>
          <cell r="E277" t="str">
            <v>130921198403082028</v>
          </cell>
          <cell r="F277" t="str">
            <v>女</v>
          </cell>
          <cell r="G277" t="str">
            <v>前台</v>
          </cell>
          <cell r="H277" t="str">
            <v>河北光华荣昌汽车部件有限公司</v>
          </cell>
          <cell r="I277" t="str">
            <v>底座装配车间</v>
          </cell>
          <cell r="J277" t="str">
            <v>底座装配车间</v>
          </cell>
          <cell r="K277" t="str">
            <v>组装工</v>
          </cell>
        </row>
        <row r="277">
          <cell r="M277" t="str">
            <v>河北</v>
          </cell>
          <cell r="N277" t="str">
            <v>河北工厂</v>
          </cell>
          <cell r="O277" t="str">
            <v>劳动合同</v>
          </cell>
          <cell r="P277" t="str">
            <v>是</v>
          </cell>
          <cell r="Q277" t="str">
            <v>否</v>
          </cell>
          <cell r="R277" t="str">
            <v>正式工</v>
          </cell>
          <cell r="S277" t="str">
            <v>生产类</v>
          </cell>
          <cell r="T277" t="str">
            <v>直接人员</v>
          </cell>
        </row>
        <row r="278">
          <cell r="D278" t="str">
            <v>王亚宁</v>
          </cell>
          <cell r="E278" t="str">
            <v>130924200410283513</v>
          </cell>
          <cell r="F278" t="str">
            <v>男</v>
          </cell>
          <cell r="G278" t="str">
            <v>前台</v>
          </cell>
          <cell r="H278" t="str">
            <v>河北光华荣昌汽车部件有限公司</v>
          </cell>
          <cell r="I278" t="str">
            <v>底座装配车间</v>
          </cell>
          <cell r="J278" t="str">
            <v>底座装配车间</v>
          </cell>
          <cell r="K278" t="str">
            <v>组装工</v>
          </cell>
        </row>
        <row r="278">
          <cell r="M278" t="str">
            <v>河北</v>
          </cell>
          <cell r="N278" t="str">
            <v>河北工厂</v>
          </cell>
          <cell r="O278" t="str">
            <v>劳动合同</v>
          </cell>
          <cell r="P278" t="str">
            <v>是</v>
          </cell>
          <cell r="Q278" t="str">
            <v>否</v>
          </cell>
          <cell r="R278" t="str">
            <v>正式工</v>
          </cell>
          <cell r="S278" t="str">
            <v>生产类</v>
          </cell>
          <cell r="T278" t="str">
            <v>直接人员</v>
          </cell>
        </row>
        <row r="279">
          <cell r="D279" t="str">
            <v>蒋观龙</v>
          </cell>
          <cell r="E279" t="str">
            <v>130983200012011619</v>
          </cell>
          <cell r="F279" t="str">
            <v>男</v>
          </cell>
          <cell r="G279" t="str">
            <v>前台</v>
          </cell>
          <cell r="H279" t="str">
            <v>河北光华荣昌汽车部件有限公司</v>
          </cell>
          <cell r="I279" t="str">
            <v>底座装配车间</v>
          </cell>
          <cell r="J279" t="str">
            <v>底座装配车间</v>
          </cell>
          <cell r="K279" t="str">
            <v>组装工</v>
          </cell>
        </row>
        <row r="279">
          <cell r="M279" t="str">
            <v>河北</v>
          </cell>
          <cell r="N279" t="str">
            <v>河北工厂</v>
          </cell>
          <cell r="O279" t="str">
            <v>劳动合同</v>
          </cell>
          <cell r="P279" t="str">
            <v>是</v>
          </cell>
          <cell r="Q279" t="str">
            <v>否</v>
          </cell>
          <cell r="R279" t="str">
            <v>正式工</v>
          </cell>
          <cell r="S279" t="str">
            <v>生产类</v>
          </cell>
          <cell r="T279" t="str">
            <v>直接人员</v>
          </cell>
        </row>
        <row r="280">
          <cell r="D280" t="str">
            <v>石家昌</v>
          </cell>
        </row>
        <row r="280">
          <cell r="F280" t="str">
            <v>男</v>
          </cell>
          <cell r="G280" t="str">
            <v>前台</v>
          </cell>
          <cell r="H280" t="str">
            <v>河北光华荣昌汽车部件有限公司</v>
          </cell>
          <cell r="I280" t="str">
            <v>底座装配车间</v>
          </cell>
          <cell r="J280" t="str">
            <v>底座装配车间</v>
          </cell>
          <cell r="K280" t="str">
            <v>组装工</v>
          </cell>
        </row>
        <row r="280">
          <cell r="M280" t="str">
            <v>河北</v>
          </cell>
          <cell r="N280" t="str">
            <v>正熙人力</v>
          </cell>
          <cell r="O280" t="str">
            <v>劳务派遣</v>
          </cell>
          <cell r="P280" t="str">
            <v>是</v>
          </cell>
          <cell r="Q280" t="str">
            <v>否</v>
          </cell>
          <cell r="R280" t="str">
            <v>劳务派遣</v>
          </cell>
          <cell r="S280" t="str">
            <v>生产类</v>
          </cell>
          <cell r="T280" t="str">
            <v>直接人员</v>
          </cell>
        </row>
        <row r="281">
          <cell r="D281" t="str">
            <v>赵金鹏</v>
          </cell>
        </row>
        <row r="281">
          <cell r="F281" t="str">
            <v>男</v>
          </cell>
          <cell r="G281" t="str">
            <v>前台</v>
          </cell>
          <cell r="H281" t="str">
            <v>河北光华荣昌汽车部件有限公司</v>
          </cell>
          <cell r="I281" t="str">
            <v>底座装配车间</v>
          </cell>
          <cell r="J281" t="str">
            <v>底座装配车间</v>
          </cell>
          <cell r="K281" t="str">
            <v>组装工</v>
          </cell>
        </row>
        <row r="281">
          <cell r="M281" t="str">
            <v>河北</v>
          </cell>
          <cell r="N281" t="str">
            <v>正熙人力</v>
          </cell>
          <cell r="O281" t="str">
            <v>劳务派遣</v>
          </cell>
          <cell r="P281" t="str">
            <v>是</v>
          </cell>
          <cell r="Q281" t="str">
            <v>否</v>
          </cell>
          <cell r="R281" t="str">
            <v>劳务派遣</v>
          </cell>
          <cell r="S281" t="str">
            <v>生产类</v>
          </cell>
          <cell r="T281" t="str">
            <v>直接人员</v>
          </cell>
        </row>
        <row r="282">
          <cell r="D282" t="str">
            <v>王谋瑞</v>
          </cell>
        </row>
        <row r="282">
          <cell r="F282" t="str">
            <v>男</v>
          </cell>
          <cell r="G282" t="str">
            <v>前台</v>
          </cell>
          <cell r="H282" t="str">
            <v>河北光华荣昌汽车部件有限公司</v>
          </cell>
          <cell r="I282" t="str">
            <v>底座装配车间</v>
          </cell>
          <cell r="J282" t="str">
            <v>底座装配车间</v>
          </cell>
          <cell r="K282" t="str">
            <v>组装工</v>
          </cell>
        </row>
        <row r="282">
          <cell r="M282" t="str">
            <v>河北</v>
          </cell>
          <cell r="N282" t="str">
            <v>正熙人力</v>
          </cell>
          <cell r="O282" t="str">
            <v>劳务派遣</v>
          </cell>
          <cell r="P282" t="str">
            <v>是</v>
          </cell>
          <cell r="Q282" t="str">
            <v>否</v>
          </cell>
          <cell r="R282" t="str">
            <v>劳务派遣</v>
          </cell>
          <cell r="S282" t="str">
            <v>生产类</v>
          </cell>
          <cell r="T282" t="str">
            <v>直接人员</v>
          </cell>
        </row>
        <row r="283">
          <cell r="D283" t="str">
            <v>王云婧</v>
          </cell>
          <cell r="E283" t="str">
            <v>132930198206011421</v>
          </cell>
          <cell r="F283" t="str">
            <v>女</v>
          </cell>
          <cell r="G283" t="str">
            <v>前台</v>
          </cell>
          <cell r="H283" t="str">
            <v>河北光华荣昌汽车部件有限公司</v>
          </cell>
          <cell r="I283" t="str">
            <v>电泳车间</v>
          </cell>
          <cell r="J283" t="str">
            <v>电泳车间</v>
          </cell>
          <cell r="K283" t="str">
            <v>代班组长-电泳</v>
          </cell>
        </row>
        <row r="283">
          <cell r="M283" t="str">
            <v>河北</v>
          </cell>
          <cell r="N283" t="str">
            <v>河北工厂</v>
          </cell>
          <cell r="O283" t="str">
            <v>劳动合同</v>
          </cell>
          <cell r="P283" t="str">
            <v>是</v>
          </cell>
          <cell r="Q283" t="str">
            <v>否</v>
          </cell>
          <cell r="R283" t="str">
            <v>正式工</v>
          </cell>
          <cell r="S283" t="str">
            <v>生产类</v>
          </cell>
          <cell r="T283" t="str">
            <v>直接人员</v>
          </cell>
        </row>
        <row r="284">
          <cell r="D284" t="str">
            <v>刘宝洪</v>
          </cell>
          <cell r="E284" t="str">
            <v>132930196807061417</v>
          </cell>
          <cell r="F284" t="str">
            <v>男</v>
          </cell>
          <cell r="G284" t="str">
            <v>前台</v>
          </cell>
          <cell r="H284" t="str">
            <v>河北光华荣昌汽车部件有限公司</v>
          </cell>
          <cell r="I284" t="str">
            <v>电泳车间</v>
          </cell>
          <cell r="J284" t="str">
            <v>电泳车间</v>
          </cell>
          <cell r="K284" t="str">
            <v>挂件工</v>
          </cell>
        </row>
        <row r="284">
          <cell r="M284" t="str">
            <v>河北</v>
          </cell>
          <cell r="N284" t="str">
            <v>河北工厂</v>
          </cell>
          <cell r="O284" t="str">
            <v>劳动合同</v>
          </cell>
          <cell r="P284" t="str">
            <v>是</v>
          </cell>
          <cell r="Q284" t="str">
            <v>否</v>
          </cell>
          <cell r="R284" t="str">
            <v>正式工</v>
          </cell>
          <cell r="S284" t="str">
            <v>生产类</v>
          </cell>
          <cell r="T284" t="str">
            <v>直接人员</v>
          </cell>
        </row>
        <row r="285">
          <cell r="D285" t="str">
            <v>从恩健</v>
          </cell>
          <cell r="E285" t="str">
            <v>130983198911090314</v>
          </cell>
          <cell r="F285" t="str">
            <v>男</v>
          </cell>
          <cell r="G285" t="str">
            <v>前台</v>
          </cell>
          <cell r="H285" t="str">
            <v>河北光华荣昌汽车部件有限公司</v>
          </cell>
          <cell r="I285" t="str">
            <v>电泳车间</v>
          </cell>
          <cell r="J285" t="str">
            <v>电泳车间</v>
          </cell>
          <cell r="K285" t="str">
            <v>挂件工</v>
          </cell>
        </row>
        <row r="285">
          <cell r="M285" t="str">
            <v>河北</v>
          </cell>
          <cell r="N285" t="str">
            <v>河北工厂</v>
          </cell>
          <cell r="O285" t="str">
            <v>劳动合同</v>
          </cell>
          <cell r="P285" t="str">
            <v>是</v>
          </cell>
          <cell r="Q285" t="str">
            <v>否</v>
          </cell>
          <cell r="R285" t="str">
            <v>正式工</v>
          </cell>
          <cell r="S285" t="str">
            <v>生产类</v>
          </cell>
          <cell r="T285" t="str">
            <v>直接人员</v>
          </cell>
        </row>
        <row r="286">
          <cell r="D286" t="str">
            <v>窦桂英</v>
          </cell>
          <cell r="E286" t="str">
            <v>13293119781020394X</v>
          </cell>
          <cell r="F286" t="str">
            <v>女</v>
          </cell>
          <cell r="G286" t="str">
            <v>前台</v>
          </cell>
          <cell r="H286" t="str">
            <v>河北光华荣昌汽车部件有限公司</v>
          </cell>
          <cell r="I286" t="str">
            <v>电泳车间</v>
          </cell>
          <cell r="J286" t="str">
            <v>电泳车间</v>
          </cell>
          <cell r="K286" t="str">
            <v>挂件工</v>
          </cell>
        </row>
        <row r="286">
          <cell r="M286" t="str">
            <v>河北</v>
          </cell>
          <cell r="N286" t="str">
            <v>河北工厂</v>
          </cell>
          <cell r="O286" t="str">
            <v>劳动合同</v>
          </cell>
          <cell r="P286" t="str">
            <v>是</v>
          </cell>
          <cell r="Q286" t="str">
            <v>否</v>
          </cell>
          <cell r="R286" t="str">
            <v>正式工</v>
          </cell>
          <cell r="S286" t="str">
            <v>生产类</v>
          </cell>
          <cell r="T286" t="str">
            <v>直接人员</v>
          </cell>
        </row>
        <row r="287">
          <cell r="D287" t="str">
            <v>张秀荣</v>
          </cell>
          <cell r="E287" t="str">
            <v>132930197611261446</v>
          </cell>
          <cell r="F287" t="str">
            <v>女</v>
          </cell>
          <cell r="G287" t="str">
            <v>前台</v>
          </cell>
          <cell r="H287" t="str">
            <v>河北光华荣昌汽车部件有限公司</v>
          </cell>
          <cell r="I287" t="str">
            <v>电泳车间</v>
          </cell>
          <cell r="J287" t="str">
            <v>电泳车间</v>
          </cell>
          <cell r="K287" t="str">
            <v>挂件工</v>
          </cell>
        </row>
        <row r="287">
          <cell r="M287" t="str">
            <v>河北</v>
          </cell>
          <cell r="N287" t="str">
            <v>河北工厂</v>
          </cell>
          <cell r="O287" t="str">
            <v>劳动合同</v>
          </cell>
          <cell r="P287" t="str">
            <v>是</v>
          </cell>
          <cell r="Q287" t="str">
            <v>否</v>
          </cell>
          <cell r="R287" t="str">
            <v>正式工</v>
          </cell>
          <cell r="S287" t="str">
            <v>生产类</v>
          </cell>
          <cell r="T287" t="str">
            <v>直接人员</v>
          </cell>
        </row>
        <row r="288">
          <cell r="D288" t="str">
            <v>李晓霞</v>
          </cell>
          <cell r="E288" t="str">
            <v>130983199004162227</v>
          </cell>
          <cell r="F288" t="str">
            <v>女</v>
          </cell>
          <cell r="G288" t="str">
            <v>前台</v>
          </cell>
          <cell r="H288" t="str">
            <v>河北光华荣昌汽车部件有限公司</v>
          </cell>
          <cell r="I288" t="str">
            <v>电泳车间</v>
          </cell>
          <cell r="J288" t="str">
            <v>电泳车间</v>
          </cell>
          <cell r="K288" t="str">
            <v>挂件工</v>
          </cell>
        </row>
        <row r="288">
          <cell r="M288" t="str">
            <v>河北</v>
          </cell>
          <cell r="N288" t="str">
            <v>河北工厂</v>
          </cell>
          <cell r="O288" t="str">
            <v>劳动合同</v>
          </cell>
          <cell r="P288" t="str">
            <v>是</v>
          </cell>
          <cell r="Q288" t="str">
            <v>否</v>
          </cell>
          <cell r="R288" t="str">
            <v>正式工</v>
          </cell>
          <cell r="S288" t="str">
            <v>生产类</v>
          </cell>
          <cell r="T288" t="str">
            <v>直接人员</v>
          </cell>
        </row>
        <row r="289">
          <cell r="D289" t="str">
            <v>果永红</v>
          </cell>
          <cell r="E289" t="str">
            <v>130726199510063127</v>
          </cell>
          <cell r="F289" t="str">
            <v>女</v>
          </cell>
          <cell r="G289" t="str">
            <v>前台</v>
          </cell>
          <cell r="H289" t="str">
            <v>河北光华荣昌汽车部件有限公司</v>
          </cell>
          <cell r="I289" t="str">
            <v>电泳车间</v>
          </cell>
          <cell r="J289" t="str">
            <v>电泳车间</v>
          </cell>
          <cell r="K289" t="str">
            <v>挂件工</v>
          </cell>
        </row>
        <row r="289">
          <cell r="M289" t="str">
            <v>河北</v>
          </cell>
          <cell r="N289" t="str">
            <v>河北工厂</v>
          </cell>
          <cell r="O289" t="str">
            <v>劳动合同</v>
          </cell>
          <cell r="P289" t="str">
            <v>是</v>
          </cell>
          <cell r="Q289" t="str">
            <v>否</v>
          </cell>
          <cell r="R289" t="str">
            <v>正式工</v>
          </cell>
          <cell r="S289" t="str">
            <v>生产类</v>
          </cell>
          <cell r="T289" t="str">
            <v>直接人员</v>
          </cell>
        </row>
        <row r="290">
          <cell r="D290" t="str">
            <v>王艳</v>
          </cell>
          <cell r="E290" t="str">
            <v>132930199211102824</v>
          </cell>
          <cell r="F290" t="str">
            <v>女</v>
          </cell>
          <cell r="G290" t="str">
            <v>前台</v>
          </cell>
          <cell r="H290" t="str">
            <v>河北光华荣昌汽车部件有限公司</v>
          </cell>
          <cell r="I290" t="str">
            <v>座椅总装车间</v>
          </cell>
          <cell r="J290" t="str">
            <v>座椅总装车间</v>
          </cell>
          <cell r="K290" t="str">
            <v>QAD管理兼打标员</v>
          </cell>
        </row>
        <row r="290">
          <cell r="M290" t="str">
            <v>河北</v>
          </cell>
          <cell r="N290" t="str">
            <v>河北工厂</v>
          </cell>
          <cell r="O290" t="str">
            <v>劳动合同</v>
          </cell>
          <cell r="P290" t="str">
            <v>是</v>
          </cell>
          <cell r="Q290" t="str">
            <v>否</v>
          </cell>
          <cell r="R290" t="str">
            <v>正式工</v>
          </cell>
          <cell r="S290" t="str">
            <v>生产类</v>
          </cell>
          <cell r="T290" t="str">
            <v>直接人员</v>
          </cell>
        </row>
        <row r="291">
          <cell r="D291" t="str">
            <v>刘梦鹤</v>
          </cell>
          <cell r="E291" t="str">
            <v>130983199306174557</v>
          </cell>
          <cell r="F291" t="str">
            <v>男</v>
          </cell>
          <cell r="G291" t="str">
            <v>前台</v>
          </cell>
          <cell r="H291" t="str">
            <v>河北光华荣昌汽车部件有限公司</v>
          </cell>
          <cell r="I291" t="str">
            <v>座椅总装车间</v>
          </cell>
          <cell r="J291" t="str">
            <v>座椅总装车间-H6</v>
          </cell>
          <cell r="K291" t="str">
            <v>代班组长</v>
          </cell>
        </row>
        <row r="291">
          <cell r="M291" t="str">
            <v>河北</v>
          </cell>
          <cell r="N291" t="str">
            <v>河北工厂</v>
          </cell>
          <cell r="O291" t="str">
            <v>劳动合同</v>
          </cell>
          <cell r="P291" t="str">
            <v>是</v>
          </cell>
          <cell r="Q291" t="str">
            <v>否</v>
          </cell>
          <cell r="R291" t="str">
            <v>正式工</v>
          </cell>
          <cell r="S291" t="str">
            <v>生产类</v>
          </cell>
          <cell r="T291" t="str">
            <v>直接人员</v>
          </cell>
        </row>
        <row r="292">
          <cell r="D292" t="str">
            <v>张俊苓</v>
          </cell>
          <cell r="E292" t="str">
            <v>13293019780907112X</v>
          </cell>
          <cell r="F292" t="str">
            <v>女</v>
          </cell>
          <cell r="G292" t="str">
            <v>前台</v>
          </cell>
          <cell r="H292" t="str">
            <v>河北光华荣昌汽车部件有限公司</v>
          </cell>
          <cell r="I292" t="str">
            <v>座椅总装车间</v>
          </cell>
          <cell r="J292" t="str">
            <v>座椅总装车间-H6</v>
          </cell>
          <cell r="K292" t="str">
            <v>检验员</v>
          </cell>
        </row>
        <row r="292">
          <cell r="M292" t="str">
            <v>河北</v>
          </cell>
          <cell r="N292" t="str">
            <v>河北工厂</v>
          </cell>
          <cell r="O292" t="str">
            <v>劳动合同</v>
          </cell>
          <cell r="P292" t="str">
            <v>是</v>
          </cell>
          <cell r="Q292" t="str">
            <v>否</v>
          </cell>
          <cell r="R292" t="str">
            <v>正式工</v>
          </cell>
          <cell r="S292" t="str">
            <v>生产类</v>
          </cell>
          <cell r="T292" t="str">
            <v>直接人员</v>
          </cell>
        </row>
        <row r="293">
          <cell r="D293" t="str">
            <v>吕新辉</v>
          </cell>
          <cell r="E293" t="str">
            <v>230231198505052952</v>
          </cell>
          <cell r="F293" t="str">
            <v>男</v>
          </cell>
          <cell r="G293" t="str">
            <v>前台</v>
          </cell>
          <cell r="H293" t="str">
            <v>河北光华荣昌汽车部件有限公司</v>
          </cell>
          <cell r="I293" t="str">
            <v>座椅总装车间</v>
          </cell>
          <cell r="J293" t="str">
            <v>座椅总装车间-H6</v>
          </cell>
          <cell r="K293" t="str">
            <v>组装工</v>
          </cell>
        </row>
        <row r="293">
          <cell r="M293" t="str">
            <v>河北</v>
          </cell>
          <cell r="N293" t="str">
            <v>河北工厂</v>
          </cell>
          <cell r="O293" t="str">
            <v>劳动合同</v>
          </cell>
          <cell r="P293" t="str">
            <v>是</v>
          </cell>
          <cell r="Q293" t="str">
            <v>否</v>
          </cell>
          <cell r="R293" t="str">
            <v>正式工</v>
          </cell>
          <cell r="S293" t="str">
            <v>生产类</v>
          </cell>
          <cell r="T293" t="str">
            <v>直接人员</v>
          </cell>
        </row>
        <row r="294">
          <cell r="D294" t="str">
            <v>马强</v>
          </cell>
          <cell r="E294" t="str">
            <v>132930199605060313</v>
          </cell>
          <cell r="F294" t="str">
            <v>男</v>
          </cell>
          <cell r="G294" t="str">
            <v>前台</v>
          </cell>
          <cell r="H294" t="str">
            <v>河北光华荣昌汽车部件有限公司</v>
          </cell>
          <cell r="I294" t="str">
            <v>座椅总装车间</v>
          </cell>
          <cell r="J294" t="str">
            <v>座椅总装车间-H6</v>
          </cell>
          <cell r="K294" t="str">
            <v>组装工</v>
          </cell>
        </row>
        <row r="294">
          <cell r="M294" t="str">
            <v>河北</v>
          </cell>
          <cell r="N294" t="str">
            <v>河北工厂</v>
          </cell>
          <cell r="O294" t="str">
            <v>劳动合同</v>
          </cell>
          <cell r="P294" t="str">
            <v>是</v>
          </cell>
          <cell r="Q294" t="str">
            <v>否</v>
          </cell>
          <cell r="R294" t="str">
            <v>正式工</v>
          </cell>
          <cell r="S294" t="str">
            <v>生产类</v>
          </cell>
          <cell r="T294" t="str">
            <v>直接人员</v>
          </cell>
        </row>
        <row r="295">
          <cell r="D295" t="str">
            <v>邓程霖</v>
          </cell>
          <cell r="E295" t="str">
            <v>130983200202022212</v>
          </cell>
          <cell r="F295" t="str">
            <v>男</v>
          </cell>
          <cell r="G295" t="str">
            <v>前台</v>
          </cell>
          <cell r="H295" t="str">
            <v>河北光华荣昌汽车部件有限公司</v>
          </cell>
          <cell r="I295" t="str">
            <v>座椅总装车间</v>
          </cell>
          <cell r="J295" t="str">
            <v>座椅总装车间-H6</v>
          </cell>
          <cell r="K295" t="str">
            <v>组装工</v>
          </cell>
        </row>
        <row r="295">
          <cell r="M295" t="str">
            <v>河北</v>
          </cell>
          <cell r="N295" t="str">
            <v>河北工厂</v>
          </cell>
          <cell r="O295" t="str">
            <v>劳动合同</v>
          </cell>
          <cell r="P295" t="str">
            <v>是</v>
          </cell>
          <cell r="Q295" t="str">
            <v>否</v>
          </cell>
          <cell r="R295" t="str">
            <v>正式工</v>
          </cell>
          <cell r="S295" t="str">
            <v>生产类</v>
          </cell>
          <cell r="T295" t="str">
            <v>直接人员</v>
          </cell>
        </row>
        <row r="296">
          <cell r="D296" t="str">
            <v>王培亮</v>
          </cell>
          <cell r="E296" t="str">
            <v>132924197704103212</v>
          </cell>
          <cell r="F296" t="str">
            <v>男</v>
          </cell>
          <cell r="G296" t="str">
            <v>前台</v>
          </cell>
          <cell r="H296" t="str">
            <v>河北光华荣昌汽车部件有限公司</v>
          </cell>
          <cell r="I296" t="str">
            <v>座椅总装车间</v>
          </cell>
          <cell r="J296" t="str">
            <v>座椅总装车间-H6</v>
          </cell>
          <cell r="K296" t="str">
            <v>组装工</v>
          </cell>
        </row>
        <row r="296">
          <cell r="M296" t="str">
            <v>河北</v>
          </cell>
          <cell r="N296" t="str">
            <v>河北工厂</v>
          </cell>
          <cell r="O296" t="str">
            <v>劳动合同</v>
          </cell>
          <cell r="P296" t="str">
            <v>是</v>
          </cell>
          <cell r="Q296" t="str">
            <v>否</v>
          </cell>
          <cell r="R296" t="str">
            <v>正式工</v>
          </cell>
          <cell r="S296" t="str">
            <v>生产类</v>
          </cell>
          <cell r="T296" t="str">
            <v>直接人员</v>
          </cell>
        </row>
        <row r="297">
          <cell r="D297" t="str">
            <v>白艳娟</v>
          </cell>
          <cell r="E297" t="str">
            <v>132627198812190066</v>
          </cell>
          <cell r="F297" t="str">
            <v>女</v>
          </cell>
          <cell r="G297" t="str">
            <v>前台</v>
          </cell>
          <cell r="H297" t="str">
            <v>河北光华荣昌汽车部件有限公司</v>
          </cell>
          <cell r="I297" t="str">
            <v>座椅总装车间</v>
          </cell>
          <cell r="J297" t="str">
            <v>座椅总装车间-H6</v>
          </cell>
          <cell r="K297" t="str">
            <v>组装工</v>
          </cell>
        </row>
        <row r="297">
          <cell r="M297" t="str">
            <v>河北</v>
          </cell>
          <cell r="N297" t="str">
            <v>河北工厂</v>
          </cell>
          <cell r="O297" t="str">
            <v>劳动合同</v>
          </cell>
          <cell r="P297" t="str">
            <v>是</v>
          </cell>
          <cell r="Q297" t="str">
            <v>否</v>
          </cell>
          <cell r="R297" t="str">
            <v>正式工</v>
          </cell>
          <cell r="S297" t="str">
            <v>生产类</v>
          </cell>
          <cell r="T297" t="str">
            <v>直接人员</v>
          </cell>
        </row>
        <row r="298">
          <cell r="D298" t="str">
            <v>仝立明</v>
          </cell>
          <cell r="E298" t="str">
            <v>130924199104250910</v>
          </cell>
          <cell r="F298" t="str">
            <v>男</v>
          </cell>
          <cell r="G298" t="str">
            <v>前台</v>
          </cell>
          <cell r="H298" t="str">
            <v>河北光华荣昌汽车部件有限公司</v>
          </cell>
          <cell r="I298" t="str">
            <v>座椅总装车间</v>
          </cell>
          <cell r="J298" t="str">
            <v>座椅总装车间-重卡</v>
          </cell>
          <cell r="K298" t="str">
            <v>组装工</v>
          </cell>
        </row>
        <row r="298">
          <cell r="M298" t="str">
            <v>河北</v>
          </cell>
          <cell r="N298" t="str">
            <v>河北工厂</v>
          </cell>
          <cell r="O298" t="str">
            <v>劳动合同</v>
          </cell>
          <cell r="P298" t="str">
            <v>是</v>
          </cell>
          <cell r="Q298" t="str">
            <v>否</v>
          </cell>
          <cell r="R298" t="str">
            <v>正式工</v>
          </cell>
          <cell r="S298" t="str">
            <v>生产类</v>
          </cell>
          <cell r="T298" t="str">
            <v>直接人员</v>
          </cell>
        </row>
        <row r="299">
          <cell r="D299" t="str">
            <v>李玉静</v>
          </cell>
          <cell r="E299" t="str">
            <v>130983198807101423</v>
          </cell>
          <cell r="F299" t="str">
            <v>女</v>
          </cell>
          <cell r="G299" t="str">
            <v>前台</v>
          </cell>
          <cell r="H299" t="str">
            <v>河北光华荣昌汽车部件有限公司</v>
          </cell>
          <cell r="I299" t="str">
            <v>座椅总装车间</v>
          </cell>
          <cell r="J299" t="str">
            <v>座椅总装车间-重卡</v>
          </cell>
          <cell r="K299" t="str">
            <v>组装工</v>
          </cell>
        </row>
        <row r="299">
          <cell r="M299" t="str">
            <v>河北</v>
          </cell>
          <cell r="N299" t="str">
            <v>河北工厂</v>
          </cell>
          <cell r="O299" t="str">
            <v>劳动合同</v>
          </cell>
          <cell r="P299" t="str">
            <v>是</v>
          </cell>
          <cell r="Q299" t="str">
            <v>否</v>
          </cell>
          <cell r="R299" t="str">
            <v>正式工</v>
          </cell>
          <cell r="S299" t="str">
            <v>生产类</v>
          </cell>
          <cell r="T299" t="str">
            <v>直接人员</v>
          </cell>
        </row>
        <row r="300">
          <cell r="D300" t="str">
            <v>张坤</v>
          </cell>
          <cell r="E300" t="str">
            <v>132930199310160536</v>
          </cell>
          <cell r="F300" t="str">
            <v>男</v>
          </cell>
          <cell r="G300" t="str">
            <v>前台</v>
          </cell>
          <cell r="H300" t="str">
            <v>河北光华荣昌汽车部件有限公司</v>
          </cell>
          <cell r="I300" t="str">
            <v>座椅总装车间</v>
          </cell>
          <cell r="J300" t="str">
            <v>座椅总装车间-重卡</v>
          </cell>
          <cell r="K300" t="str">
            <v>组装工</v>
          </cell>
        </row>
        <row r="300">
          <cell r="M300" t="str">
            <v>河北</v>
          </cell>
          <cell r="N300" t="str">
            <v>河北工厂</v>
          </cell>
          <cell r="O300" t="str">
            <v>劳动合同</v>
          </cell>
          <cell r="P300" t="str">
            <v>是</v>
          </cell>
          <cell r="Q300" t="str">
            <v>否</v>
          </cell>
          <cell r="R300" t="str">
            <v>正式工</v>
          </cell>
          <cell r="S300" t="str">
            <v>生产类</v>
          </cell>
          <cell r="T300" t="str">
            <v>直接人员</v>
          </cell>
        </row>
        <row r="301">
          <cell r="D301" t="str">
            <v>李加弘</v>
          </cell>
          <cell r="E301" t="str">
            <v>130983200302025015</v>
          </cell>
          <cell r="F301" t="str">
            <v>男</v>
          </cell>
          <cell r="G301" t="str">
            <v>前台</v>
          </cell>
          <cell r="H301" t="str">
            <v>河北光华荣昌汽车部件有限公司</v>
          </cell>
          <cell r="I301" t="str">
            <v>座椅总装车间</v>
          </cell>
          <cell r="J301" t="str">
            <v>座椅总装车间-重卡</v>
          </cell>
          <cell r="K301" t="str">
            <v>组装工</v>
          </cell>
        </row>
        <row r="301">
          <cell r="M301" t="str">
            <v>河北</v>
          </cell>
          <cell r="N301" t="str">
            <v>河北工厂</v>
          </cell>
          <cell r="O301" t="str">
            <v>劳动合同</v>
          </cell>
          <cell r="P301" t="str">
            <v>是</v>
          </cell>
          <cell r="Q301" t="str">
            <v>否</v>
          </cell>
          <cell r="R301" t="str">
            <v>正式工</v>
          </cell>
          <cell r="S301" t="str">
            <v>生产类</v>
          </cell>
          <cell r="T301" t="str">
            <v>直接人员</v>
          </cell>
        </row>
        <row r="302">
          <cell r="D302" t="str">
            <v>张振宇</v>
          </cell>
          <cell r="E302" t="str">
            <v>130921198501251614</v>
          </cell>
          <cell r="F302" t="str">
            <v>男</v>
          </cell>
          <cell r="G302" t="str">
            <v>前台</v>
          </cell>
          <cell r="H302" t="str">
            <v>河北光华荣昌汽车部件有限公司</v>
          </cell>
          <cell r="I302" t="str">
            <v>座椅总装车间</v>
          </cell>
          <cell r="J302" t="str">
            <v>座椅总装车间-重卡</v>
          </cell>
          <cell r="K302" t="str">
            <v>组装工</v>
          </cell>
        </row>
        <row r="302">
          <cell r="M302" t="str">
            <v>河北</v>
          </cell>
          <cell r="N302" t="str">
            <v>河北工厂</v>
          </cell>
          <cell r="O302" t="str">
            <v>劳动合同</v>
          </cell>
          <cell r="P302" t="str">
            <v>是</v>
          </cell>
          <cell r="Q302" t="str">
            <v>否</v>
          </cell>
          <cell r="R302" t="str">
            <v>正式工</v>
          </cell>
          <cell r="S302" t="str">
            <v>生产类</v>
          </cell>
          <cell r="T302" t="str">
            <v>直接人员</v>
          </cell>
        </row>
        <row r="303">
          <cell r="D303" t="str">
            <v>王富民</v>
          </cell>
          <cell r="E303" t="str">
            <v>130983200308200312</v>
          </cell>
          <cell r="F303" t="str">
            <v>男</v>
          </cell>
          <cell r="G303" t="str">
            <v>前台</v>
          </cell>
          <cell r="H303" t="str">
            <v>河北光华荣昌汽车部件有限公司</v>
          </cell>
          <cell r="I303" t="str">
            <v>座椅总装车间</v>
          </cell>
          <cell r="J303" t="str">
            <v>座椅总装车间-重卡</v>
          </cell>
          <cell r="K303" t="str">
            <v>组装工</v>
          </cell>
        </row>
        <row r="303">
          <cell r="M303" t="str">
            <v>河北</v>
          </cell>
          <cell r="N303" t="str">
            <v>河北工厂</v>
          </cell>
          <cell r="O303" t="str">
            <v>劳动合同</v>
          </cell>
          <cell r="P303" t="str">
            <v>是</v>
          </cell>
          <cell r="Q303" t="str">
            <v>否</v>
          </cell>
          <cell r="R303" t="str">
            <v>正式工</v>
          </cell>
          <cell r="S303" t="str">
            <v>生产类</v>
          </cell>
          <cell r="T303" t="str">
            <v>直接人员</v>
          </cell>
        </row>
        <row r="304">
          <cell r="D304" t="str">
            <v>王悦丞</v>
          </cell>
          <cell r="E304" t="str">
            <v>130983200304201115</v>
          </cell>
          <cell r="F304" t="str">
            <v>男</v>
          </cell>
          <cell r="G304" t="str">
            <v>前台</v>
          </cell>
          <cell r="H304" t="str">
            <v>河北光华荣昌汽车部件有限公司</v>
          </cell>
          <cell r="I304" t="str">
            <v>座椅总装车间</v>
          </cell>
          <cell r="J304" t="str">
            <v>座椅总装车间-重卡</v>
          </cell>
          <cell r="K304" t="str">
            <v>组装工</v>
          </cell>
        </row>
        <row r="304">
          <cell r="M304" t="str">
            <v>河北</v>
          </cell>
          <cell r="N304" t="str">
            <v>河北工厂</v>
          </cell>
          <cell r="O304" t="str">
            <v>劳动合同</v>
          </cell>
          <cell r="P304" t="str">
            <v>是</v>
          </cell>
          <cell r="Q304" t="str">
            <v>否</v>
          </cell>
          <cell r="R304" t="str">
            <v>正式工</v>
          </cell>
          <cell r="S304" t="str">
            <v>生产类</v>
          </cell>
          <cell r="T304" t="str">
            <v>直接人员</v>
          </cell>
        </row>
        <row r="305">
          <cell r="D305" t="str">
            <v>刘柏林</v>
          </cell>
          <cell r="E305" t="str">
            <v>132930199409233512</v>
          </cell>
          <cell r="F305" t="str">
            <v>男</v>
          </cell>
          <cell r="G305" t="str">
            <v>前台</v>
          </cell>
          <cell r="H305" t="str">
            <v>河北光华荣昌汽车部件有限公司</v>
          </cell>
          <cell r="I305" t="str">
            <v>座椅总装车间</v>
          </cell>
          <cell r="J305" t="str">
            <v>座椅总装车间-轻卡</v>
          </cell>
          <cell r="K305" t="str">
            <v>代班组长</v>
          </cell>
        </row>
        <row r="305">
          <cell r="M305" t="str">
            <v>河北</v>
          </cell>
          <cell r="N305" t="str">
            <v>河北工厂</v>
          </cell>
          <cell r="O305" t="str">
            <v>劳动合同</v>
          </cell>
          <cell r="P305" t="str">
            <v>是</v>
          </cell>
          <cell r="Q305" t="str">
            <v>否</v>
          </cell>
          <cell r="R305" t="str">
            <v>正式工</v>
          </cell>
          <cell r="S305" t="str">
            <v>生产类</v>
          </cell>
          <cell r="T305" t="str">
            <v>直接人员</v>
          </cell>
        </row>
        <row r="306">
          <cell r="D306" t="str">
            <v>李忠峰</v>
          </cell>
          <cell r="E306" t="str">
            <v>130983198602105332</v>
          </cell>
          <cell r="F306" t="str">
            <v>男</v>
          </cell>
          <cell r="G306" t="str">
            <v>前台</v>
          </cell>
          <cell r="H306" t="str">
            <v>河北光华荣昌汽车部件有限公司</v>
          </cell>
          <cell r="I306" t="str">
            <v>座椅总装车间</v>
          </cell>
          <cell r="J306" t="str">
            <v>座椅总装车间-B40</v>
          </cell>
          <cell r="K306" t="str">
            <v>组装工</v>
          </cell>
        </row>
        <row r="306">
          <cell r="M306" t="str">
            <v>河北</v>
          </cell>
          <cell r="N306" t="str">
            <v>河北工厂</v>
          </cell>
          <cell r="O306" t="str">
            <v>劳动合同</v>
          </cell>
          <cell r="P306" t="str">
            <v>是</v>
          </cell>
          <cell r="Q306" t="str">
            <v>否</v>
          </cell>
          <cell r="R306" t="str">
            <v>正式工</v>
          </cell>
          <cell r="S306" t="str">
            <v>生产类</v>
          </cell>
          <cell r="T306" t="str">
            <v>直接人员</v>
          </cell>
        </row>
        <row r="307">
          <cell r="D307" t="str">
            <v>刘荣辰</v>
          </cell>
          <cell r="E307" t="str">
            <v>13098320000703471X</v>
          </cell>
          <cell r="F307" t="str">
            <v>男</v>
          </cell>
          <cell r="G307" t="str">
            <v>前台</v>
          </cell>
          <cell r="H307" t="str">
            <v>河北光华荣昌汽车部件有限公司</v>
          </cell>
          <cell r="I307" t="str">
            <v>座椅总装车间</v>
          </cell>
          <cell r="J307" t="str">
            <v>座椅总装车间-B40</v>
          </cell>
          <cell r="K307" t="str">
            <v>组装工</v>
          </cell>
        </row>
        <row r="307">
          <cell r="M307" t="str">
            <v>河北</v>
          </cell>
          <cell r="N307" t="str">
            <v>河北工厂</v>
          </cell>
          <cell r="O307" t="str">
            <v>劳动合同</v>
          </cell>
          <cell r="P307" t="str">
            <v>是</v>
          </cell>
          <cell r="Q307" t="str">
            <v>否</v>
          </cell>
          <cell r="R307" t="str">
            <v>正式工</v>
          </cell>
          <cell r="S307" t="str">
            <v>生产类</v>
          </cell>
          <cell r="T307" t="str">
            <v>直接人员</v>
          </cell>
        </row>
        <row r="308">
          <cell r="D308" t="str">
            <v>朱文奇</v>
          </cell>
          <cell r="E308" t="str">
            <v>13043519930423153X</v>
          </cell>
          <cell r="F308" t="str">
            <v>男</v>
          </cell>
          <cell r="G308" t="str">
            <v>前台</v>
          </cell>
          <cell r="H308" t="str">
            <v>河北光华荣昌汽车部件有限公司</v>
          </cell>
          <cell r="I308" t="str">
            <v>座椅总装车间</v>
          </cell>
          <cell r="J308" t="str">
            <v>座椅总装车间-重卡</v>
          </cell>
          <cell r="K308" t="str">
            <v>组装工</v>
          </cell>
        </row>
        <row r="308">
          <cell r="M308" t="str">
            <v>河北</v>
          </cell>
          <cell r="N308" t="str">
            <v>河北工厂</v>
          </cell>
          <cell r="O308" t="str">
            <v>劳动合同</v>
          </cell>
          <cell r="P308" t="str">
            <v>是</v>
          </cell>
          <cell r="Q308" t="str">
            <v>否</v>
          </cell>
          <cell r="R308" t="str">
            <v>正式工</v>
          </cell>
          <cell r="S308" t="str">
            <v>生产类</v>
          </cell>
          <cell r="T308" t="str">
            <v>直接人员</v>
          </cell>
        </row>
        <row r="309">
          <cell r="D309" t="str">
            <v>杨起越</v>
          </cell>
          <cell r="E309" t="str">
            <v>131022199807246415</v>
          </cell>
          <cell r="F309" t="str">
            <v>男</v>
          </cell>
          <cell r="G309" t="str">
            <v>前台</v>
          </cell>
          <cell r="H309" t="str">
            <v>河北光华荣昌汽车部件有限公司</v>
          </cell>
          <cell r="I309" t="str">
            <v>座椅总装车间</v>
          </cell>
          <cell r="J309" t="str">
            <v>座椅总装车间-重卡</v>
          </cell>
          <cell r="K309" t="str">
            <v>组装工</v>
          </cell>
        </row>
        <row r="309">
          <cell r="M309" t="str">
            <v>河北</v>
          </cell>
          <cell r="N309" t="str">
            <v>河北工厂</v>
          </cell>
          <cell r="O309" t="str">
            <v>劳动合同</v>
          </cell>
          <cell r="P309" t="str">
            <v>是</v>
          </cell>
          <cell r="Q309" t="str">
            <v>否</v>
          </cell>
          <cell r="R309" t="str">
            <v>正式工</v>
          </cell>
          <cell r="S309" t="str">
            <v>生产类</v>
          </cell>
          <cell r="T309" t="str">
            <v>直接人员</v>
          </cell>
        </row>
        <row r="310">
          <cell r="D310" t="str">
            <v>李素元</v>
          </cell>
          <cell r="E310" t="str">
            <v>140322197708231515</v>
          </cell>
          <cell r="F310" t="str">
            <v>男</v>
          </cell>
          <cell r="G310" t="str">
            <v>前台</v>
          </cell>
          <cell r="H310" t="str">
            <v>河北光华荣昌汽车部件有限公司</v>
          </cell>
          <cell r="I310" t="str">
            <v>座椅总装车间</v>
          </cell>
          <cell r="J310" t="str">
            <v>座椅总装车间-B40</v>
          </cell>
          <cell r="K310" t="str">
            <v>组装工</v>
          </cell>
        </row>
        <row r="310">
          <cell r="M310" t="str">
            <v>河北</v>
          </cell>
          <cell r="N310" t="str">
            <v>河北工厂</v>
          </cell>
          <cell r="O310" t="str">
            <v>劳动合同</v>
          </cell>
          <cell r="P310" t="str">
            <v>是</v>
          </cell>
          <cell r="Q310" t="str">
            <v>否</v>
          </cell>
          <cell r="R310" t="str">
            <v>正式工</v>
          </cell>
          <cell r="S310" t="str">
            <v>生产类</v>
          </cell>
          <cell r="T310" t="str">
            <v>直接人员</v>
          </cell>
        </row>
        <row r="311">
          <cell r="D311" t="str">
            <v>李冉</v>
          </cell>
          <cell r="E311" t="str">
            <v>132930199801223511</v>
          </cell>
          <cell r="F311" t="str">
            <v>男</v>
          </cell>
          <cell r="G311" t="str">
            <v>前台</v>
          </cell>
          <cell r="H311" t="str">
            <v>河北光华荣昌汽车部件有限公司</v>
          </cell>
          <cell r="I311" t="str">
            <v>座椅总装车间</v>
          </cell>
          <cell r="J311" t="str">
            <v>座椅总装车间-B40</v>
          </cell>
          <cell r="K311" t="str">
            <v>组装工</v>
          </cell>
        </row>
        <row r="311">
          <cell r="M311" t="str">
            <v>河北</v>
          </cell>
          <cell r="N311" t="str">
            <v>河北工厂</v>
          </cell>
          <cell r="O311" t="str">
            <v>劳动合同</v>
          </cell>
          <cell r="P311" t="str">
            <v>是</v>
          </cell>
          <cell r="Q311" t="str">
            <v>否</v>
          </cell>
          <cell r="R311" t="str">
            <v>正式工</v>
          </cell>
          <cell r="S311" t="str">
            <v>生产类</v>
          </cell>
          <cell r="T311" t="str">
            <v>直接人员</v>
          </cell>
        </row>
        <row r="312">
          <cell r="D312" t="str">
            <v>李冬旭</v>
          </cell>
          <cell r="E312" t="str">
            <v>130983199901120713</v>
          </cell>
          <cell r="F312" t="str">
            <v>男</v>
          </cell>
          <cell r="G312" t="str">
            <v>前台</v>
          </cell>
          <cell r="H312" t="str">
            <v>河北光华荣昌汽车部件有限公司</v>
          </cell>
          <cell r="I312" t="str">
            <v>座椅总装车间</v>
          </cell>
          <cell r="J312" t="str">
            <v>座椅总装车间-B40</v>
          </cell>
          <cell r="K312" t="str">
            <v>代班组长</v>
          </cell>
        </row>
        <row r="312">
          <cell r="M312" t="str">
            <v>河北</v>
          </cell>
          <cell r="N312" t="str">
            <v>河北工厂</v>
          </cell>
          <cell r="O312" t="str">
            <v>劳动合同</v>
          </cell>
          <cell r="P312" t="str">
            <v>是</v>
          </cell>
          <cell r="Q312" t="str">
            <v>否</v>
          </cell>
          <cell r="R312" t="str">
            <v>正式工</v>
          </cell>
          <cell r="S312" t="str">
            <v>生产类</v>
          </cell>
          <cell r="T312" t="str">
            <v>直接人员</v>
          </cell>
        </row>
        <row r="313">
          <cell r="D313" t="str">
            <v>张家旺</v>
          </cell>
          <cell r="E313" t="str">
            <v>130924200111284276</v>
          </cell>
          <cell r="F313" t="str">
            <v>男</v>
          </cell>
          <cell r="G313" t="str">
            <v>前台</v>
          </cell>
          <cell r="H313" t="str">
            <v>河北光华荣昌汽车部件有限公司</v>
          </cell>
          <cell r="I313" t="str">
            <v>座椅总装车间</v>
          </cell>
          <cell r="J313" t="str">
            <v>座椅总装车间-B40</v>
          </cell>
          <cell r="K313" t="str">
            <v>组装工</v>
          </cell>
        </row>
        <row r="313">
          <cell r="M313" t="str">
            <v>河北</v>
          </cell>
          <cell r="N313" t="str">
            <v>河北工厂</v>
          </cell>
          <cell r="O313" t="str">
            <v>劳动合同</v>
          </cell>
          <cell r="P313" t="str">
            <v>是</v>
          </cell>
          <cell r="Q313" t="str">
            <v>否</v>
          </cell>
          <cell r="R313" t="str">
            <v>正式工</v>
          </cell>
          <cell r="S313" t="str">
            <v>生产类</v>
          </cell>
          <cell r="T313" t="str">
            <v>直接人员</v>
          </cell>
        </row>
        <row r="314">
          <cell r="D314" t="str">
            <v>王忠梅</v>
          </cell>
          <cell r="E314" t="str">
            <v>132924197602053226</v>
          </cell>
          <cell r="F314" t="str">
            <v>女</v>
          </cell>
          <cell r="G314" t="str">
            <v>前台</v>
          </cell>
          <cell r="H314" t="str">
            <v>河北光华荣昌汽车部件有限公司</v>
          </cell>
          <cell r="I314" t="str">
            <v>座椅总装车间</v>
          </cell>
          <cell r="J314" t="str">
            <v>座椅总装车间-B40</v>
          </cell>
          <cell r="K314" t="str">
            <v>组装工</v>
          </cell>
        </row>
        <row r="314">
          <cell r="M314" t="str">
            <v>河北</v>
          </cell>
          <cell r="N314" t="str">
            <v>河北工厂</v>
          </cell>
          <cell r="O314" t="str">
            <v>劳动合同</v>
          </cell>
          <cell r="P314" t="str">
            <v>是</v>
          </cell>
          <cell r="Q314" t="str">
            <v>否</v>
          </cell>
          <cell r="R314" t="str">
            <v>正式工</v>
          </cell>
          <cell r="S314" t="str">
            <v>生产类</v>
          </cell>
          <cell r="T314" t="str">
            <v>直接人员</v>
          </cell>
        </row>
        <row r="315">
          <cell r="D315" t="str">
            <v>董金岭</v>
          </cell>
          <cell r="E315" t="str">
            <v>132930198212310516</v>
          </cell>
          <cell r="F315" t="str">
            <v>男</v>
          </cell>
          <cell r="G315" t="str">
            <v>前台</v>
          </cell>
          <cell r="H315" t="str">
            <v>河北光华荣昌汽车部件有限公司</v>
          </cell>
          <cell r="I315" t="str">
            <v>座椅总装车间</v>
          </cell>
          <cell r="J315" t="str">
            <v>座椅总装车间-B40</v>
          </cell>
          <cell r="K315" t="str">
            <v>组装工</v>
          </cell>
        </row>
        <row r="315">
          <cell r="M315" t="str">
            <v>河北</v>
          </cell>
          <cell r="N315" t="str">
            <v>河北工厂</v>
          </cell>
          <cell r="O315" t="str">
            <v>劳动合同</v>
          </cell>
          <cell r="P315" t="str">
            <v>是</v>
          </cell>
          <cell r="Q315" t="str">
            <v>否</v>
          </cell>
          <cell r="R315" t="str">
            <v>正式工</v>
          </cell>
          <cell r="S315" t="str">
            <v>生产类</v>
          </cell>
          <cell r="T315" t="str">
            <v>直接人员</v>
          </cell>
        </row>
        <row r="316">
          <cell r="D316" t="str">
            <v>赵增坤</v>
          </cell>
          <cell r="E316" t="str">
            <v>132930198101250039</v>
          </cell>
          <cell r="F316" t="str">
            <v>男</v>
          </cell>
          <cell r="G316" t="str">
            <v>前台</v>
          </cell>
          <cell r="H316" t="str">
            <v>河北光华荣昌汽车部件有限公司</v>
          </cell>
          <cell r="I316" t="str">
            <v>座椅总装车间</v>
          </cell>
          <cell r="J316" t="str">
            <v>座椅总装车间-重卡</v>
          </cell>
          <cell r="K316" t="str">
            <v>组装工</v>
          </cell>
        </row>
        <row r="316">
          <cell r="M316" t="str">
            <v>河北</v>
          </cell>
          <cell r="N316" t="str">
            <v>河北工厂</v>
          </cell>
          <cell r="O316" t="str">
            <v>劳动合同</v>
          </cell>
          <cell r="P316" t="str">
            <v>是</v>
          </cell>
          <cell r="Q316" t="str">
            <v>否</v>
          </cell>
          <cell r="R316" t="str">
            <v>正式工</v>
          </cell>
          <cell r="S316" t="str">
            <v>生产类</v>
          </cell>
          <cell r="T316" t="str">
            <v>直接人员</v>
          </cell>
        </row>
        <row r="317">
          <cell r="D317" t="str">
            <v>张猛</v>
          </cell>
          <cell r="E317" t="str">
            <v>130983199810300516</v>
          </cell>
          <cell r="F317" t="str">
            <v>男</v>
          </cell>
          <cell r="G317" t="str">
            <v>前台</v>
          </cell>
          <cell r="H317" t="str">
            <v>河北光华荣昌汽车部件有限公司</v>
          </cell>
          <cell r="I317" t="str">
            <v>座椅总装车间</v>
          </cell>
          <cell r="J317" t="str">
            <v>座椅总装车间-欧马可</v>
          </cell>
          <cell r="K317" t="str">
            <v>代班组长</v>
          </cell>
        </row>
        <row r="317">
          <cell r="M317" t="str">
            <v>河北</v>
          </cell>
          <cell r="N317" t="str">
            <v>河北工厂</v>
          </cell>
          <cell r="O317" t="str">
            <v>劳动合同</v>
          </cell>
          <cell r="P317" t="str">
            <v>是</v>
          </cell>
          <cell r="Q317" t="str">
            <v>否</v>
          </cell>
          <cell r="R317" t="str">
            <v>正式工</v>
          </cell>
          <cell r="S317" t="str">
            <v>生产类</v>
          </cell>
          <cell r="T317" t="str">
            <v>直接人员</v>
          </cell>
        </row>
        <row r="318">
          <cell r="D318" t="str">
            <v>尚红红</v>
          </cell>
          <cell r="E318" t="str">
            <v>130983198302103028</v>
          </cell>
          <cell r="F318" t="str">
            <v>女</v>
          </cell>
          <cell r="G318" t="str">
            <v>前台</v>
          </cell>
          <cell r="H318" t="str">
            <v>河北光华荣昌汽车部件有限公司</v>
          </cell>
          <cell r="I318" t="str">
            <v>座椅总装车间</v>
          </cell>
          <cell r="J318" t="str">
            <v>座椅总装车间-B40</v>
          </cell>
          <cell r="K318" t="str">
            <v>组装工</v>
          </cell>
        </row>
        <row r="318">
          <cell r="M318" t="str">
            <v>河北</v>
          </cell>
          <cell r="N318" t="str">
            <v>河北工厂</v>
          </cell>
          <cell r="O318" t="str">
            <v>劳动合同</v>
          </cell>
          <cell r="P318" t="str">
            <v>是</v>
          </cell>
          <cell r="Q318" t="str">
            <v>否</v>
          </cell>
          <cell r="R318" t="str">
            <v>正式工</v>
          </cell>
          <cell r="S318" t="str">
            <v>生产类</v>
          </cell>
          <cell r="T318" t="str">
            <v>直接人员</v>
          </cell>
        </row>
        <row r="319">
          <cell r="D319" t="str">
            <v>孙立梅</v>
          </cell>
          <cell r="E319" t="str">
            <v>130921198212061021</v>
          </cell>
          <cell r="F319" t="str">
            <v>女</v>
          </cell>
          <cell r="G319" t="str">
            <v>前台</v>
          </cell>
          <cell r="H319" t="str">
            <v>河北光华荣昌汽车部件有限公司</v>
          </cell>
          <cell r="I319" t="str">
            <v>座椅总装车间</v>
          </cell>
          <cell r="J319" t="str">
            <v>座椅总装车间-轻卡</v>
          </cell>
          <cell r="K319" t="str">
            <v>组装工</v>
          </cell>
        </row>
        <row r="319">
          <cell r="M319" t="str">
            <v>河北</v>
          </cell>
          <cell r="N319" t="str">
            <v>河北工厂</v>
          </cell>
          <cell r="O319" t="str">
            <v>劳动合同</v>
          </cell>
          <cell r="P319" t="str">
            <v>是</v>
          </cell>
          <cell r="Q319" t="str">
            <v>否</v>
          </cell>
          <cell r="R319" t="str">
            <v>正式工</v>
          </cell>
          <cell r="S319" t="str">
            <v>生产类</v>
          </cell>
          <cell r="T319" t="str">
            <v>直接人员</v>
          </cell>
        </row>
        <row r="320">
          <cell r="D320" t="str">
            <v>宋秉鑫</v>
          </cell>
          <cell r="E320" t="str">
            <v>130983200208022432</v>
          </cell>
          <cell r="F320" t="str">
            <v>男</v>
          </cell>
          <cell r="G320" t="str">
            <v>前台</v>
          </cell>
          <cell r="H320" t="str">
            <v>河北光华荣昌汽车部件有限公司</v>
          </cell>
          <cell r="I320" t="str">
            <v>座椅总装车间</v>
          </cell>
          <cell r="J320" t="str">
            <v>座椅总装车间-轻卡</v>
          </cell>
          <cell r="K320" t="str">
            <v>组装工</v>
          </cell>
        </row>
        <row r="320">
          <cell r="M320" t="str">
            <v>河北</v>
          </cell>
          <cell r="N320" t="str">
            <v>河北工厂</v>
          </cell>
          <cell r="O320" t="str">
            <v>劳动合同</v>
          </cell>
          <cell r="P320" t="str">
            <v>是</v>
          </cell>
          <cell r="Q320" t="str">
            <v>否</v>
          </cell>
          <cell r="R320" t="str">
            <v>正式工</v>
          </cell>
          <cell r="S320" t="str">
            <v>生产类</v>
          </cell>
          <cell r="T320" t="str">
            <v>直接人员</v>
          </cell>
        </row>
        <row r="321">
          <cell r="D321" t="str">
            <v>赵学亮</v>
          </cell>
          <cell r="E321" t="str">
            <v>132930198111110312</v>
          </cell>
          <cell r="F321" t="str">
            <v>男</v>
          </cell>
          <cell r="G321" t="str">
            <v>前台</v>
          </cell>
          <cell r="H321" t="str">
            <v>河北光华荣昌汽车部件有限公司</v>
          </cell>
          <cell r="I321" t="str">
            <v>座椅总装车间</v>
          </cell>
          <cell r="J321" t="str">
            <v>座椅总装车间-欧马可</v>
          </cell>
          <cell r="K321" t="str">
            <v>组装工</v>
          </cell>
        </row>
        <row r="321">
          <cell r="M321" t="str">
            <v>河北</v>
          </cell>
          <cell r="N321" t="str">
            <v>河北工厂</v>
          </cell>
          <cell r="O321" t="str">
            <v>劳动合同</v>
          </cell>
          <cell r="P321" t="str">
            <v>是</v>
          </cell>
          <cell r="Q321" t="str">
            <v>否</v>
          </cell>
          <cell r="R321" t="str">
            <v>正式工</v>
          </cell>
          <cell r="S321" t="str">
            <v>生产类</v>
          </cell>
          <cell r="T321" t="str">
            <v>直接人员</v>
          </cell>
        </row>
        <row r="322">
          <cell r="D322" t="str">
            <v>李承锡</v>
          </cell>
          <cell r="E322" t="str">
            <v>130983200304092019</v>
          </cell>
          <cell r="F322" t="str">
            <v>男</v>
          </cell>
          <cell r="G322" t="str">
            <v>前台</v>
          </cell>
          <cell r="H322" t="str">
            <v>河北光华荣昌汽车部件有限公司</v>
          </cell>
          <cell r="I322" t="str">
            <v>座椅总装车间</v>
          </cell>
          <cell r="J322" t="str">
            <v>座椅总装车间-轻卡</v>
          </cell>
          <cell r="K322" t="str">
            <v>组装工</v>
          </cell>
        </row>
        <row r="322">
          <cell r="M322" t="str">
            <v>河北</v>
          </cell>
          <cell r="N322" t="str">
            <v>河北工厂</v>
          </cell>
          <cell r="O322" t="str">
            <v>劳动合同</v>
          </cell>
          <cell r="P322" t="str">
            <v>是</v>
          </cell>
          <cell r="Q322" t="str">
            <v>否</v>
          </cell>
          <cell r="R322" t="str">
            <v>正式工</v>
          </cell>
          <cell r="S322" t="str">
            <v>生产类</v>
          </cell>
          <cell r="T322" t="str">
            <v>直接人员</v>
          </cell>
        </row>
        <row r="323">
          <cell r="D323" t="str">
            <v>张跃进</v>
          </cell>
          <cell r="E323" t="str">
            <v>130983199908181113</v>
          </cell>
          <cell r="F323" t="str">
            <v>男</v>
          </cell>
          <cell r="G323" t="str">
            <v>前台</v>
          </cell>
          <cell r="H323" t="str">
            <v>河北光华荣昌汽车部件有限公司</v>
          </cell>
          <cell r="I323" t="str">
            <v>座椅总装车间</v>
          </cell>
          <cell r="J323" t="str">
            <v>座椅总装车间-欧马可</v>
          </cell>
          <cell r="K323" t="str">
            <v>组装工</v>
          </cell>
        </row>
        <row r="323">
          <cell r="M323" t="str">
            <v>河北</v>
          </cell>
          <cell r="N323" t="str">
            <v>河北工厂</v>
          </cell>
          <cell r="O323" t="str">
            <v>劳动合同</v>
          </cell>
          <cell r="P323" t="str">
            <v>是</v>
          </cell>
          <cell r="Q323" t="str">
            <v>否</v>
          </cell>
          <cell r="R323" t="str">
            <v>正式工</v>
          </cell>
          <cell r="S323" t="str">
            <v>生产类</v>
          </cell>
          <cell r="T323" t="str">
            <v>直接人员</v>
          </cell>
        </row>
        <row r="324">
          <cell r="D324" t="str">
            <v>王世玉</v>
          </cell>
          <cell r="E324" t="str">
            <v>130925200402016817</v>
          </cell>
          <cell r="F324" t="str">
            <v>男</v>
          </cell>
          <cell r="G324" t="str">
            <v>前台</v>
          </cell>
          <cell r="H324" t="str">
            <v>河北光华荣昌汽车部件有限公司</v>
          </cell>
          <cell r="I324" t="str">
            <v>座椅总装车间</v>
          </cell>
          <cell r="J324" t="str">
            <v>座椅总装车间-欧马可</v>
          </cell>
          <cell r="K324" t="str">
            <v>组装工</v>
          </cell>
        </row>
        <row r="324">
          <cell r="M324" t="str">
            <v>河北</v>
          </cell>
          <cell r="N324" t="str">
            <v>河北工厂</v>
          </cell>
          <cell r="O324" t="str">
            <v>实习三方协议</v>
          </cell>
          <cell r="P324" t="str">
            <v>是</v>
          </cell>
          <cell r="Q324" t="str">
            <v>否</v>
          </cell>
          <cell r="R324" t="str">
            <v>正式工</v>
          </cell>
          <cell r="S324" t="str">
            <v>生产类</v>
          </cell>
          <cell r="T324" t="str">
            <v>直接人员</v>
          </cell>
        </row>
        <row r="325">
          <cell r="D325" t="str">
            <v>窦向前</v>
          </cell>
          <cell r="E325" t="str">
            <v>130983199008241117</v>
          </cell>
          <cell r="F325" t="str">
            <v>男</v>
          </cell>
          <cell r="G325" t="str">
            <v>前台</v>
          </cell>
          <cell r="H325" t="str">
            <v>河北光华荣昌汽车部件有限公司</v>
          </cell>
          <cell r="I325" t="str">
            <v>座椅总装车间</v>
          </cell>
          <cell r="J325" t="str">
            <v>座椅总装车间-轻卡</v>
          </cell>
          <cell r="K325" t="str">
            <v>组装工</v>
          </cell>
        </row>
        <row r="325">
          <cell r="M325" t="str">
            <v>河北</v>
          </cell>
          <cell r="N325" t="str">
            <v>河北工厂</v>
          </cell>
          <cell r="O325" t="str">
            <v>劳动合同</v>
          </cell>
          <cell r="P325" t="str">
            <v>是</v>
          </cell>
          <cell r="Q325" t="str">
            <v>否</v>
          </cell>
          <cell r="R325" t="str">
            <v>正式工</v>
          </cell>
          <cell r="S325" t="str">
            <v>生产类</v>
          </cell>
          <cell r="T325" t="str">
            <v>直接人员</v>
          </cell>
        </row>
        <row r="326">
          <cell r="D326" t="str">
            <v>王凯</v>
          </cell>
          <cell r="E326" t="str">
            <v>130983199809050310</v>
          </cell>
          <cell r="F326" t="str">
            <v>男</v>
          </cell>
          <cell r="G326" t="str">
            <v>前台</v>
          </cell>
          <cell r="H326" t="str">
            <v>河北光华荣昌汽车部件有限公司</v>
          </cell>
          <cell r="I326" t="str">
            <v>座椅总装车间</v>
          </cell>
          <cell r="J326" t="str">
            <v>座椅总装车间-轻卡</v>
          </cell>
          <cell r="K326" t="str">
            <v>组装工</v>
          </cell>
        </row>
        <row r="326">
          <cell r="M326" t="str">
            <v>河北</v>
          </cell>
          <cell r="N326" t="str">
            <v>河北工厂</v>
          </cell>
          <cell r="O326" t="str">
            <v>劳动合同</v>
          </cell>
          <cell r="P326" t="str">
            <v>是</v>
          </cell>
          <cell r="Q326" t="str">
            <v>否</v>
          </cell>
          <cell r="R326" t="str">
            <v>正式工</v>
          </cell>
          <cell r="S326" t="str">
            <v>生产类</v>
          </cell>
          <cell r="T326" t="str">
            <v>直接人员</v>
          </cell>
        </row>
        <row r="327">
          <cell r="D327" t="str">
            <v>邓进</v>
          </cell>
          <cell r="E327" t="str">
            <v>130983199806061612</v>
          </cell>
          <cell r="F327" t="str">
            <v>男</v>
          </cell>
          <cell r="G327" t="str">
            <v>前台</v>
          </cell>
          <cell r="H327" t="str">
            <v>河北光华荣昌汽车部件有限公司</v>
          </cell>
          <cell r="I327" t="str">
            <v>座椅总装车间</v>
          </cell>
          <cell r="J327" t="str">
            <v>座椅总装车间-轻卡</v>
          </cell>
          <cell r="K327" t="str">
            <v>组装工</v>
          </cell>
        </row>
        <row r="327">
          <cell r="M327" t="str">
            <v>河北</v>
          </cell>
          <cell r="N327" t="str">
            <v>河北工厂</v>
          </cell>
          <cell r="O327" t="str">
            <v>劳动合同</v>
          </cell>
          <cell r="P327" t="str">
            <v>是</v>
          </cell>
          <cell r="Q327" t="str">
            <v>否</v>
          </cell>
          <cell r="R327" t="str">
            <v>正式工</v>
          </cell>
          <cell r="S327" t="str">
            <v>生产类</v>
          </cell>
          <cell r="T327" t="str">
            <v>直接人员</v>
          </cell>
        </row>
        <row r="328">
          <cell r="D328" t="str">
            <v>于香换</v>
          </cell>
          <cell r="E328" t="str">
            <v>130983198612261427</v>
          </cell>
          <cell r="F328" t="str">
            <v>女</v>
          </cell>
          <cell r="G328" t="str">
            <v>前台</v>
          </cell>
          <cell r="H328" t="str">
            <v>河北光华荣昌汽车部件有限公司</v>
          </cell>
          <cell r="I328" t="str">
            <v>座椅总装车间</v>
          </cell>
          <cell r="J328" t="str">
            <v>座椅总装车间-轻卡</v>
          </cell>
          <cell r="K328" t="str">
            <v>组装工</v>
          </cell>
        </row>
        <row r="328">
          <cell r="M328" t="str">
            <v>河北</v>
          </cell>
          <cell r="N328" t="str">
            <v>河北工厂</v>
          </cell>
          <cell r="O328" t="str">
            <v>劳动合同</v>
          </cell>
          <cell r="P328" t="str">
            <v>是</v>
          </cell>
          <cell r="Q328" t="str">
            <v>否</v>
          </cell>
          <cell r="R328" t="str">
            <v>正式工</v>
          </cell>
          <cell r="S328" t="str">
            <v>生产类</v>
          </cell>
          <cell r="T328" t="str">
            <v>直接人员</v>
          </cell>
        </row>
        <row r="329">
          <cell r="D329" t="str">
            <v>何世成</v>
          </cell>
          <cell r="E329" t="str">
            <v>130930200202185510</v>
          </cell>
          <cell r="F329" t="str">
            <v>男</v>
          </cell>
          <cell r="G329" t="str">
            <v>前台</v>
          </cell>
          <cell r="H329" t="str">
            <v>河北光华荣昌汽车部件有限公司</v>
          </cell>
          <cell r="I329" t="str">
            <v>座椅总装车间</v>
          </cell>
          <cell r="J329" t="str">
            <v>座椅总装车间-重卡</v>
          </cell>
          <cell r="K329" t="str">
            <v>组装工</v>
          </cell>
        </row>
        <row r="329">
          <cell r="M329" t="str">
            <v>河北</v>
          </cell>
          <cell r="N329" t="str">
            <v>河北工厂</v>
          </cell>
          <cell r="O329" t="str">
            <v>劳动合同</v>
          </cell>
          <cell r="P329" t="str">
            <v>是</v>
          </cell>
          <cell r="Q329" t="str">
            <v>否</v>
          </cell>
          <cell r="R329" t="str">
            <v>正式工</v>
          </cell>
          <cell r="S329" t="str">
            <v>生产类</v>
          </cell>
          <cell r="T329" t="str">
            <v>直接人员</v>
          </cell>
        </row>
        <row r="330">
          <cell r="D330" t="str">
            <v>潘彪</v>
          </cell>
          <cell r="E330" t="str">
            <v>130927198604294236</v>
          </cell>
          <cell r="F330" t="str">
            <v>男</v>
          </cell>
          <cell r="G330" t="str">
            <v>前台</v>
          </cell>
          <cell r="H330" t="str">
            <v>河北光华荣昌汽车部件有限公司</v>
          </cell>
          <cell r="I330" t="str">
            <v>座椅总装车间</v>
          </cell>
          <cell r="J330" t="str">
            <v>座椅总装车间-欧马可</v>
          </cell>
          <cell r="K330" t="str">
            <v>组装工</v>
          </cell>
        </row>
        <row r="330">
          <cell r="M330" t="str">
            <v>河北</v>
          </cell>
          <cell r="N330" t="str">
            <v>河北工厂</v>
          </cell>
          <cell r="O330" t="str">
            <v>劳动合同</v>
          </cell>
          <cell r="P330" t="str">
            <v>是</v>
          </cell>
          <cell r="Q330" t="str">
            <v>否</v>
          </cell>
          <cell r="R330" t="str">
            <v>正式工</v>
          </cell>
          <cell r="S330" t="str">
            <v>生产类</v>
          </cell>
          <cell r="T330" t="str">
            <v>直接人员</v>
          </cell>
        </row>
        <row r="331">
          <cell r="D331" t="str">
            <v>曹政</v>
          </cell>
          <cell r="E331" t="str">
            <v>130983198702050092</v>
          </cell>
          <cell r="F331" t="str">
            <v>男</v>
          </cell>
          <cell r="G331" t="str">
            <v>前台</v>
          </cell>
          <cell r="H331" t="str">
            <v>河北光华荣昌汽车部件有限公司</v>
          </cell>
          <cell r="I331" t="str">
            <v>座椅总装车间</v>
          </cell>
          <cell r="J331" t="str">
            <v>座椅总装车间-B40</v>
          </cell>
          <cell r="K331" t="str">
            <v>组装工</v>
          </cell>
        </row>
        <row r="331">
          <cell r="M331" t="str">
            <v>河北</v>
          </cell>
          <cell r="N331" t="str">
            <v>河北工厂</v>
          </cell>
          <cell r="O331" t="str">
            <v>劳动合同</v>
          </cell>
          <cell r="P331" t="str">
            <v>是</v>
          </cell>
          <cell r="Q331" t="str">
            <v>否</v>
          </cell>
          <cell r="R331" t="str">
            <v>正式工</v>
          </cell>
          <cell r="S331" t="str">
            <v>生产类</v>
          </cell>
          <cell r="T331" t="str">
            <v>直接人员</v>
          </cell>
        </row>
        <row r="332">
          <cell r="D332" t="str">
            <v>尤宏雪</v>
          </cell>
          <cell r="E332" t="str">
            <v>130983198704151129</v>
          </cell>
          <cell r="F332" t="str">
            <v>女</v>
          </cell>
          <cell r="G332" t="str">
            <v>前台</v>
          </cell>
          <cell r="H332" t="str">
            <v>河北光华荣昌汽车部件有限公司</v>
          </cell>
          <cell r="I332" t="str">
            <v>座椅总装车间</v>
          </cell>
          <cell r="J332" t="str">
            <v>座椅总装车间-欧马可</v>
          </cell>
          <cell r="K332" t="str">
            <v>组装工</v>
          </cell>
        </row>
        <row r="332">
          <cell r="M332" t="str">
            <v>河北</v>
          </cell>
          <cell r="N332" t="str">
            <v>河北工厂</v>
          </cell>
          <cell r="O332" t="str">
            <v>劳动合同</v>
          </cell>
          <cell r="P332" t="str">
            <v>是</v>
          </cell>
          <cell r="Q332" t="str">
            <v>否</v>
          </cell>
          <cell r="R332" t="str">
            <v>正式工</v>
          </cell>
          <cell r="S332" t="str">
            <v>生产类</v>
          </cell>
          <cell r="T332" t="str">
            <v>直接人员</v>
          </cell>
        </row>
        <row r="333">
          <cell r="D333" t="str">
            <v>吕金成</v>
          </cell>
          <cell r="E333" t="str">
            <v>232303199711082614</v>
          </cell>
          <cell r="F333" t="str">
            <v>男</v>
          </cell>
          <cell r="G333" t="str">
            <v>前台</v>
          </cell>
          <cell r="H333" t="str">
            <v>河北光华荣昌汽车部件有限公司</v>
          </cell>
          <cell r="I333" t="str">
            <v>座椅总装车间</v>
          </cell>
          <cell r="J333" t="str">
            <v>座椅总装车间-重卡</v>
          </cell>
          <cell r="K333" t="str">
            <v>组装工</v>
          </cell>
        </row>
        <row r="333">
          <cell r="M333" t="str">
            <v>河北</v>
          </cell>
          <cell r="N333" t="str">
            <v>河北工厂</v>
          </cell>
          <cell r="O333" t="str">
            <v>劳动合同</v>
          </cell>
          <cell r="P333" t="str">
            <v>是</v>
          </cell>
          <cell r="Q333" t="str">
            <v>否</v>
          </cell>
          <cell r="R333" t="str">
            <v>正式工</v>
          </cell>
          <cell r="S333" t="str">
            <v>生产类</v>
          </cell>
          <cell r="T333" t="str">
            <v>直接人员</v>
          </cell>
        </row>
        <row r="334">
          <cell r="D334" t="str">
            <v>顾伟钰</v>
          </cell>
          <cell r="E334" t="str">
            <v>130983200508105037</v>
          </cell>
          <cell r="F334" t="str">
            <v>男</v>
          </cell>
          <cell r="G334" t="str">
            <v>前台</v>
          </cell>
          <cell r="H334" t="str">
            <v>河北光华荣昌汽车部件有限公司</v>
          </cell>
          <cell r="I334" t="str">
            <v>座椅总装车间</v>
          </cell>
          <cell r="J334" t="str">
            <v>座椅总装车间-欧马可</v>
          </cell>
          <cell r="K334" t="str">
            <v>组装工</v>
          </cell>
        </row>
        <row r="334">
          <cell r="M334" t="str">
            <v>河北</v>
          </cell>
          <cell r="N334" t="str">
            <v>河北工厂</v>
          </cell>
          <cell r="O334" t="str">
            <v>劳动合同</v>
          </cell>
          <cell r="P334" t="str">
            <v>是</v>
          </cell>
          <cell r="Q334" t="str">
            <v>否</v>
          </cell>
          <cell r="R334" t="str">
            <v>正式工</v>
          </cell>
          <cell r="S334" t="str">
            <v>生产类</v>
          </cell>
          <cell r="T334" t="str">
            <v>直接人员</v>
          </cell>
        </row>
        <row r="335">
          <cell r="D335" t="str">
            <v>王宏达</v>
          </cell>
          <cell r="E335" t="str">
            <v>130983200409265019</v>
          </cell>
          <cell r="F335" t="str">
            <v>男</v>
          </cell>
          <cell r="G335" t="str">
            <v>前台</v>
          </cell>
          <cell r="H335" t="str">
            <v>河北光华荣昌汽车部件有限公司</v>
          </cell>
          <cell r="I335" t="str">
            <v>座椅总装车间</v>
          </cell>
          <cell r="J335" t="str">
            <v>座椅总装车间-欧马可</v>
          </cell>
          <cell r="K335" t="str">
            <v>组装工</v>
          </cell>
        </row>
        <row r="335">
          <cell r="M335" t="str">
            <v>河北</v>
          </cell>
          <cell r="N335" t="str">
            <v>河北工厂</v>
          </cell>
          <cell r="O335" t="str">
            <v>劳动合同</v>
          </cell>
          <cell r="P335" t="str">
            <v>是</v>
          </cell>
          <cell r="Q335" t="str">
            <v>否</v>
          </cell>
          <cell r="R335" t="str">
            <v>正式工</v>
          </cell>
          <cell r="S335" t="str">
            <v>生产类</v>
          </cell>
          <cell r="T335" t="str">
            <v>直接人员</v>
          </cell>
        </row>
        <row r="336">
          <cell r="D336" t="str">
            <v>李齐展</v>
          </cell>
          <cell r="E336" t="str">
            <v>130983200505022252</v>
          </cell>
          <cell r="F336" t="str">
            <v>男</v>
          </cell>
          <cell r="G336" t="str">
            <v>前台</v>
          </cell>
          <cell r="H336" t="str">
            <v>河北光华荣昌汽车部件有限公司</v>
          </cell>
          <cell r="I336" t="str">
            <v>座椅总装车间</v>
          </cell>
          <cell r="J336" t="str">
            <v>座椅总装车间-欧马可</v>
          </cell>
          <cell r="K336" t="str">
            <v>组装工</v>
          </cell>
        </row>
        <row r="336">
          <cell r="M336" t="str">
            <v>河北</v>
          </cell>
          <cell r="N336" t="str">
            <v>河北工厂</v>
          </cell>
          <cell r="O336" t="str">
            <v>劳动合同</v>
          </cell>
          <cell r="P336" t="str">
            <v>是</v>
          </cell>
          <cell r="Q336" t="str">
            <v>否</v>
          </cell>
          <cell r="R336" t="str">
            <v>正式工</v>
          </cell>
          <cell r="S336" t="str">
            <v>生产类</v>
          </cell>
          <cell r="T336" t="str">
            <v>直接人员</v>
          </cell>
        </row>
        <row r="337">
          <cell r="D337" t="str">
            <v>赵硕</v>
          </cell>
          <cell r="E337" t="str">
            <v>130983200409302035</v>
          </cell>
          <cell r="F337" t="str">
            <v>男</v>
          </cell>
          <cell r="G337" t="str">
            <v>前台</v>
          </cell>
          <cell r="H337" t="str">
            <v>河北光华荣昌汽车部件有限公司</v>
          </cell>
          <cell r="I337" t="str">
            <v>座椅总装车间</v>
          </cell>
          <cell r="J337" t="str">
            <v>座椅总装车间-欧马可</v>
          </cell>
          <cell r="K337" t="str">
            <v>组装工</v>
          </cell>
        </row>
        <row r="337">
          <cell r="M337" t="str">
            <v>河北</v>
          </cell>
          <cell r="N337" t="str">
            <v>河北工厂</v>
          </cell>
          <cell r="O337" t="str">
            <v>劳动合同</v>
          </cell>
          <cell r="P337" t="str">
            <v>是</v>
          </cell>
          <cell r="Q337" t="str">
            <v>否</v>
          </cell>
          <cell r="R337" t="str">
            <v>正式工</v>
          </cell>
          <cell r="S337" t="str">
            <v>生产类</v>
          </cell>
          <cell r="T337" t="str">
            <v>直接人员</v>
          </cell>
        </row>
        <row r="338">
          <cell r="D338" t="str">
            <v>任永泰</v>
          </cell>
          <cell r="E338" t="str">
            <v>130983200201204217</v>
          </cell>
          <cell r="F338" t="str">
            <v>男</v>
          </cell>
          <cell r="G338" t="str">
            <v>前台</v>
          </cell>
          <cell r="H338" t="str">
            <v>河北光华荣昌汽车部件有限公司</v>
          </cell>
          <cell r="I338" t="str">
            <v>座椅总装车间</v>
          </cell>
          <cell r="J338" t="str">
            <v>座椅总装车间-欧马可</v>
          </cell>
          <cell r="K338" t="str">
            <v>组装工</v>
          </cell>
        </row>
        <row r="338">
          <cell r="M338" t="str">
            <v>河北</v>
          </cell>
          <cell r="N338" t="str">
            <v>河北工厂</v>
          </cell>
          <cell r="O338" t="str">
            <v>劳动合同</v>
          </cell>
          <cell r="P338" t="str">
            <v>是</v>
          </cell>
          <cell r="Q338" t="str">
            <v>否</v>
          </cell>
          <cell r="R338" t="str">
            <v>正式工</v>
          </cell>
          <cell r="S338" t="str">
            <v>生产类</v>
          </cell>
          <cell r="T338" t="str">
            <v>直接人员</v>
          </cell>
        </row>
        <row r="339">
          <cell r="D339" t="str">
            <v>张志伟</v>
          </cell>
          <cell r="E339" t="str">
            <v>130925200402036017</v>
          </cell>
          <cell r="F339" t="str">
            <v>男</v>
          </cell>
          <cell r="G339" t="str">
            <v>前台</v>
          </cell>
          <cell r="H339" t="str">
            <v>河北光华荣昌汽车部件有限公司</v>
          </cell>
          <cell r="I339" t="str">
            <v>座椅总装车间</v>
          </cell>
          <cell r="J339" t="str">
            <v>座椅总装车间-轻卡</v>
          </cell>
          <cell r="K339" t="str">
            <v>组装工</v>
          </cell>
        </row>
        <row r="339">
          <cell r="M339" t="str">
            <v>河北</v>
          </cell>
          <cell r="N339" t="str">
            <v>河北工厂</v>
          </cell>
          <cell r="O339" t="str">
            <v>实习三方协议</v>
          </cell>
          <cell r="P339" t="str">
            <v>是</v>
          </cell>
          <cell r="Q339" t="str">
            <v>否</v>
          </cell>
          <cell r="R339" t="str">
            <v>正式工</v>
          </cell>
          <cell r="S339" t="str">
            <v>生产类</v>
          </cell>
          <cell r="T339" t="str">
            <v>直接人员</v>
          </cell>
        </row>
        <row r="340">
          <cell r="D340" t="str">
            <v>韩圣帝</v>
          </cell>
          <cell r="E340" t="str">
            <v>130983200403162238</v>
          </cell>
          <cell r="F340" t="str">
            <v>男</v>
          </cell>
          <cell r="G340" t="str">
            <v>前台</v>
          </cell>
          <cell r="H340" t="str">
            <v>河北光华荣昌汽车部件有限公司</v>
          </cell>
          <cell r="I340" t="str">
            <v>座椅总装车间</v>
          </cell>
          <cell r="J340" t="str">
            <v>座椅总装车间-B40</v>
          </cell>
          <cell r="K340" t="str">
            <v>组装工</v>
          </cell>
        </row>
        <row r="340">
          <cell r="M340" t="str">
            <v>河北</v>
          </cell>
          <cell r="N340" t="str">
            <v>河北工厂</v>
          </cell>
          <cell r="O340" t="str">
            <v>实习三方协议</v>
          </cell>
          <cell r="P340" t="str">
            <v>是</v>
          </cell>
          <cell r="Q340" t="str">
            <v>否</v>
          </cell>
          <cell r="R340" t="str">
            <v>正式工</v>
          </cell>
          <cell r="S340" t="str">
            <v>生产类</v>
          </cell>
          <cell r="T340" t="str">
            <v>直接人员</v>
          </cell>
        </row>
        <row r="341">
          <cell r="D341" t="str">
            <v>孙建炜</v>
          </cell>
          <cell r="E341" t="str">
            <v>130983200411152216</v>
          </cell>
          <cell r="F341" t="str">
            <v>男</v>
          </cell>
          <cell r="G341" t="str">
            <v>前台</v>
          </cell>
          <cell r="H341" t="str">
            <v>河北光华荣昌汽车部件有限公司</v>
          </cell>
          <cell r="I341" t="str">
            <v>座椅总装车间</v>
          </cell>
          <cell r="J341" t="str">
            <v>座椅总装车间-轻卡</v>
          </cell>
          <cell r="K341" t="str">
            <v>组装工</v>
          </cell>
        </row>
        <row r="341">
          <cell r="M341" t="str">
            <v>河北</v>
          </cell>
          <cell r="N341" t="str">
            <v>河北工厂</v>
          </cell>
          <cell r="O341" t="str">
            <v>实习三方协议</v>
          </cell>
          <cell r="P341" t="str">
            <v>是</v>
          </cell>
          <cell r="Q341" t="str">
            <v>否</v>
          </cell>
          <cell r="R341" t="str">
            <v>正式工</v>
          </cell>
          <cell r="S341" t="str">
            <v>生产类</v>
          </cell>
          <cell r="T341" t="str">
            <v>直接人员</v>
          </cell>
        </row>
        <row r="342">
          <cell r="D342" t="str">
            <v>孟祥阔</v>
          </cell>
        </row>
        <row r="342">
          <cell r="F342" t="str">
            <v>男</v>
          </cell>
          <cell r="G342" t="str">
            <v>前台</v>
          </cell>
          <cell r="H342" t="str">
            <v>河北光华荣昌汽车部件有限公司</v>
          </cell>
          <cell r="I342" t="str">
            <v>座椅总装车间</v>
          </cell>
          <cell r="J342" t="str">
            <v>座椅总装车间-H6</v>
          </cell>
          <cell r="K342" t="str">
            <v>组装工</v>
          </cell>
        </row>
        <row r="342">
          <cell r="M342" t="str">
            <v>河北</v>
          </cell>
          <cell r="N342" t="str">
            <v>沧州众智鑫成人力资源服务有限公司</v>
          </cell>
          <cell r="O342" t="str">
            <v>劳务派遣</v>
          </cell>
          <cell r="P342" t="str">
            <v>是</v>
          </cell>
          <cell r="Q342" t="str">
            <v>否</v>
          </cell>
          <cell r="R342" t="str">
            <v>劳务派遣</v>
          </cell>
          <cell r="S342" t="str">
            <v>生产类</v>
          </cell>
          <cell r="T342" t="str">
            <v>直接人员</v>
          </cell>
        </row>
        <row r="343">
          <cell r="D343" t="str">
            <v>翟国兴</v>
          </cell>
        </row>
        <row r="343">
          <cell r="F343" t="str">
            <v>男</v>
          </cell>
          <cell r="G343" t="str">
            <v>前台</v>
          </cell>
          <cell r="H343" t="str">
            <v>河北光华荣昌汽车部件有限公司</v>
          </cell>
          <cell r="I343" t="str">
            <v>座椅总装车间</v>
          </cell>
          <cell r="J343" t="str">
            <v>座椅总装车间-重卡</v>
          </cell>
          <cell r="K343" t="str">
            <v>组装工</v>
          </cell>
        </row>
        <row r="343">
          <cell r="M343" t="str">
            <v>河北</v>
          </cell>
          <cell r="N343" t="str">
            <v>正熙人力</v>
          </cell>
          <cell r="O343" t="str">
            <v>劳务派遣</v>
          </cell>
          <cell r="P343" t="str">
            <v>是</v>
          </cell>
          <cell r="Q343" t="str">
            <v>否</v>
          </cell>
          <cell r="R343" t="str">
            <v>劳务派遣</v>
          </cell>
          <cell r="S343" t="str">
            <v>生产类</v>
          </cell>
          <cell r="T343" t="str">
            <v>直接人员</v>
          </cell>
        </row>
        <row r="344">
          <cell r="D344" t="str">
            <v>王钇雄</v>
          </cell>
        </row>
        <row r="344">
          <cell r="F344" t="str">
            <v>男</v>
          </cell>
          <cell r="G344" t="str">
            <v>前台</v>
          </cell>
          <cell r="H344" t="str">
            <v>河北光华荣昌汽车部件有限公司</v>
          </cell>
          <cell r="I344" t="str">
            <v>座椅总装车间</v>
          </cell>
          <cell r="J344" t="str">
            <v>座椅总装车间-欧马可</v>
          </cell>
          <cell r="K344" t="str">
            <v>组装工</v>
          </cell>
        </row>
        <row r="344">
          <cell r="M344" t="str">
            <v>河北</v>
          </cell>
          <cell r="N344" t="str">
            <v>沧州众智鑫成人力资源服务有限公司</v>
          </cell>
          <cell r="O344" t="str">
            <v>劳务派遣</v>
          </cell>
          <cell r="P344" t="str">
            <v>是</v>
          </cell>
          <cell r="Q344" t="str">
            <v>否</v>
          </cell>
          <cell r="R344" t="str">
            <v>劳务派遣</v>
          </cell>
          <cell r="S344" t="str">
            <v>生产类</v>
          </cell>
          <cell r="T344" t="str">
            <v>直接人员</v>
          </cell>
        </row>
        <row r="345">
          <cell r="D345" t="str">
            <v>张建越</v>
          </cell>
        </row>
        <row r="345">
          <cell r="F345" t="str">
            <v>男</v>
          </cell>
          <cell r="G345" t="str">
            <v>前台</v>
          </cell>
          <cell r="H345" t="str">
            <v>河北光华荣昌汽车部件有限公司</v>
          </cell>
          <cell r="I345" t="str">
            <v>座椅总装车间</v>
          </cell>
          <cell r="J345" t="str">
            <v>座椅总装车间-轻卡</v>
          </cell>
          <cell r="K345" t="str">
            <v>组装工</v>
          </cell>
        </row>
        <row r="345">
          <cell r="M345" t="str">
            <v>河北</v>
          </cell>
          <cell r="N345" t="str">
            <v>天津宏达翔科技有限公司</v>
          </cell>
          <cell r="O345" t="str">
            <v>劳务派遣</v>
          </cell>
          <cell r="P345" t="str">
            <v>是</v>
          </cell>
          <cell r="Q345" t="str">
            <v>否</v>
          </cell>
          <cell r="R345" t="str">
            <v>劳务派遣</v>
          </cell>
          <cell r="S345" t="str">
            <v>生产类</v>
          </cell>
          <cell r="T345" t="str">
            <v>直接人员</v>
          </cell>
        </row>
        <row r="346">
          <cell r="D346" t="str">
            <v>辛鹏玉</v>
          </cell>
          <cell r="E346" t="str">
            <v>132930199412051138</v>
          </cell>
          <cell r="F346" t="str">
            <v>男</v>
          </cell>
          <cell r="G346" t="str">
            <v>前台</v>
          </cell>
          <cell r="H346" t="str">
            <v>河北光华荣昌汽车部件有限公司</v>
          </cell>
          <cell r="I346" t="str">
            <v>发泡车间</v>
          </cell>
          <cell r="J346" t="str">
            <v>发泡车间</v>
          </cell>
          <cell r="K346" t="str">
            <v>代理班组长</v>
          </cell>
        </row>
        <row r="346">
          <cell r="M346" t="str">
            <v>河北</v>
          </cell>
          <cell r="N346" t="str">
            <v>河北工厂</v>
          </cell>
          <cell r="O346" t="str">
            <v>劳动合同</v>
          </cell>
          <cell r="P346" t="str">
            <v>是</v>
          </cell>
          <cell r="Q346" t="str">
            <v>否</v>
          </cell>
          <cell r="R346" t="str">
            <v>正式工</v>
          </cell>
          <cell r="S346" t="str">
            <v>生产类</v>
          </cell>
          <cell r="T346" t="str">
            <v>直接人员</v>
          </cell>
        </row>
        <row r="347">
          <cell r="D347" t="str">
            <v>王贵宝</v>
          </cell>
          <cell r="E347" t="str">
            <v>132401196703097096</v>
          </cell>
          <cell r="F347" t="str">
            <v>男</v>
          </cell>
          <cell r="G347" t="str">
            <v>前台</v>
          </cell>
          <cell r="H347" t="str">
            <v>河北光华荣昌汽车部件有限公司</v>
          </cell>
          <cell r="I347" t="str">
            <v>发泡车间</v>
          </cell>
          <cell r="J347" t="str">
            <v>发泡车间</v>
          </cell>
          <cell r="K347" t="str">
            <v>混料质量员</v>
          </cell>
        </row>
        <row r="347">
          <cell r="M347" t="str">
            <v>河北</v>
          </cell>
          <cell r="N347" t="str">
            <v>河北工厂</v>
          </cell>
          <cell r="O347" t="str">
            <v>劳动合同</v>
          </cell>
          <cell r="P347" t="str">
            <v>是</v>
          </cell>
          <cell r="Q347" t="str">
            <v>否</v>
          </cell>
          <cell r="R347" t="str">
            <v>正式工</v>
          </cell>
          <cell r="S347" t="str">
            <v>生产类</v>
          </cell>
          <cell r="T347" t="str">
            <v>直接人员</v>
          </cell>
        </row>
        <row r="348">
          <cell r="D348" t="str">
            <v>王明城</v>
          </cell>
          <cell r="E348" t="str">
            <v>13098319980722281X</v>
          </cell>
          <cell r="F348" t="str">
            <v>男</v>
          </cell>
          <cell r="G348" t="str">
            <v>前台</v>
          </cell>
          <cell r="H348" t="str">
            <v>河北光华荣昌汽车部件有限公司</v>
          </cell>
          <cell r="I348" t="str">
            <v>发泡车间</v>
          </cell>
          <cell r="J348" t="str">
            <v>发泡车间</v>
          </cell>
          <cell r="K348" t="str">
            <v>发泡模具维修工</v>
          </cell>
        </row>
        <row r="348">
          <cell r="M348" t="str">
            <v>河北</v>
          </cell>
          <cell r="N348" t="str">
            <v>河北工厂</v>
          </cell>
          <cell r="O348" t="str">
            <v>劳动合同</v>
          </cell>
          <cell r="P348" t="str">
            <v>是</v>
          </cell>
          <cell r="Q348" t="str">
            <v>否</v>
          </cell>
          <cell r="R348" t="str">
            <v>正式工</v>
          </cell>
          <cell r="S348" t="str">
            <v>生产类</v>
          </cell>
          <cell r="T348" t="str">
            <v>直接人员</v>
          </cell>
        </row>
        <row r="349">
          <cell r="D349" t="str">
            <v>温朋飞</v>
          </cell>
          <cell r="E349" t="str">
            <v>130681200006023219</v>
          </cell>
          <cell r="F349" t="str">
            <v>男</v>
          </cell>
          <cell r="G349" t="str">
            <v>前台</v>
          </cell>
          <cell r="H349" t="str">
            <v>河北光华荣昌汽车部件有限公司</v>
          </cell>
          <cell r="I349" t="str">
            <v>发泡车间</v>
          </cell>
          <cell r="J349" t="str">
            <v>发泡车间</v>
          </cell>
          <cell r="K349" t="str">
            <v>储备大学生</v>
          </cell>
        </row>
        <row r="349">
          <cell r="M349" t="str">
            <v>河北</v>
          </cell>
          <cell r="N349" t="str">
            <v>河北工厂</v>
          </cell>
          <cell r="O349" t="str">
            <v>劳动合同</v>
          </cell>
          <cell r="P349" t="str">
            <v>是</v>
          </cell>
          <cell r="Q349" t="str">
            <v>否</v>
          </cell>
          <cell r="R349" t="str">
            <v>正式工</v>
          </cell>
          <cell r="S349" t="str">
            <v>生产类</v>
          </cell>
          <cell r="T349" t="str">
            <v>直接人员</v>
          </cell>
        </row>
        <row r="350">
          <cell r="D350" t="str">
            <v>唐崇涛</v>
          </cell>
          <cell r="E350" t="str">
            <v>230222197407060659</v>
          </cell>
          <cell r="F350" t="str">
            <v>男</v>
          </cell>
          <cell r="G350" t="str">
            <v>前台</v>
          </cell>
          <cell r="H350" t="str">
            <v>河北光华荣昌汽车部件有限公司</v>
          </cell>
          <cell r="I350" t="str">
            <v>发泡车间</v>
          </cell>
          <cell r="J350" t="str">
            <v>发泡车间</v>
          </cell>
          <cell r="K350" t="str">
            <v>发泡工</v>
          </cell>
        </row>
        <row r="350">
          <cell r="M350" t="str">
            <v>河北</v>
          </cell>
          <cell r="N350" t="str">
            <v>河北工厂</v>
          </cell>
          <cell r="O350" t="str">
            <v>劳动合同</v>
          </cell>
          <cell r="P350" t="str">
            <v>是</v>
          </cell>
          <cell r="Q350" t="str">
            <v>否</v>
          </cell>
          <cell r="R350" t="str">
            <v>正式工</v>
          </cell>
          <cell r="S350" t="str">
            <v>生产类</v>
          </cell>
          <cell r="T350" t="str">
            <v>直接人员</v>
          </cell>
        </row>
        <row r="351">
          <cell r="D351" t="str">
            <v>张云峰</v>
          </cell>
          <cell r="E351" t="str">
            <v>230123197104080012</v>
          </cell>
          <cell r="F351" t="str">
            <v>男</v>
          </cell>
          <cell r="G351" t="str">
            <v>前台</v>
          </cell>
          <cell r="H351" t="str">
            <v>河北光华荣昌汽车部件有限公司</v>
          </cell>
          <cell r="I351" t="str">
            <v>发泡车间</v>
          </cell>
          <cell r="J351" t="str">
            <v>发泡车间</v>
          </cell>
          <cell r="K351" t="str">
            <v>发泡工</v>
          </cell>
        </row>
        <row r="351">
          <cell r="M351" t="str">
            <v>河北</v>
          </cell>
          <cell r="N351" t="str">
            <v>河北工厂</v>
          </cell>
          <cell r="O351" t="str">
            <v>劳动合同</v>
          </cell>
          <cell r="P351" t="str">
            <v>是</v>
          </cell>
          <cell r="Q351" t="str">
            <v>否</v>
          </cell>
          <cell r="R351" t="str">
            <v>正式工</v>
          </cell>
          <cell r="S351" t="str">
            <v>生产类</v>
          </cell>
          <cell r="T351" t="str">
            <v>直接人员</v>
          </cell>
        </row>
        <row r="352">
          <cell r="D352" t="str">
            <v>刘迎涛</v>
          </cell>
          <cell r="E352" t="str">
            <v>13092419970401425X</v>
          </cell>
          <cell r="F352" t="str">
            <v>男</v>
          </cell>
          <cell r="G352" t="str">
            <v>前台</v>
          </cell>
          <cell r="H352" t="str">
            <v>河北光华荣昌汽车部件有限公司</v>
          </cell>
          <cell r="I352" t="str">
            <v>发泡车间</v>
          </cell>
          <cell r="J352" t="str">
            <v>发泡车间</v>
          </cell>
          <cell r="K352" t="str">
            <v>发泡工</v>
          </cell>
        </row>
        <row r="352">
          <cell r="M352" t="str">
            <v>河北</v>
          </cell>
          <cell r="N352" t="str">
            <v>河北工厂</v>
          </cell>
          <cell r="O352" t="str">
            <v>劳动合同</v>
          </cell>
          <cell r="P352" t="str">
            <v>是</v>
          </cell>
          <cell r="Q352" t="str">
            <v>否</v>
          </cell>
          <cell r="R352" t="str">
            <v>正式工</v>
          </cell>
          <cell r="S352" t="str">
            <v>生产类</v>
          </cell>
          <cell r="T352" t="str">
            <v>直接人员</v>
          </cell>
        </row>
        <row r="353">
          <cell r="D353" t="str">
            <v>董军</v>
          </cell>
          <cell r="E353" t="str">
            <v>132521197307163413</v>
          </cell>
          <cell r="F353" t="str">
            <v>男</v>
          </cell>
          <cell r="G353" t="str">
            <v>前台</v>
          </cell>
          <cell r="H353" t="str">
            <v>河北光华荣昌汽车部件有限公司</v>
          </cell>
          <cell r="I353" t="str">
            <v>发泡车间</v>
          </cell>
          <cell r="J353" t="str">
            <v>发泡车间</v>
          </cell>
          <cell r="K353" t="str">
            <v>发泡工</v>
          </cell>
        </row>
        <row r="353">
          <cell r="M353" t="str">
            <v>河北</v>
          </cell>
          <cell r="N353" t="str">
            <v>河北工厂</v>
          </cell>
          <cell r="O353" t="str">
            <v>劳动合同</v>
          </cell>
          <cell r="P353" t="str">
            <v>是</v>
          </cell>
          <cell r="Q353" t="str">
            <v>否</v>
          </cell>
          <cell r="R353" t="str">
            <v>正式工</v>
          </cell>
          <cell r="S353" t="str">
            <v>生产类</v>
          </cell>
          <cell r="T353" t="str">
            <v>直接人员</v>
          </cell>
        </row>
        <row r="354">
          <cell r="D354" t="str">
            <v>耿会峰</v>
          </cell>
          <cell r="E354" t="str">
            <v>232102196309165218</v>
          </cell>
          <cell r="F354" t="str">
            <v>男</v>
          </cell>
          <cell r="G354" t="str">
            <v>前台</v>
          </cell>
          <cell r="H354" t="str">
            <v>河北光华荣昌汽车部件有限公司</v>
          </cell>
          <cell r="I354" t="str">
            <v>发泡车间</v>
          </cell>
          <cell r="J354" t="str">
            <v>发泡车间</v>
          </cell>
          <cell r="K354" t="str">
            <v>发泡工</v>
          </cell>
        </row>
        <row r="354">
          <cell r="M354" t="str">
            <v>河北</v>
          </cell>
          <cell r="N354" t="str">
            <v>河北工厂</v>
          </cell>
          <cell r="O354" t="str">
            <v>劳动合同</v>
          </cell>
          <cell r="P354" t="str">
            <v>是</v>
          </cell>
          <cell r="Q354" t="str">
            <v>否</v>
          </cell>
          <cell r="R354" t="str">
            <v>正式工</v>
          </cell>
          <cell r="S354" t="str">
            <v>生产类</v>
          </cell>
          <cell r="T354" t="str">
            <v>直接人员</v>
          </cell>
        </row>
        <row r="355">
          <cell r="D355" t="str">
            <v>张凤广</v>
          </cell>
          <cell r="E355" t="str">
            <v>130983200412213017</v>
          </cell>
          <cell r="F355" t="str">
            <v>男</v>
          </cell>
          <cell r="G355" t="str">
            <v>前台</v>
          </cell>
          <cell r="H355" t="str">
            <v>河北光华荣昌汽车部件有限公司</v>
          </cell>
          <cell r="I355" t="str">
            <v>发泡车间</v>
          </cell>
          <cell r="J355" t="str">
            <v>发泡车间</v>
          </cell>
          <cell r="K355" t="str">
            <v>发泡工</v>
          </cell>
        </row>
        <row r="355">
          <cell r="M355" t="str">
            <v>河北</v>
          </cell>
          <cell r="N355" t="str">
            <v>河北工厂</v>
          </cell>
          <cell r="O355" t="str">
            <v>实习三方协议</v>
          </cell>
          <cell r="P355" t="str">
            <v>是</v>
          </cell>
          <cell r="Q355" t="str">
            <v>否</v>
          </cell>
          <cell r="R355" t="str">
            <v>正式工</v>
          </cell>
          <cell r="S355" t="str">
            <v>生产类</v>
          </cell>
          <cell r="T355" t="str">
            <v>直接人员</v>
          </cell>
        </row>
        <row r="356">
          <cell r="D356" t="str">
            <v>张家辉</v>
          </cell>
          <cell r="E356" t="str">
            <v>13098319960116241X</v>
          </cell>
          <cell r="F356" t="str">
            <v>男</v>
          </cell>
          <cell r="G356" t="str">
            <v>前台</v>
          </cell>
          <cell r="H356" t="str">
            <v>河北光华荣昌汽车部件有限公司</v>
          </cell>
          <cell r="I356" t="str">
            <v>发泡车间</v>
          </cell>
          <cell r="J356" t="str">
            <v>发泡车间</v>
          </cell>
          <cell r="K356" t="str">
            <v>发泡工</v>
          </cell>
        </row>
        <row r="356">
          <cell r="M356" t="str">
            <v>河北</v>
          </cell>
          <cell r="N356" t="str">
            <v>河北工厂</v>
          </cell>
          <cell r="O356" t="str">
            <v>劳动合同</v>
          </cell>
          <cell r="P356" t="str">
            <v>是</v>
          </cell>
          <cell r="Q356" t="str">
            <v>否</v>
          </cell>
          <cell r="R356" t="str">
            <v>正式工</v>
          </cell>
          <cell r="S356" t="str">
            <v>生产类</v>
          </cell>
          <cell r="T356" t="str">
            <v>直接人员</v>
          </cell>
        </row>
        <row r="357">
          <cell r="D357" t="str">
            <v>刘辉</v>
          </cell>
          <cell r="E357" t="str">
            <v>130983197812275511</v>
          </cell>
          <cell r="F357" t="str">
            <v>男</v>
          </cell>
          <cell r="G357" t="str">
            <v>前台</v>
          </cell>
          <cell r="H357" t="str">
            <v>河北光华荣昌汽车部件有限公司</v>
          </cell>
          <cell r="I357" t="str">
            <v>发泡车间</v>
          </cell>
          <cell r="J357" t="str">
            <v>发泡车间</v>
          </cell>
          <cell r="K357" t="str">
            <v>发泡工</v>
          </cell>
        </row>
        <row r="357">
          <cell r="M357" t="str">
            <v>河北</v>
          </cell>
          <cell r="N357" t="str">
            <v>河北工厂</v>
          </cell>
          <cell r="O357" t="str">
            <v>劳动合同</v>
          </cell>
          <cell r="P357" t="str">
            <v>是</v>
          </cell>
          <cell r="Q357" t="str">
            <v>否</v>
          </cell>
          <cell r="R357" t="str">
            <v>正式工</v>
          </cell>
          <cell r="S357" t="str">
            <v>生产类</v>
          </cell>
          <cell r="T357" t="str">
            <v>直接人员</v>
          </cell>
        </row>
        <row r="358">
          <cell r="D358" t="str">
            <v>于红艳</v>
          </cell>
          <cell r="E358" t="str">
            <v>132930197408240922</v>
          </cell>
          <cell r="F358" t="str">
            <v>女</v>
          </cell>
          <cell r="G358" t="str">
            <v>前台</v>
          </cell>
          <cell r="H358" t="str">
            <v>河北光华荣昌汽车部件有限公司</v>
          </cell>
          <cell r="I358" t="str">
            <v>发泡车间</v>
          </cell>
          <cell r="J358" t="str">
            <v>发泡车间</v>
          </cell>
          <cell r="K358" t="str">
            <v>发泡工</v>
          </cell>
        </row>
        <row r="358">
          <cell r="M358" t="str">
            <v>河北</v>
          </cell>
          <cell r="N358" t="str">
            <v>河北工厂</v>
          </cell>
          <cell r="O358" t="str">
            <v>劳动合同</v>
          </cell>
          <cell r="P358" t="str">
            <v>是</v>
          </cell>
          <cell r="Q358" t="str">
            <v>否</v>
          </cell>
          <cell r="R358" t="str">
            <v>正式工</v>
          </cell>
          <cell r="S358" t="str">
            <v>生产类</v>
          </cell>
          <cell r="T358" t="str">
            <v>直接人员</v>
          </cell>
        </row>
        <row r="359">
          <cell r="D359" t="str">
            <v>于俊焕</v>
          </cell>
          <cell r="E359" t="str">
            <v>130921198904263222</v>
          </cell>
          <cell r="F359" t="str">
            <v>女</v>
          </cell>
          <cell r="G359" t="str">
            <v>前台</v>
          </cell>
          <cell r="H359" t="str">
            <v>河北光华荣昌汽车部件有限公司</v>
          </cell>
          <cell r="I359" t="str">
            <v>发泡车间</v>
          </cell>
          <cell r="J359" t="str">
            <v>发泡车间</v>
          </cell>
          <cell r="K359" t="str">
            <v>发泡工</v>
          </cell>
        </row>
        <row r="359">
          <cell r="M359" t="str">
            <v>河北</v>
          </cell>
          <cell r="N359" t="str">
            <v>河北工厂</v>
          </cell>
          <cell r="O359" t="str">
            <v>劳动合同</v>
          </cell>
          <cell r="P359" t="str">
            <v>是</v>
          </cell>
          <cell r="Q359" t="str">
            <v>否</v>
          </cell>
          <cell r="R359" t="str">
            <v>正式工</v>
          </cell>
          <cell r="S359" t="str">
            <v>生产类</v>
          </cell>
          <cell r="T359" t="str">
            <v>直接人员</v>
          </cell>
        </row>
        <row r="360">
          <cell r="D360" t="str">
            <v>滕秀丽</v>
          </cell>
          <cell r="E360" t="str">
            <v>130983198310232428</v>
          </cell>
          <cell r="F360" t="str">
            <v>女</v>
          </cell>
          <cell r="G360" t="str">
            <v>前台</v>
          </cell>
          <cell r="H360" t="str">
            <v>河北光华荣昌汽车部件有限公司</v>
          </cell>
          <cell r="I360" t="str">
            <v>发泡车间</v>
          </cell>
          <cell r="J360" t="str">
            <v>发泡车间</v>
          </cell>
          <cell r="K360" t="str">
            <v>发泡工</v>
          </cell>
        </row>
        <row r="360">
          <cell r="M360" t="str">
            <v>河北</v>
          </cell>
          <cell r="N360" t="str">
            <v>河北工厂</v>
          </cell>
          <cell r="O360" t="str">
            <v>劳动合同</v>
          </cell>
          <cell r="P360" t="str">
            <v>是</v>
          </cell>
          <cell r="Q360" t="str">
            <v>否</v>
          </cell>
          <cell r="R360" t="str">
            <v>正式工</v>
          </cell>
          <cell r="S360" t="str">
            <v>生产类</v>
          </cell>
          <cell r="T360" t="str">
            <v>直接人员</v>
          </cell>
        </row>
        <row r="361">
          <cell r="D361" t="str">
            <v>司洪英</v>
          </cell>
          <cell r="E361" t="str">
            <v>132930197705143045</v>
          </cell>
          <cell r="F361" t="str">
            <v>女</v>
          </cell>
          <cell r="G361" t="str">
            <v>前台</v>
          </cell>
          <cell r="H361" t="str">
            <v>河北光华荣昌汽车部件有限公司</v>
          </cell>
          <cell r="I361" t="str">
            <v>发泡车间</v>
          </cell>
          <cell r="J361" t="str">
            <v>发泡车间</v>
          </cell>
          <cell r="K361" t="str">
            <v>发泡工</v>
          </cell>
        </row>
        <row r="361">
          <cell r="M361" t="str">
            <v>河北</v>
          </cell>
          <cell r="N361" t="str">
            <v>河北工厂</v>
          </cell>
          <cell r="O361" t="str">
            <v>劳动合同</v>
          </cell>
          <cell r="P361" t="str">
            <v>是</v>
          </cell>
          <cell r="Q361" t="str">
            <v>否</v>
          </cell>
          <cell r="R361" t="str">
            <v>正式工</v>
          </cell>
          <cell r="S361" t="str">
            <v>生产类</v>
          </cell>
          <cell r="T361" t="str">
            <v>直接人员</v>
          </cell>
        </row>
        <row r="362">
          <cell r="D362" t="str">
            <v>冯连华</v>
          </cell>
          <cell r="E362" t="str">
            <v>130924198008024249</v>
          </cell>
          <cell r="F362" t="str">
            <v>女</v>
          </cell>
          <cell r="G362" t="str">
            <v>前台</v>
          </cell>
          <cell r="H362" t="str">
            <v>河北光华荣昌汽车部件有限公司</v>
          </cell>
          <cell r="I362" t="str">
            <v>发泡车间</v>
          </cell>
          <cell r="J362" t="str">
            <v>发泡车间</v>
          </cell>
          <cell r="K362" t="str">
            <v>发泡工</v>
          </cell>
        </row>
        <row r="362">
          <cell r="M362" t="str">
            <v>河北</v>
          </cell>
          <cell r="N362" t="str">
            <v>河北工厂</v>
          </cell>
          <cell r="O362" t="str">
            <v>劳动合同</v>
          </cell>
          <cell r="P362" t="str">
            <v>是</v>
          </cell>
          <cell r="Q362" t="str">
            <v>否</v>
          </cell>
          <cell r="R362" t="str">
            <v>正式工</v>
          </cell>
          <cell r="S362" t="str">
            <v>生产类</v>
          </cell>
          <cell r="T362" t="str">
            <v>直接人员</v>
          </cell>
        </row>
        <row r="363">
          <cell r="D363" t="str">
            <v>温记新</v>
          </cell>
          <cell r="E363" t="str">
            <v>23023019750808131X</v>
          </cell>
          <cell r="F363" t="str">
            <v>男</v>
          </cell>
          <cell r="G363" t="str">
            <v>前台</v>
          </cell>
          <cell r="H363" t="str">
            <v>河北光华荣昌汽车部件有限公司</v>
          </cell>
          <cell r="I363" t="str">
            <v>发泡车间</v>
          </cell>
          <cell r="J363" t="str">
            <v>发泡车间</v>
          </cell>
          <cell r="K363" t="str">
            <v>发泡工</v>
          </cell>
        </row>
        <row r="363">
          <cell r="M363" t="str">
            <v>河北</v>
          </cell>
          <cell r="N363" t="str">
            <v>河北工厂</v>
          </cell>
          <cell r="O363" t="str">
            <v>劳动合同</v>
          </cell>
          <cell r="P363" t="str">
            <v>是</v>
          </cell>
          <cell r="Q363" t="str">
            <v>否</v>
          </cell>
          <cell r="R363" t="str">
            <v>正式工</v>
          </cell>
          <cell r="S363" t="str">
            <v>生产类</v>
          </cell>
          <cell r="T363" t="str">
            <v>直接人员</v>
          </cell>
        </row>
        <row r="364">
          <cell r="D364" t="str">
            <v>张新林</v>
          </cell>
          <cell r="E364" t="str">
            <v>130983199903095515</v>
          </cell>
          <cell r="F364" t="str">
            <v>男</v>
          </cell>
          <cell r="G364" t="str">
            <v>前台</v>
          </cell>
          <cell r="H364" t="str">
            <v>河北光华荣昌汽车部件有限公司</v>
          </cell>
          <cell r="I364" t="str">
            <v>发泡车间</v>
          </cell>
          <cell r="J364" t="str">
            <v>发泡车间</v>
          </cell>
          <cell r="K364" t="str">
            <v>发泡工</v>
          </cell>
        </row>
        <row r="364">
          <cell r="M364" t="str">
            <v>河北</v>
          </cell>
          <cell r="N364" t="str">
            <v>河北工厂</v>
          </cell>
          <cell r="O364" t="str">
            <v>劳动合同</v>
          </cell>
          <cell r="P364" t="str">
            <v>是</v>
          </cell>
          <cell r="Q364" t="str">
            <v>否</v>
          </cell>
          <cell r="R364" t="str">
            <v>正式工</v>
          </cell>
          <cell r="S364" t="str">
            <v>生产类</v>
          </cell>
          <cell r="T364" t="str">
            <v>直接人员</v>
          </cell>
        </row>
        <row r="365">
          <cell r="D365" t="str">
            <v>刘海军</v>
          </cell>
          <cell r="E365" t="str">
            <v>132930196904274596</v>
          </cell>
          <cell r="F365" t="str">
            <v>男</v>
          </cell>
          <cell r="G365" t="str">
            <v>前台</v>
          </cell>
          <cell r="H365" t="str">
            <v>河北光华荣昌汽车部件有限公司</v>
          </cell>
          <cell r="I365" t="str">
            <v>发泡车间</v>
          </cell>
          <cell r="J365" t="str">
            <v>发泡车间</v>
          </cell>
          <cell r="K365" t="str">
            <v>发泡工</v>
          </cell>
        </row>
        <row r="365">
          <cell r="M365" t="str">
            <v>河北</v>
          </cell>
          <cell r="N365" t="str">
            <v>河北工厂</v>
          </cell>
          <cell r="O365" t="str">
            <v>非全日制劳动合同</v>
          </cell>
          <cell r="P365" t="str">
            <v>是</v>
          </cell>
          <cell r="Q365" t="str">
            <v>否</v>
          </cell>
          <cell r="R365" t="str">
            <v>临时工</v>
          </cell>
          <cell r="S365" t="str">
            <v>生产类</v>
          </cell>
          <cell r="T365" t="str">
            <v>直接人员</v>
          </cell>
        </row>
        <row r="366">
          <cell r="D366" t="str">
            <v>付海丽</v>
          </cell>
        </row>
        <row r="366">
          <cell r="F366" t="str">
            <v>女</v>
          </cell>
          <cell r="G366" t="str">
            <v>前台</v>
          </cell>
          <cell r="H366" t="str">
            <v>河北光华荣昌汽车部件有限公司</v>
          </cell>
          <cell r="I366" t="str">
            <v>发泡车间</v>
          </cell>
          <cell r="J366" t="str">
            <v>发泡车间</v>
          </cell>
          <cell r="K366" t="str">
            <v>发泡工</v>
          </cell>
        </row>
        <row r="366">
          <cell r="M366" t="str">
            <v>河北</v>
          </cell>
          <cell r="N366" t="str">
            <v>天津宏达翔科技有限公司</v>
          </cell>
          <cell r="O366" t="str">
            <v>劳务派遣</v>
          </cell>
          <cell r="P366" t="str">
            <v>是</v>
          </cell>
          <cell r="Q366" t="str">
            <v>否</v>
          </cell>
          <cell r="R366" t="str">
            <v>劳务派遣</v>
          </cell>
          <cell r="S366" t="str">
            <v>生产类</v>
          </cell>
          <cell r="T366" t="str">
            <v>直接人员</v>
          </cell>
        </row>
        <row r="367">
          <cell r="D367" t="str">
            <v>崔佳佳</v>
          </cell>
        </row>
        <row r="367">
          <cell r="F367" t="str">
            <v>女</v>
          </cell>
          <cell r="G367" t="str">
            <v>前台</v>
          </cell>
          <cell r="H367" t="str">
            <v>河北光华荣昌汽车部件有限公司</v>
          </cell>
          <cell r="I367" t="str">
            <v>发泡车间</v>
          </cell>
          <cell r="J367" t="str">
            <v>发泡车间</v>
          </cell>
          <cell r="K367" t="str">
            <v>发泡工</v>
          </cell>
        </row>
        <row r="367">
          <cell r="M367" t="str">
            <v>河北</v>
          </cell>
          <cell r="N367" t="str">
            <v>天津宏达翔科技有限公司</v>
          </cell>
          <cell r="O367" t="str">
            <v>劳务派遣</v>
          </cell>
          <cell r="P367" t="str">
            <v>是</v>
          </cell>
          <cell r="Q367" t="str">
            <v>否</v>
          </cell>
          <cell r="R367" t="str">
            <v>劳务派遣</v>
          </cell>
          <cell r="S367" t="str">
            <v>生产类</v>
          </cell>
          <cell r="T367" t="str">
            <v>直接人员</v>
          </cell>
        </row>
        <row r="368">
          <cell r="D368" t="str">
            <v>常梦雨</v>
          </cell>
        </row>
        <row r="368">
          <cell r="F368" t="str">
            <v>女</v>
          </cell>
          <cell r="G368" t="str">
            <v>前台</v>
          </cell>
          <cell r="H368" t="str">
            <v>河北光华荣昌汽车部件有限公司</v>
          </cell>
          <cell r="I368" t="str">
            <v>发泡车间</v>
          </cell>
          <cell r="J368" t="str">
            <v>发泡车间</v>
          </cell>
          <cell r="K368" t="str">
            <v>发泡工</v>
          </cell>
        </row>
        <row r="368">
          <cell r="M368" t="str">
            <v>河北</v>
          </cell>
          <cell r="N368" t="str">
            <v>天津宏达翔科技有限公司</v>
          </cell>
          <cell r="O368" t="str">
            <v>劳务派遣</v>
          </cell>
          <cell r="P368" t="str">
            <v>是</v>
          </cell>
          <cell r="Q368" t="str">
            <v>否</v>
          </cell>
          <cell r="R368" t="str">
            <v>劳务派遣</v>
          </cell>
          <cell r="S368" t="str">
            <v>生产类</v>
          </cell>
          <cell r="T368" t="str">
            <v>直接人员</v>
          </cell>
        </row>
        <row r="369">
          <cell r="D369" t="str">
            <v>王林泽</v>
          </cell>
        </row>
        <row r="369">
          <cell r="F369" t="str">
            <v>男</v>
          </cell>
          <cell r="G369" t="str">
            <v>前台</v>
          </cell>
          <cell r="H369" t="str">
            <v>河北光华荣昌汽车部件有限公司</v>
          </cell>
          <cell r="I369" t="str">
            <v>发泡车间</v>
          </cell>
          <cell r="J369" t="str">
            <v>发泡车间</v>
          </cell>
          <cell r="K369" t="str">
            <v>发泡工</v>
          </cell>
        </row>
        <row r="369">
          <cell r="M369" t="str">
            <v>河北</v>
          </cell>
          <cell r="N369" t="str">
            <v>天津宏达翔科技有限公司</v>
          </cell>
          <cell r="O369" t="str">
            <v>劳务派遣</v>
          </cell>
          <cell r="P369" t="str">
            <v>是</v>
          </cell>
          <cell r="Q369" t="str">
            <v>否</v>
          </cell>
          <cell r="R369" t="str">
            <v>劳务派遣</v>
          </cell>
          <cell r="S369" t="str">
            <v>生产类</v>
          </cell>
          <cell r="T369" t="str">
            <v>直接人员</v>
          </cell>
        </row>
        <row r="370">
          <cell r="D370" t="str">
            <v>高浩景</v>
          </cell>
        </row>
        <row r="370">
          <cell r="F370" t="str">
            <v>男</v>
          </cell>
          <cell r="G370" t="str">
            <v>前台</v>
          </cell>
          <cell r="H370" t="str">
            <v>河北光华荣昌汽车部件有限公司</v>
          </cell>
          <cell r="I370" t="str">
            <v>发泡车间</v>
          </cell>
          <cell r="J370" t="str">
            <v>发泡车间</v>
          </cell>
          <cell r="K370" t="str">
            <v>发泡工</v>
          </cell>
        </row>
        <row r="370">
          <cell r="M370" t="str">
            <v>河北</v>
          </cell>
          <cell r="N370" t="str">
            <v>天津宏达翔科技有限公司</v>
          </cell>
          <cell r="O370" t="str">
            <v>劳务派遣</v>
          </cell>
          <cell r="P370" t="str">
            <v>是</v>
          </cell>
          <cell r="Q370" t="str">
            <v>否</v>
          </cell>
          <cell r="R370" t="str">
            <v>劳务派遣</v>
          </cell>
          <cell r="S370" t="str">
            <v>生产类</v>
          </cell>
          <cell r="T370" t="str">
            <v>直接人员</v>
          </cell>
        </row>
        <row r="371">
          <cell r="D371" t="str">
            <v>田淑霞</v>
          </cell>
          <cell r="E371" t="str">
            <v>132930198003181121</v>
          </cell>
          <cell r="F371" t="str">
            <v>女</v>
          </cell>
          <cell r="G371" t="str">
            <v>前台</v>
          </cell>
          <cell r="H371" t="str">
            <v>河北光华荣昌汽车部件有限公司</v>
          </cell>
          <cell r="I371" t="str">
            <v>缝纫车间</v>
          </cell>
          <cell r="J371" t="str">
            <v>缝纫车间</v>
          </cell>
          <cell r="K371" t="str">
            <v>班组长</v>
          </cell>
        </row>
        <row r="371">
          <cell r="M371" t="str">
            <v>河北</v>
          </cell>
          <cell r="N371" t="str">
            <v>河北工厂</v>
          </cell>
          <cell r="O371" t="str">
            <v>劳动合同</v>
          </cell>
          <cell r="P371" t="str">
            <v>是</v>
          </cell>
          <cell r="Q371" t="str">
            <v>否</v>
          </cell>
          <cell r="R371" t="str">
            <v>正式工</v>
          </cell>
          <cell r="S371" t="str">
            <v>生产类</v>
          </cell>
          <cell r="T371" t="str">
            <v>直接人员</v>
          </cell>
        </row>
        <row r="372">
          <cell r="D372" t="str">
            <v>孙艳辉</v>
          </cell>
          <cell r="E372" t="str">
            <v>132930198203271420</v>
          </cell>
          <cell r="F372" t="str">
            <v>女</v>
          </cell>
          <cell r="G372" t="str">
            <v>前台</v>
          </cell>
          <cell r="H372" t="str">
            <v>河北光华荣昌汽车部件有限公司</v>
          </cell>
          <cell r="I372" t="str">
            <v>缝纫车间</v>
          </cell>
          <cell r="J372" t="str">
            <v>缝纫车间</v>
          </cell>
          <cell r="K372" t="str">
            <v>裁剪工</v>
          </cell>
        </row>
        <row r="372">
          <cell r="M372" t="str">
            <v>河北</v>
          </cell>
          <cell r="N372" t="str">
            <v>河北工厂</v>
          </cell>
          <cell r="O372" t="str">
            <v>劳动合同</v>
          </cell>
          <cell r="P372" t="str">
            <v>是</v>
          </cell>
          <cell r="Q372" t="str">
            <v>否</v>
          </cell>
          <cell r="R372" t="str">
            <v>正式工</v>
          </cell>
          <cell r="S372" t="str">
            <v>生产类</v>
          </cell>
          <cell r="T372" t="str">
            <v>直接人员</v>
          </cell>
        </row>
        <row r="373">
          <cell r="D373" t="str">
            <v>孙文芳</v>
          </cell>
          <cell r="E373" t="str">
            <v>130983198511171422</v>
          </cell>
          <cell r="F373" t="str">
            <v>女</v>
          </cell>
          <cell r="G373" t="str">
            <v>前台</v>
          </cell>
          <cell r="H373" t="str">
            <v>河北光华荣昌汽车部件有限公司</v>
          </cell>
          <cell r="I373" t="str">
            <v>缝纫车间</v>
          </cell>
          <cell r="J373" t="str">
            <v>缝纫车间</v>
          </cell>
          <cell r="K373" t="str">
            <v>缝纫工</v>
          </cell>
        </row>
        <row r="373">
          <cell r="M373" t="str">
            <v>河北</v>
          </cell>
          <cell r="N373" t="str">
            <v>河北工厂</v>
          </cell>
          <cell r="O373" t="str">
            <v>劳动合同</v>
          </cell>
          <cell r="P373" t="str">
            <v>是</v>
          </cell>
          <cell r="Q373" t="str">
            <v>否</v>
          </cell>
          <cell r="R373" t="str">
            <v>正式工</v>
          </cell>
          <cell r="S373" t="str">
            <v>生产类</v>
          </cell>
          <cell r="T373" t="str">
            <v>直接人员</v>
          </cell>
        </row>
        <row r="374">
          <cell r="D374" t="str">
            <v>孙秀辉</v>
          </cell>
          <cell r="E374" t="str">
            <v>132930198105071425</v>
          </cell>
          <cell r="F374" t="str">
            <v>女</v>
          </cell>
          <cell r="G374" t="str">
            <v>前台</v>
          </cell>
          <cell r="H374" t="str">
            <v>河北光华荣昌汽车部件有限公司</v>
          </cell>
          <cell r="I374" t="str">
            <v>缝纫车间</v>
          </cell>
          <cell r="J374" t="str">
            <v>缝纫车间</v>
          </cell>
          <cell r="K374" t="str">
            <v>缝纫工</v>
          </cell>
        </row>
        <row r="374">
          <cell r="M374" t="str">
            <v>河北</v>
          </cell>
          <cell r="N374" t="str">
            <v>河北工厂</v>
          </cell>
          <cell r="O374" t="str">
            <v>劳动合同</v>
          </cell>
          <cell r="P374" t="str">
            <v>是</v>
          </cell>
          <cell r="Q374" t="str">
            <v>否</v>
          </cell>
          <cell r="R374" t="str">
            <v>正式工</v>
          </cell>
          <cell r="S374" t="str">
            <v>生产类</v>
          </cell>
          <cell r="T374" t="str">
            <v>直接人员</v>
          </cell>
        </row>
        <row r="375">
          <cell r="D375" t="str">
            <v>张娜娜</v>
          </cell>
          <cell r="E375" t="str">
            <v>13098319870329112X</v>
          </cell>
          <cell r="F375" t="str">
            <v>女</v>
          </cell>
          <cell r="G375" t="str">
            <v>前台</v>
          </cell>
          <cell r="H375" t="str">
            <v>河北光华荣昌汽车部件有限公司</v>
          </cell>
          <cell r="I375" t="str">
            <v>缝纫车间</v>
          </cell>
          <cell r="J375" t="str">
            <v>缝纫车间</v>
          </cell>
          <cell r="K375" t="str">
            <v>缝纫工</v>
          </cell>
        </row>
        <row r="375">
          <cell r="M375" t="str">
            <v>河北</v>
          </cell>
          <cell r="N375" t="str">
            <v>河北工厂</v>
          </cell>
          <cell r="O375" t="str">
            <v>劳动合同</v>
          </cell>
          <cell r="P375" t="str">
            <v>是</v>
          </cell>
          <cell r="Q375" t="str">
            <v>否</v>
          </cell>
          <cell r="R375" t="str">
            <v>正式工</v>
          </cell>
          <cell r="S375" t="str">
            <v>生产类</v>
          </cell>
          <cell r="T375" t="str">
            <v>直接人员</v>
          </cell>
        </row>
        <row r="376">
          <cell r="D376" t="str">
            <v>王文英</v>
          </cell>
          <cell r="E376" t="str">
            <v>132930197512201827</v>
          </cell>
          <cell r="F376" t="str">
            <v>女</v>
          </cell>
          <cell r="G376" t="str">
            <v>前台</v>
          </cell>
          <cell r="H376" t="str">
            <v>河北光华荣昌汽车部件有限公司</v>
          </cell>
          <cell r="I376" t="str">
            <v>缝纫车间</v>
          </cell>
          <cell r="J376" t="str">
            <v>缝纫车间</v>
          </cell>
          <cell r="K376" t="str">
            <v>缝纫工</v>
          </cell>
        </row>
        <row r="376">
          <cell r="M376" t="str">
            <v>河北</v>
          </cell>
          <cell r="N376" t="str">
            <v>河北工厂</v>
          </cell>
          <cell r="O376" t="str">
            <v>劳动合同</v>
          </cell>
          <cell r="P376" t="str">
            <v>是</v>
          </cell>
          <cell r="Q376" t="str">
            <v>否</v>
          </cell>
          <cell r="R376" t="str">
            <v>正式工</v>
          </cell>
          <cell r="S376" t="str">
            <v>生产类</v>
          </cell>
          <cell r="T376" t="str">
            <v>直接人员</v>
          </cell>
        </row>
        <row r="377">
          <cell r="D377" t="str">
            <v>邓琳娜</v>
          </cell>
          <cell r="E377" t="str">
            <v>130930198701073046</v>
          </cell>
          <cell r="F377" t="str">
            <v>女</v>
          </cell>
          <cell r="G377" t="str">
            <v>前台</v>
          </cell>
          <cell r="H377" t="str">
            <v>河北光华荣昌汽车部件有限公司</v>
          </cell>
          <cell r="I377" t="str">
            <v>缝纫车间</v>
          </cell>
          <cell r="J377" t="str">
            <v>缝纫车间</v>
          </cell>
          <cell r="K377" t="str">
            <v>缝纫工</v>
          </cell>
        </row>
        <row r="377">
          <cell r="M377" t="str">
            <v>河北</v>
          </cell>
          <cell r="N377" t="str">
            <v>河北工厂</v>
          </cell>
          <cell r="O377" t="str">
            <v>劳动合同</v>
          </cell>
          <cell r="P377" t="str">
            <v>是</v>
          </cell>
          <cell r="Q377" t="str">
            <v>否</v>
          </cell>
          <cell r="R377" t="str">
            <v>正式工</v>
          </cell>
          <cell r="S377" t="str">
            <v>生产类</v>
          </cell>
          <cell r="T377" t="str">
            <v>直接人员</v>
          </cell>
        </row>
        <row r="378">
          <cell r="D378" t="str">
            <v>田飞飞</v>
          </cell>
          <cell r="E378" t="str">
            <v>132930198712281125</v>
          </cell>
          <cell r="F378" t="str">
            <v>女</v>
          </cell>
          <cell r="G378" t="str">
            <v>前台</v>
          </cell>
          <cell r="H378" t="str">
            <v>河北光华荣昌汽车部件有限公司</v>
          </cell>
          <cell r="I378" t="str">
            <v>缝纫车间</v>
          </cell>
          <cell r="J378" t="str">
            <v>缝纫车间</v>
          </cell>
          <cell r="K378" t="str">
            <v>缝纫工</v>
          </cell>
        </row>
        <row r="378">
          <cell r="M378" t="str">
            <v>河北</v>
          </cell>
          <cell r="N378" t="str">
            <v>河北工厂</v>
          </cell>
          <cell r="O378" t="str">
            <v>劳动合同</v>
          </cell>
          <cell r="P378" t="str">
            <v>是</v>
          </cell>
          <cell r="Q378" t="str">
            <v>否</v>
          </cell>
          <cell r="R378" t="str">
            <v>正式工</v>
          </cell>
          <cell r="S378" t="str">
            <v>生产类</v>
          </cell>
          <cell r="T378" t="str">
            <v>直接人员</v>
          </cell>
        </row>
        <row r="379">
          <cell r="D379" t="str">
            <v>王萱斓</v>
          </cell>
          <cell r="E379" t="str">
            <v>132930197801122025</v>
          </cell>
          <cell r="F379" t="str">
            <v>女</v>
          </cell>
          <cell r="G379" t="str">
            <v>前台</v>
          </cell>
          <cell r="H379" t="str">
            <v>河北光华荣昌汽车部件有限公司</v>
          </cell>
          <cell r="I379" t="str">
            <v>缝纫车间</v>
          </cell>
          <cell r="J379" t="str">
            <v>缝纫车间</v>
          </cell>
          <cell r="K379" t="str">
            <v>缝纫工</v>
          </cell>
        </row>
        <row r="379">
          <cell r="M379" t="str">
            <v>河北</v>
          </cell>
          <cell r="N379" t="str">
            <v>河北工厂</v>
          </cell>
          <cell r="O379" t="str">
            <v>劳动合同</v>
          </cell>
          <cell r="P379" t="str">
            <v>是</v>
          </cell>
          <cell r="Q379" t="str">
            <v>否</v>
          </cell>
          <cell r="R379" t="str">
            <v>正式工</v>
          </cell>
          <cell r="S379" t="str">
            <v>生产类</v>
          </cell>
          <cell r="T379" t="str">
            <v>直接人员</v>
          </cell>
        </row>
        <row r="380">
          <cell r="D380" t="str">
            <v>王河敏</v>
          </cell>
          <cell r="E380" t="str">
            <v>132930198004221121</v>
          </cell>
          <cell r="F380" t="str">
            <v>女</v>
          </cell>
          <cell r="G380" t="str">
            <v>前台</v>
          </cell>
          <cell r="H380" t="str">
            <v>河北光华荣昌汽车部件有限公司</v>
          </cell>
          <cell r="I380" t="str">
            <v>缝纫车间</v>
          </cell>
          <cell r="J380" t="str">
            <v>缝纫车间</v>
          </cell>
          <cell r="K380" t="str">
            <v>缝纫工</v>
          </cell>
        </row>
        <row r="380">
          <cell r="M380" t="str">
            <v>河北</v>
          </cell>
          <cell r="N380" t="str">
            <v>河北工厂</v>
          </cell>
          <cell r="O380" t="str">
            <v>劳动合同</v>
          </cell>
          <cell r="P380" t="str">
            <v>是</v>
          </cell>
          <cell r="Q380" t="str">
            <v>否</v>
          </cell>
          <cell r="R380" t="str">
            <v>正式工</v>
          </cell>
          <cell r="S380" t="str">
            <v>生产类</v>
          </cell>
          <cell r="T380" t="str">
            <v>直接人员</v>
          </cell>
        </row>
        <row r="381">
          <cell r="D381" t="str">
            <v>徐凤瑞</v>
          </cell>
          <cell r="E381" t="str">
            <v>130983198810151122</v>
          </cell>
          <cell r="F381" t="str">
            <v>女</v>
          </cell>
          <cell r="G381" t="str">
            <v>前台</v>
          </cell>
          <cell r="H381" t="str">
            <v>河北光华荣昌汽车部件有限公司</v>
          </cell>
          <cell r="I381" t="str">
            <v>缝纫车间</v>
          </cell>
          <cell r="J381" t="str">
            <v>缝纫车间</v>
          </cell>
          <cell r="K381" t="str">
            <v>缝纫工</v>
          </cell>
        </row>
        <row r="381">
          <cell r="M381" t="str">
            <v>河北</v>
          </cell>
          <cell r="N381" t="str">
            <v>河北工厂</v>
          </cell>
          <cell r="O381" t="str">
            <v>劳动合同</v>
          </cell>
          <cell r="P381" t="str">
            <v>是</v>
          </cell>
          <cell r="Q381" t="str">
            <v>否</v>
          </cell>
          <cell r="R381" t="str">
            <v>正式工</v>
          </cell>
          <cell r="S381" t="str">
            <v>生产类</v>
          </cell>
          <cell r="T381" t="str">
            <v>直接人员</v>
          </cell>
        </row>
        <row r="382">
          <cell r="D382" t="str">
            <v>张风瑞</v>
          </cell>
          <cell r="E382" t="str">
            <v>13293019780712112X</v>
          </cell>
          <cell r="F382" t="str">
            <v>女</v>
          </cell>
          <cell r="G382" t="str">
            <v>前台</v>
          </cell>
          <cell r="H382" t="str">
            <v>河北光华荣昌汽车部件有限公司</v>
          </cell>
          <cell r="I382" t="str">
            <v>缝纫车间</v>
          </cell>
          <cell r="J382" t="str">
            <v>缝纫车间</v>
          </cell>
          <cell r="K382" t="str">
            <v>缝纫工</v>
          </cell>
        </row>
        <row r="382">
          <cell r="M382" t="str">
            <v>河北</v>
          </cell>
          <cell r="N382" t="str">
            <v>河北工厂</v>
          </cell>
          <cell r="O382" t="str">
            <v>劳动合同</v>
          </cell>
          <cell r="P382" t="str">
            <v>是</v>
          </cell>
          <cell r="Q382" t="str">
            <v>否</v>
          </cell>
          <cell r="R382" t="str">
            <v>正式工</v>
          </cell>
          <cell r="S382" t="str">
            <v>生产类</v>
          </cell>
          <cell r="T382" t="str">
            <v>直接人员</v>
          </cell>
        </row>
        <row r="383">
          <cell r="D383" t="str">
            <v>孙晓明</v>
          </cell>
          <cell r="E383" t="str">
            <v>130924198712064228</v>
          </cell>
          <cell r="F383" t="str">
            <v>女</v>
          </cell>
          <cell r="G383" t="str">
            <v>前台</v>
          </cell>
          <cell r="H383" t="str">
            <v>河北光华荣昌汽车部件有限公司</v>
          </cell>
          <cell r="I383" t="str">
            <v>缝纫车间</v>
          </cell>
          <cell r="J383" t="str">
            <v>缝纫车间</v>
          </cell>
          <cell r="K383" t="str">
            <v>缝纫工</v>
          </cell>
        </row>
        <row r="383">
          <cell r="M383" t="str">
            <v>河北</v>
          </cell>
          <cell r="N383" t="str">
            <v>河北工厂</v>
          </cell>
          <cell r="O383" t="str">
            <v>劳动合同</v>
          </cell>
          <cell r="P383" t="str">
            <v>是</v>
          </cell>
          <cell r="Q383" t="str">
            <v>否</v>
          </cell>
          <cell r="R383" t="str">
            <v>正式工</v>
          </cell>
          <cell r="S383" t="str">
            <v>生产类</v>
          </cell>
          <cell r="T383" t="str">
            <v>直接人员</v>
          </cell>
        </row>
        <row r="384">
          <cell r="D384" t="str">
            <v>马立荣</v>
          </cell>
          <cell r="E384" t="str">
            <v>13293019811024372X</v>
          </cell>
          <cell r="F384" t="str">
            <v>女</v>
          </cell>
          <cell r="G384" t="str">
            <v>前台</v>
          </cell>
          <cell r="H384" t="str">
            <v>河北光华荣昌汽车部件有限公司</v>
          </cell>
          <cell r="I384" t="str">
            <v>缝纫车间</v>
          </cell>
          <cell r="J384" t="str">
            <v>缝纫车间</v>
          </cell>
          <cell r="K384" t="str">
            <v>缝纫工</v>
          </cell>
        </row>
        <row r="384">
          <cell r="M384" t="str">
            <v>河北</v>
          </cell>
          <cell r="N384" t="str">
            <v>河北工厂</v>
          </cell>
          <cell r="O384" t="str">
            <v>劳动合同</v>
          </cell>
          <cell r="P384" t="str">
            <v>是</v>
          </cell>
          <cell r="Q384" t="str">
            <v>否</v>
          </cell>
          <cell r="R384" t="str">
            <v>正式工</v>
          </cell>
          <cell r="S384" t="str">
            <v>生产类</v>
          </cell>
          <cell r="T384" t="str">
            <v>直接人员</v>
          </cell>
        </row>
        <row r="385">
          <cell r="D385" t="str">
            <v>李香慧</v>
          </cell>
          <cell r="E385" t="str">
            <v>132931197506203320</v>
          </cell>
          <cell r="F385" t="str">
            <v>女</v>
          </cell>
          <cell r="G385" t="str">
            <v>前台</v>
          </cell>
          <cell r="H385" t="str">
            <v>河北光华荣昌汽车部件有限公司</v>
          </cell>
          <cell r="I385" t="str">
            <v>缝纫车间</v>
          </cell>
          <cell r="J385" t="str">
            <v>缝纫车间</v>
          </cell>
          <cell r="K385" t="str">
            <v>缝纫工</v>
          </cell>
        </row>
        <row r="385">
          <cell r="M385" t="str">
            <v>河北</v>
          </cell>
          <cell r="N385" t="str">
            <v>河北工厂</v>
          </cell>
          <cell r="O385" t="str">
            <v>劳动合同</v>
          </cell>
          <cell r="P385" t="str">
            <v>是</v>
          </cell>
          <cell r="Q385" t="str">
            <v>否</v>
          </cell>
          <cell r="R385" t="str">
            <v>正式工</v>
          </cell>
          <cell r="S385" t="str">
            <v>生产类</v>
          </cell>
          <cell r="T385" t="str">
            <v>直接人员</v>
          </cell>
        </row>
        <row r="386">
          <cell r="D386" t="str">
            <v>郭庆茹</v>
          </cell>
          <cell r="E386" t="str">
            <v>132930198010162826</v>
          </cell>
          <cell r="F386" t="str">
            <v>女</v>
          </cell>
          <cell r="G386" t="str">
            <v>前台</v>
          </cell>
          <cell r="H386" t="str">
            <v>河北光华荣昌汽车部件有限公司</v>
          </cell>
          <cell r="I386" t="str">
            <v>缝纫车间</v>
          </cell>
          <cell r="J386" t="str">
            <v>缝纫车间</v>
          </cell>
          <cell r="K386" t="str">
            <v>缝纫工</v>
          </cell>
        </row>
        <row r="386">
          <cell r="M386" t="str">
            <v>河北</v>
          </cell>
          <cell r="N386" t="str">
            <v>河北工厂</v>
          </cell>
          <cell r="O386" t="str">
            <v>劳动合同</v>
          </cell>
          <cell r="P386" t="str">
            <v>是</v>
          </cell>
          <cell r="Q386" t="str">
            <v>否</v>
          </cell>
          <cell r="R386" t="str">
            <v>正式工</v>
          </cell>
          <cell r="S386" t="str">
            <v>生产类</v>
          </cell>
          <cell r="T386" t="str">
            <v>直接人员</v>
          </cell>
        </row>
        <row r="387">
          <cell r="D387" t="str">
            <v>胡中岭</v>
          </cell>
          <cell r="E387" t="str">
            <v>132930197307112024</v>
          </cell>
          <cell r="F387" t="str">
            <v>女</v>
          </cell>
          <cell r="G387" t="str">
            <v>前台</v>
          </cell>
          <cell r="H387" t="str">
            <v>河北光华荣昌汽车部件有限公司</v>
          </cell>
          <cell r="I387" t="str">
            <v>缝纫车间</v>
          </cell>
          <cell r="J387" t="str">
            <v>缝纫车间</v>
          </cell>
          <cell r="K387" t="str">
            <v>缝纫工</v>
          </cell>
        </row>
        <row r="387">
          <cell r="M387" t="str">
            <v>河北</v>
          </cell>
          <cell r="N387" t="str">
            <v>河北工厂</v>
          </cell>
          <cell r="O387" t="str">
            <v>劳动合同</v>
          </cell>
          <cell r="P387" t="str">
            <v>是</v>
          </cell>
          <cell r="Q387" t="str">
            <v>否</v>
          </cell>
          <cell r="R387" t="str">
            <v>正式工</v>
          </cell>
          <cell r="S387" t="str">
            <v>生产类</v>
          </cell>
          <cell r="T387" t="str">
            <v>直接人员</v>
          </cell>
        </row>
        <row r="388">
          <cell r="D388" t="str">
            <v>李泽元</v>
          </cell>
          <cell r="E388" t="str">
            <v>130921198404042247</v>
          </cell>
          <cell r="F388" t="str">
            <v>女</v>
          </cell>
          <cell r="G388" t="str">
            <v>前台</v>
          </cell>
          <cell r="H388" t="str">
            <v>河北光华荣昌汽车部件有限公司</v>
          </cell>
          <cell r="I388" t="str">
            <v>缝纫车间</v>
          </cell>
          <cell r="J388" t="str">
            <v>缝纫车间</v>
          </cell>
          <cell r="K388" t="str">
            <v>缝纫工</v>
          </cell>
        </row>
        <row r="388">
          <cell r="M388" t="str">
            <v>河北</v>
          </cell>
          <cell r="N388" t="str">
            <v>河北工厂</v>
          </cell>
          <cell r="O388" t="str">
            <v>劳动合同</v>
          </cell>
          <cell r="P388" t="str">
            <v>是</v>
          </cell>
          <cell r="Q388" t="str">
            <v>否</v>
          </cell>
          <cell r="R388" t="str">
            <v>正式工</v>
          </cell>
          <cell r="S388" t="str">
            <v>生产类</v>
          </cell>
          <cell r="T388" t="str">
            <v>直接人员</v>
          </cell>
        </row>
        <row r="389">
          <cell r="D389" t="str">
            <v>李敏</v>
          </cell>
          <cell r="E389" t="str">
            <v>13293019820304114X</v>
          </cell>
          <cell r="F389" t="str">
            <v>女</v>
          </cell>
          <cell r="G389" t="str">
            <v>前台</v>
          </cell>
          <cell r="H389" t="str">
            <v>河北光华荣昌汽车部件有限公司</v>
          </cell>
          <cell r="I389" t="str">
            <v>缝纫车间</v>
          </cell>
          <cell r="J389" t="str">
            <v>缝纫车间</v>
          </cell>
          <cell r="K389" t="str">
            <v>缝纫工</v>
          </cell>
        </row>
        <row r="389">
          <cell r="M389" t="str">
            <v>河北</v>
          </cell>
          <cell r="N389" t="str">
            <v>河北工厂</v>
          </cell>
          <cell r="O389" t="str">
            <v>劳动合同</v>
          </cell>
          <cell r="P389" t="str">
            <v>是</v>
          </cell>
          <cell r="Q389" t="str">
            <v>否</v>
          </cell>
          <cell r="R389" t="str">
            <v>正式工</v>
          </cell>
          <cell r="S389" t="str">
            <v>生产类</v>
          </cell>
          <cell r="T389" t="str">
            <v>直接人员</v>
          </cell>
        </row>
        <row r="390">
          <cell r="D390" t="str">
            <v>刘焕侠</v>
          </cell>
          <cell r="E390" t="str">
            <v>132928197711203620</v>
          </cell>
          <cell r="F390" t="str">
            <v>女</v>
          </cell>
          <cell r="G390" t="str">
            <v>前台</v>
          </cell>
          <cell r="H390" t="str">
            <v>河北光华荣昌汽车部件有限公司</v>
          </cell>
          <cell r="I390" t="str">
            <v>缝纫车间</v>
          </cell>
          <cell r="J390" t="str">
            <v>缝纫车间</v>
          </cell>
          <cell r="K390" t="str">
            <v>缝纫工</v>
          </cell>
        </row>
        <row r="390">
          <cell r="M390" t="str">
            <v>河北</v>
          </cell>
          <cell r="N390" t="str">
            <v>河北工厂</v>
          </cell>
          <cell r="O390" t="str">
            <v>劳动合同</v>
          </cell>
          <cell r="P390" t="str">
            <v>是</v>
          </cell>
          <cell r="Q390" t="str">
            <v>否</v>
          </cell>
          <cell r="R390" t="str">
            <v>正式工</v>
          </cell>
          <cell r="S390" t="str">
            <v>生产类</v>
          </cell>
          <cell r="T390" t="str">
            <v>直接人员</v>
          </cell>
        </row>
        <row r="391">
          <cell r="D391" t="str">
            <v>张婷婷</v>
          </cell>
          <cell r="E391" t="str">
            <v>130930199610182129</v>
          </cell>
          <cell r="F391" t="str">
            <v>女</v>
          </cell>
          <cell r="G391" t="str">
            <v>前台</v>
          </cell>
          <cell r="H391" t="str">
            <v>河北光华荣昌汽车部件有限公司</v>
          </cell>
          <cell r="I391" t="str">
            <v>缝纫车间</v>
          </cell>
          <cell r="J391" t="str">
            <v>缝纫车间</v>
          </cell>
          <cell r="K391" t="str">
            <v>缝纫工</v>
          </cell>
        </row>
        <row r="391">
          <cell r="M391" t="str">
            <v>河北</v>
          </cell>
          <cell r="N391" t="str">
            <v>河北工厂</v>
          </cell>
          <cell r="O391" t="str">
            <v>劳动合同</v>
          </cell>
          <cell r="P391" t="str">
            <v>是</v>
          </cell>
          <cell r="Q391" t="str">
            <v>否</v>
          </cell>
          <cell r="R391" t="str">
            <v>正式工</v>
          </cell>
          <cell r="S391" t="str">
            <v>生产类</v>
          </cell>
          <cell r="T391" t="str">
            <v>直接人员</v>
          </cell>
        </row>
        <row r="392">
          <cell r="D392" t="str">
            <v>罗培培</v>
          </cell>
          <cell r="E392" t="str">
            <v>130921198808222025</v>
          </cell>
          <cell r="F392" t="str">
            <v>女</v>
          </cell>
          <cell r="G392" t="str">
            <v>前台</v>
          </cell>
          <cell r="H392" t="str">
            <v>河北光华荣昌汽车部件有限公司</v>
          </cell>
          <cell r="I392" t="str">
            <v>缝纫车间</v>
          </cell>
          <cell r="J392" t="str">
            <v>缝纫车间</v>
          </cell>
          <cell r="K392" t="str">
            <v>缝纫工</v>
          </cell>
        </row>
        <row r="392">
          <cell r="M392" t="str">
            <v>河北</v>
          </cell>
          <cell r="N392" t="str">
            <v>河北工厂</v>
          </cell>
          <cell r="O392" t="str">
            <v>劳动合同</v>
          </cell>
          <cell r="P392" t="str">
            <v>是</v>
          </cell>
          <cell r="Q392" t="str">
            <v>否</v>
          </cell>
          <cell r="R392" t="str">
            <v>正式工</v>
          </cell>
          <cell r="S392" t="str">
            <v>生产类</v>
          </cell>
          <cell r="T392" t="str">
            <v>直接人员</v>
          </cell>
        </row>
        <row r="393">
          <cell r="D393" t="str">
            <v>张建萍</v>
          </cell>
          <cell r="E393" t="str">
            <v>130924198408234229</v>
          </cell>
          <cell r="F393" t="str">
            <v>女</v>
          </cell>
          <cell r="G393" t="str">
            <v>前台</v>
          </cell>
          <cell r="H393" t="str">
            <v>河北光华荣昌汽车部件有限公司</v>
          </cell>
          <cell r="I393" t="str">
            <v>缝纫车间</v>
          </cell>
          <cell r="J393" t="str">
            <v>缝纫车间</v>
          </cell>
          <cell r="K393" t="str">
            <v>缝纫工</v>
          </cell>
        </row>
        <row r="393">
          <cell r="M393" t="str">
            <v>河北</v>
          </cell>
          <cell r="N393" t="str">
            <v>河北工厂</v>
          </cell>
          <cell r="O393" t="str">
            <v>劳动合同</v>
          </cell>
          <cell r="P393" t="str">
            <v>是</v>
          </cell>
          <cell r="Q393" t="str">
            <v>否</v>
          </cell>
          <cell r="R393" t="str">
            <v>正式工</v>
          </cell>
          <cell r="S393" t="str">
            <v>生产类</v>
          </cell>
          <cell r="T393" t="str">
            <v>直接人员</v>
          </cell>
        </row>
        <row r="394">
          <cell r="D394" t="str">
            <v>彭洪香</v>
          </cell>
          <cell r="E394" t="str">
            <v>132934197611114644</v>
          </cell>
          <cell r="F394" t="str">
            <v>女</v>
          </cell>
          <cell r="G394" t="str">
            <v>前台</v>
          </cell>
          <cell r="H394" t="str">
            <v>河北光华荣昌汽车部件有限公司</v>
          </cell>
          <cell r="I394" t="str">
            <v>缝纫车间</v>
          </cell>
          <cell r="J394" t="str">
            <v>缝纫车间</v>
          </cell>
          <cell r="K394" t="str">
            <v>缝纫工</v>
          </cell>
        </row>
        <row r="394">
          <cell r="M394" t="str">
            <v>河北</v>
          </cell>
          <cell r="N394" t="str">
            <v>河北工厂</v>
          </cell>
          <cell r="O394" t="str">
            <v>劳动合同</v>
          </cell>
          <cell r="P394" t="str">
            <v>是</v>
          </cell>
          <cell r="Q394" t="str">
            <v>否</v>
          </cell>
          <cell r="R394" t="str">
            <v>正式工</v>
          </cell>
          <cell r="S394" t="str">
            <v>生产类</v>
          </cell>
          <cell r="T394" t="str">
            <v>直接人员</v>
          </cell>
        </row>
        <row r="395">
          <cell r="D395" t="str">
            <v>杨秀虹</v>
          </cell>
          <cell r="E395" t="str">
            <v>130924199411083227</v>
          </cell>
          <cell r="F395" t="str">
            <v>女</v>
          </cell>
          <cell r="G395" t="str">
            <v>前台</v>
          </cell>
          <cell r="H395" t="str">
            <v>河北光华荣昌汽车部件有限公司</v>
          </cell>
          <cell r="I395" t="str">
            <v>缝纫车间</v>
          </cell>
          <cell r="J395" t="str">
            <v>缝纫车间</v>
          </cell>
          <cell r="K395" t="str">
            <v>缝纫工</v>
          </cell>
        </row>
        <row r="395">
          <cell r="M395" t="str">
            <v>河北</v>
          </cell>
          <cell r="N395" t="str">
            <v>河北工厂</v>
          </cell>
          <cell r="O395" t="str">
            <v>劳动合同</v>
          </cell>
          <cell r="P395" t="str">
            <v>是</v>
          </cell>
          <cell r="Q395" t="str">
            <v>否</v>
          </cell>
          <cell r="R395" t="str">
            <v>正式工</v>
          </cell>
          <cell r="S395" t="str">
            <v>生产类</v>
          </cell>
          <cell r="T395" t="str">
            <v>直接人员</v>
          </cell>
        </row>
        <row r="396">
          <cell r="D396" t="str">
            <v>田树梅</v>
          </cell>
          <cell r="E396" t="str">
            <v>132930198012241122</v>
          </cell>
          <cell r="F396" t="str">
            <v>女</v>
          </cell>
          <cell r="G396" t="str">
            <v>前台</v>
          </cell>
          <cell r="H396" t="str">
            <v>河北光华荣昌汽车部件有限公司</v>
          </cell>
          <cell r="I396" t="str">
            <v>缝纫车间</v>
          </cell>
          <cell r="J396" t="str">
            <v>缝纫车间</v>
          </cell>
          <cell r="K396" t="str">
            <v>缝纫工</v>
          </cell>
        </row>
        <row r="396">
          <cell r="M396" t="str">
            <v>河北</v>
          </cell>
          <cell r="N396" t="str">
            <v>河北工厂</v>
          </cell>
          <cell r="O396" t="str">
            <v>劳动合同</v>
          </cell>
          <cell r="P396" t="str">
            <v>是</v>
          </cell>
          <cell r="Q396" t="str">
            <v>否</v>
          </cell>
          <cell r="R396" t="str">
            <v>正式工</v>
          </cell>
          <cell r="S396" t="str">
            <v>生产类</v>
          </cell>
          <cell r="T396" t="str">
            <v>直接人员</v>
          </cell>
        </row>
        <row r="397">
          <cell r="D397" t="str">
            <v>韩玉芹</v>
          </cell>
          <cell r="E397" t="str">
            <v>130924198103124248</v>
          </cell>
          <cell r="F397" t="str">
            <v>女</v>
          </cell>
          <cell r="G397" t="str">
            <v>前台</v>
          </cell>
          <cell r="H397" t="str">
            <v>河北光华荣昌汽车部件有限公司</v>
          </cell>
          <cell r="I397" t="str">
            <v>缝纫车间</v>
          </cell>
          <cell r="J397" t="str">
            <v>缝纫车间</v>
          </cell>
          <cell r="K397" t="str">
            <v>操作工</v>
          </cell>
        </row>
        <row r="397">
          <cell r="M397" t="str">
            <v>河北</v>
          </cell>
          <cell r="N397" t="str">
            <v>河北工厂</v>
          </cell>
          <cell r="O397" t="str">
            <v>劳动合同</v>
          </cell>
          <cell r="P397" t="str">
            <v>是</v>
          </cell>
          <cell r="Q397" t="str">
            <v>否</v>
          </cell>
          <cell r="R397" t="str">
            <v>正式工</v>
          </cell>
          <cell r="S397" t="str">
            <v>生产类</v>
          </cell>
          <cell r="T397" t="str">
            <v>直接人员</v>
          </cell>
        </row>
        <row r="398">
          <cell r="D398" t="str">
            <v>杨慧</v>
          </cell>
          <cell r="E398" t="str">
            <v>132930198209303526</v>
          </cell>
          <cell r="F398" t="str">
            <v>女</v>
          </cell>
          <cell r="G398" t="str">
            <v>前台</v>
          </cell>
          <cell r="H398" t="str">
            <v>河北光华荣昌汽车部件有限公司</v>
          </cell>
          <cell r="I398" t="str">
            <v>缝纫车间</v>
          </cell>
          <cell r="J398" t="str">
            <v>缝纫车间</v>
          </cell>
          <cell r="K398" t="str">
            <v>缝纫工</v>
          </cell>
        </row>
        <row r="398">
          <cell r="M398" t="str">
            <v>河北</v>
          </cell>
          <cell r="N398" t="str">
            <v>河北工厂</v>
          </cell>
          <cell r="O398" t="str">
            <v>劳动合同</v>
          </cell>
          <cell r="P398" t="str">
            <v>是</v>
          </cell>
          <cell r="Q398" t="str">
            <v>否</v>
          </cell>
          <cell r="R398" t="str">
            <v>正式工</v>
          </cell>
          <cell r="S398" t="str">
            <v>生产类</v>
          </cell>
          <cell r="T398" t="str">
            <v>直接人员</v>
          </cell>
        </row>
        <row r="399">
          <cell r="D399" t="str">
            <v>白伟伟</v>
          </cell>
          <cell r="E399" t="str">
            <v>132930197911034747</v>
          </cell>
          <cell r="F399" t="str">
            <v>女</v>
          </cell>
          <cell r="G399" t="str">
            <v>前台</v>
          </cell>
          <cell r="H399" t="str">
            <v>河北光华荣昌汽车部件有限公司</v>
          </cell>
          <cell r="I399" t="str">
            <v>缝纫车间</v>
          </cell>
          <cell r="J399" t="str">
            <v>缝纫车间</v>
          </cell>
          <cell r="K399" t="str">
            <v>缝纫工</v>
          </cell>
        </row>
        <row r="399">
          <cell r="M399" t="str">
            <v>河北</v>
          </cell>
          <cell r="N399" t="str">
            <v>河北工厂</v>
          </cell>
          <cell r="O399" t="str">
            <v>劳动合同</v>
          </cell>
          <cell r="P399" t="str">
            <v>是</v>
          </cell>
          <cell r="Q399" t="str">
            <v>否</v>
          </cell>
          <cell r="R399" t="str">
            <v>正式工</v>
          </cell>
          <cell r="S399" t="str">
            <v>生产类</v>
          </cell>
          <cell r="T399" t="str">
            <v>直接人员</v>
          </cell>
        </row>
        <row r="400">
          <cell r="D400" t="str">
            <v>孙景云</v>
          </cell>
          <cell r="E400" t="str">
            <v>130983199202261621</v>
          </cell>
          <cell r="F400" t="str">
            <v>女</v>
          </cell>
          <cell r="G400" t="str">
            <v>前台</v>
          </cell>
          <cell r="H400" t="str">
            <v>河北光华荣昌汽车部件有限公司</v>
          </cell>
          <cell r="I400" t="str">
            <v>缝纫车间</v>
          </cell>
          <cell r="J400" t="str">
            <v>缝纫车间</v>
          </cell>
          <cell r="K400" t="str">
            <v>缝纫工</v>
          </cell>
        </row>
        <row r="400">
          <cell r="M400" t="str">
            <v>河北</v>
          </cell>
          <cell r="N400" t="str">
            <v>河北工厂</v>
          </cell>
          <cell r="O400" t="str">
            <v>劳动合同</v>
          </cell>
          <cell r="P400" t="str">
            <v>是</v>
          </cell>
          <cell r="Q400" t="str">
            <v>否</v>
          </cell>
          <cell r="R400" t="str">
            <v>正式工</v>
          </cell>
          <cell r="S400" t="str">
            <v>生产类</v>
          </cell>
          <cell r="T400" t="str">
            <v>直接人员</v>
          </cell>
        </row>
        <row r="401">
          <cell r="D401" t="str">
            <v>王冠文</v>
          </cell>
          <cell r="E401" t="str">
            <v>130983199611302818</v>
          </cell>
          <cell r="F401" t="str">
            <v>男</v>
          </cell>
          <cell r="G401" t="str">
            <v>前台</v>
          </cell>
          <cell r="H401" t="str">
            <v>河北光华荣昌汽车部件有限公司</v>
          </cell>
          <cell r="I401" t="str">
            <v>涂装车间</v>
          </cell>
          <cell r="J401" t="str">
            <v>涂装车间</v>
          </cell>
          <cell r="K401" t="str">
            <v>代班组长</v>
          </cell>
        </row>
        <row r="401">
          <cell r="M401" t="str">
            <v>河北</v>
          </cell>
          <cell r="N401" t="str">
            <v>河北工厂</v>
          </cell>
          <cell r="O401" t="str">
            <v>劳动合同</v>
          </cell>
          <cell r="P401" t="str">
            <v>是</v>
          </cell>
          <cell r="Q401" t="str">
            <v>否</v>
          </cell>
          <cell r="R401" t="str">
            <v>正式工</v>
          </cell>
          <cell r="S401" t="str">
            <v>生产类</v>
          </cell>
          <cell r="T401" t="str">
            <v>直接人员</v>
          </cell>
        </row>
        <row r="402">
          <cell r="D402" t="str">
            <v>王朋</v>
          </cell>
          <cell r="E402" t="str">
            <v>130983199403201617</v>
          </cell>
          <cell r="F402" t="str">
            <v>男</v>
          </cell>
          <cell r="G402" t="str">
            <v>前台</v>
          </cell>
          <cell r="H402" t="str">
            <v>河北光华荣昌汽车部件有限公司</v>
          </cell>
          <cell r="I402" t="str">
            <v>涂装车间</v>
          </cell>
          <cell r="J402" t="str">
            <v>涂装车间</v>
          </cell>
          <cell r="K402" t="str">
            <v>代班组长</v>
          </cell>
        </row>
        <row r="402">
          <cell r="M402" t="str">
            <v>河北</v>
          </cell>
          <cell r="N402" t="str">
            <v>河北工厂</v>
          </cell>
          <cell r="O402" t="str">
            <v>劳动合同</v>
          </cell>
          <cell r="P402" t="str">
            <v>是</v>
          </cell>
          <cell r="Q402" t="str">
            <v>否</v>
          </cell>
          <cell r="R402" t="str">
            <v>正式工</v>
          </cell>
          <cell r="S402" t="str">
            <v>生产类</v>
          </cell>
          <cell r="T402" t="str">
            <v>直接人员</v>
          </cell>
        </row>
        <row r="403">
          <cell r="D403" t="str">
            <v>古帅</v>
          </cell>
          <cell r="E403" t="str">
            <v>130626199101032615</v>
          </cell>
          <cell r="F403" t="str">
            <v>男</v>
          </cell>
          <cell r="G403" t="str">
            <v>前台</v>
          </cell>
          <cell r="H403" t="str">
            <v>河北光华荣昌汽车部件有限公司</v>
          </cell>
          <cell r="I403" t="str">
            <v>涂装车间</v>
          </cell>
          <cell r="J403" t="str">
            <v>涂装车间</v>
          </cell>
          <cell r="K403" t="str">
            <v>喷涂技师</v>
          </cell>
        </row>
        <row r="403">
          <cell r="M403" t="str">
            <v>河北</v>
          </cell>
          <cell r="N403" t="str">
            <v>河北工厂</v>
          </cell>
          <cell r="O403" t="str">
            <v>劳动合同</v>
          </cell>
          <cell r="P403" t="str">
            <v>是</v>
          </cell>
          <cell r="Q403" t="str">
            <v>否</v>
          </cell>
          <cell r="R403" t="str">
            <v>正式工</v>
          </cell>
          <cell r="S403" t="str">
            <v>生产类</v>
          </cell>
          <cell r="T403" t="str">
            <v>直接人员</v>
          </cell>
        </row>
        <row r="404">
          <cell r="D404" t="str">
            <v>李泉林</v>
          </cell>
          <cell r="E404" t="str">
            <v>37232419780708321X</v>
          </cell>
          <cell r="F404" t="str">
            <v>男</v>
          </cell>
          <cell r="G404" t="str">
            <v>前台</v>
          </cell>
          <cell r="H404" t="str">
            <v>河北光华荣昌汽车部件有限公司</v>
          </cell>
          <cell r="I404" t="str">
            <v>涂装车间</v>
          </cell>
          <cell r="J404" t="str">
            <v>涂装车间</v>
          </cell>
          <cell r="K404" t="str">
            <v>喷涂技师</v>
          </cell>
        </row>
        <row r="404">
          <cell r="M404" t="str">
            <v>河北</v>
          </cell>
          <cell r="N404" t="str">
            <v>河北工厂</v>
          </cell>
          <cell r="O404" t="str">
            <v>劳动合同</v>
          </cell>
          <cell r="P404" t="str">
            <v>是</v>
          </cell>
          <cell r="Q404" t="str">
            <v>否</v>
          </cell>
          <cell r="R404" t="str">
            <v>正式工</v>
          </cell>
          <cell r="S404" t="str">
            <v>生产类</v>
          </cell>
          <cell r="T404" t="str">
            <v>直接人员</v>
          </cell>
        </row>
        <row r="405">
          <cell r="D405" t="str">
            <v>滕红玲</v>
          </cell>
          <cell r="E405" t="str">
            <v>132930197910072426</v>
          </cell>
          <cell r="F405" t="str">
            <v>女</v>
          </cell>
          <cell r="G405" t="str">
            <v>前台</v>
          </cell>
          <cell r="H405" t="str">
            <v>河北光华荣昌汽车部件有限公司</v>
          </cell>
          <cell r="I405" t="str">
            <v>涂装车间</v>
          </cell>
          <cell r="J405" t="str">
            <v>涂装车间</v>
          </cell>
          <cell r="K405" t="str">
            <v>检验</v>
          </cell>
        </row>
        <row r="405">
          <cell r="M405" t="str">
            <v>河北</v>
          </cell>
          <cell r="N405" t="str">
            <v>河北工厂</v>
          </cell>
          <cell r="O405" t="str">
            <v>劳动合同</v>
          </cell>
          <cell r="P405" t="str">
            <v>是</v>
          </cell>
          <cell r="Q405" t="str">
            <v>否</v>
          </cell>
          <cell r="R405" t="str">
            <v>正式工</v>
          </cell>
          <cell r="S405" t="str">
            <v>生产类</v>
          </cell>
          <cell r="T405" t="str">
            <v>直接人员</v>
          </cell>
        </row>
        <row r="406">
          <cell r="D406" t="str">
            <v>高爱荣</v>
          </cell>
          <cell r="E406" t="str">
            <v>132930198112151423</v>
          </cell>
          <cell r="F406" t="str">
            <v>女</v>
          </cell>
          <cell r="G406" t="str">
            <v>前台</v>
          </cell>
          <cell r="H406" t="str">
            <v>河北光华荣昌汽车部件有限公司</v>
          </cell>
          <cell r="I406" t="str">
            <v>涂装车间</v>
          </cell>
          <cell r="J406" t="str">
            <v>涂装车间</v>
          </cell>
          <cell r="K406" t="str">
            <v>操作工</v>
          </cell>
        </row>
        <row r="406">
          <cell r="M406" t="str">
            <v>河北</v>
          </cell>
          <cell r="N406" t="str">
            <v>河北工厂</v>
          </cell>
          <cell r="O406" t="str">
            <v>劳动合同</v>
          </cell>
          <cell r="P406" t="str">
            <v>是</v>
          </cell>
          <cell r="Q406" t="str">
            <v>否</v>
          </cell>
          <cell r="R406" t="str">
            <v>正式工</v>
          </cell>
          <cell r="S406" t="str">
            <v>生产类</v>
          </cell>
          <cell r="T406" t="str">
            <v>直接人员</v>
          </cell>
        </row>
        <row r="407">
          <cell r="D407" t="str">
            <v>杨娅莉</v>
          </cell>
          <cell r="E407" t="str">
            <v>130925199410116628</v>
          </cell>
          <cell r="F407" t="str">
            <v>女</v>
          </cell>
          <cell r="G407" t="str">
            <v>前台</v>
          </cell>
          <cell r="H407" t="str">
            <v>河北光华荣昌汽车部件有限公司</v>
          </cell>
          <cell r="I407" t="str">
            <v>涂装车间</v>
          </cell>
          <cell r="J407" t="str">
            <v>涂装车间</v>
          </cell>
          <cell r="K407" t="str">
            <v>操作工</v>
          </cell>
        </row>
        <row r="407">
          <cell r="M407" t="str">
            <v>河北</v>
          </cell>
          <cell r="N407" t="str">
            <v>河北工厂</v>
          </cell>
          <cell r="O407" t="str">
            <v>劳动合同</v>
          </cell>
          <cell r="P407" t="str">
            <v>是</v>
          </cell>
          <cell r="Q407" t="str">
            <v>否</v>
          </cell>
          <cell r="R407" t="str">
            <v>正式工</v>
          </cell>
          <cell r="S407" t="str">
            <v>生产类</v>
          </cell>
          <cell r="T407" t="str">
            <v>直接人员</v>
          </cell>
        </row>
        <row r="408">
          <cell r="D408" t="str">
            <v>代双双</v>
          </cell>
          <cell r="E408" t="str">
            <v>371423198112065421</v>
          </cell>
          <cell r="F408" t="str">
            <v>女</v>
          </cell>
          <cell r="G408" t="str">
            <v>前台</v>
          </cell>
          <cell r="H408" t="str">
            <v>河北光华荣昌汽车部件有限公司</v>
          </cell>
          <cell r="I408" t="str">
            <v>涂装车间</v>
          </cell>
          <cell r="J408" t="str">
            <v>涂装车间</v>
          </cell>
          <cell r="K408" t="str">
            <v>操作工</v>
          </cell>
        </row>
        <row r="408">
          <cell r="M408" t="str">
            <v>河北</v>
          </cell>
          <cell r="N408" t="str">
            <v>河北工厂</v>
          </cell>
          <cell r="O408" t="str">
            <v>劳动合同</v>
          </cell>
          <cell r="P408" t="str">
            <v>是</v>
          </cell>
          <cell r="Q408" t="str">
            <v>否</v>
          </cell>
          <cell r="R408" t="str">
            <v>正式工</v>
          </cell>
          <cell r="S408" t="str">
            <v>生产类</v>
          </cell>
          <cell r="T408" t="str">
            <v>直接人员</v>
          </cell>
        </row>
        <row r="409">
          <cell r="D409" t="str">
            <v>刘双</v>
          </cell>
          <cell r="E409" t="str">
            <v>130983199108161122</v>
          </cell>
          <cell r="F409" t="str">
            <v>女</v>
          </cell>
          <cell r="G409" t="str">
            <v>前台</v>
          </cell>
          <cell r="H409" t="str">
            <v>河北光华荣昌汽车部件有限公司</v>
          </cell>
          <cell r="I409" t="str">
            <v>涂装车间</v>
          </cell>
          <cell r="J409" t="str">
            <v>涂装车间</v>
          </cell>
          <cell r="K409" t="str">
            <v>操作工</v>
          </cell>
        </row>
        <row r="409">
          <cell r="M409" t="str">
            <v>河北</v>
          </cell>
          <cell r="N409" t="str">
            <v>河北工厂</v>
          </cell>
          <cell r="O409" t="str">
            <v>劳动合同</v>
          </cell>
          <cell r="P409" t="str">
            <v>是</v>
          </cell>
          <cell r="Q409" t="str">
            <v>否</v>
          </cell>
          <cell r="R409" t="str">
            <v>正式工</v>
          </cell>
          <cell r="S409" t="str">
            <v>生产类</v>
          </cell>
          <cell r="T409" t="str">
            <v>直接人员</v>
          </cell>
        </row>
        <row r="410">
          <cell r="D410" t="str">
            <v>侯菲菲</v>
          </cell>
          <cell r="E410" t="str">
            <v>130983198704030327</v>
          </cell>
          <cell r="F410" t="str">
            <v>女</v>
          </cell>
          <cell r="G410" t="str">
            <v>前台</v>
          </cell>
          <cell r="H410" t="str">
            <v>河北光华荣昌汽车部件有限公司</v>
          </cell>
          <cell r="I410" t="str">
            <v>涂装车间</v>
          </cell>
          <cell r="J410" t="str">
            <v>涂装车间</v>
          </cell>
          <cell r="K410" t="str">
            <v>操作工</v>
          </cell>
        </row>
        <row r="410">
          <cell r="M410" t="str">
            <v>河北</v>
          </cell>
          <cell r="N410" t="str">
            <v>河北工厂</v>
          </cell>
          <cell r="O410" t="str">
            <v>劳动合同</v>
          </cell>
          <cell r="P410" t="str">
            <v>是</v>
          </cell>
          <cell r="Q410" t="str">
            <v>否</v>
          </cell>
          <cell r="R410" t="str">
            <v>正式工</v>
          </cell>
          <cell r="S410" t="str">
            <v>生产类</v>
          </cell>
          <cell r="T410" t="str">
            <v>直接人员</v>
          </cell>
        </row>
        <row r="411">
          <cell r="D411" t="str">
            <v>宋宗港</v>
          </cell>
          <cell r="E411" t="str">
            <v>13092420050904423X</v>
          </cell>
          <cell r="F411" t="str">
            <v>男</v>
          </cell>
          <cell r="G411" t="str">
            <v>前台</v>
          </cell>
          <cell r="H411" t="str">
            <v>河北光华荣昌汽车部件有限公司</v>
          </cell>
          <cell r="I411" t="str">
            <v>涂装车间</v>
          </cell>
          <cell r="J411" t="str">
            <v>涂装车间</v>
          </cell>
          <cell r="K411" t="str">
            <v>操作工</v>
          </cell>
        </row>
        <row r="411">
          <cell r="M411" t="str">
            <v>河北</v>
          </cell>
          <cell r="N411" t="str">
            <v>河北工厂</v>
          </cell>
          <cell r="O411" t="str">
            <v>劳动合同</v>
          </cell>
          <cell r="P411" t="str">
            <v>是</v>
          </cell>
          <cell r="Q411" t="str">
            <v>否</v>
          </cell>
          <cell r="R411" t="str">
            <v>正式工</v>
          </cell>
          <cell r="S411" t="str">
            <v>生产类</v>
          </cell>
          <cell r="T411" t="str">
            <v>直接人员</v>
          </cell>
        </row>
        <row r="412">
          <cell r="D412" t="str">
            <v>周田田</v>
          </cell>
          <cell r="E412" t="str">
            <v>130930198710093620</v>
          </cell>
          <cell r="F412" t="str">
            <v>女</v>
          </cell>
          <cell r="G412" t="str">
            <v>前台</v>
          </cell>
          <cell r="H412" t="str">
            <v>河北光华荣昌汽车部件有限公司</v>
          </cell>
          <cell r="I412" t="str">
            <v>涂装车间</v>
          </cell>
          <cell r="J412" t="str">
            <v>涂装车间</v>
          </cell>
          <cell r="K412" t="str">
            <v>操作工</v>
          </cell>
        </row>
        <row r="412">
          <cell r="M412" t="str">
            <v>河北</v>
          </cell>
          <cell r="N412" t="str">
            <v>河北工厂</v>
          </cell>
          <cell r="O412" t="str">
            <v>劳动合同</v>
          </cell>
          <cell r="P412" t="str">
            <v>是</v>
          </cell>
          <cell r="Q412" t="str">
            <v>否</v>
          </cell>
          <cell r="R412" t="str">
            <v>正式工</v>
          </cell>
          <cell r="S412" t="str">
            <v>生产类</v>
          </cell>
          <cell r="T412" t="str">
            <v>直接人员</v>
          </cell>
        </row>
        <row r="413">
          <cell r="D413" t="str">
            <v>张俊平</v>
          </cell>
          <cell r="E413" t="str">
            <v>13293419770711522X</v>
          </cell>
          <cell r="F413" t="str">
            <v>女</v>
          </cell>
          <cell r="G413" t="str">
            <v>前台</v>
          </cell>
          <cell r="H413" t="str">
            <v>河北光华荣昌汽车部件有限公司</v>
          </cell>
          <cell r="I413" t="str">
            <v>涂装车间</v>
          </cell>
          <cell r="J413" t="str">
            <v>涂装车间</v>
          </cell>
          <cell r="K413" t="str">
            <v>操作工</v>
          </cell>
        </row>
        <row r="413">
          <cell r="M413" t="str">
            <v>河北</v>
          </cell>
          <cell r="N413" t="str">
            <v>河北工厂</v>
          </cell>
          <cell r="O413" t="str">
            <v>劳务派遣</v>
          </cell>
          <cell r="P413" t="str">
            <v>是</v>
          </cell>
          <cell r="Q413" t="str">
            <v>否</v>
          </cell>
          <cell r="R413" t="str">
            <v>劳务派遣</v>
          </cell>
          <cell r="S413" t="str">
            <v>生产类</v>
          </cell>
          <cell r="T413" t="str">
            <v>直接人员</v>
          </cell>
        </row>
        <row r="414">
          <cell r="D414" t="str">
            <v>杨琴丽</v>
          </cell>
          <cell r="E414" t="str">
            <v>13292919760418132X</v>
          </cell>
          <cell r="F414" t="str">
            <v>女</v>
          </cell>
          <cell r="G414" t="str">
            <v>前台</v>
          </cell>
          <cell r="H414" t="str">
            <v>河北光华荣昌汽车部件有限公司</v>
          </cell>
          <cell r="I414" t="str">
            <v>涂装车间</v>
          </cell>
          <cell r="J414" t="str">
            <v>涂装车间</v>
          </cell>
          <cell r="K414" t="str">
            <v>操作工</v>
          </cell>
        </row>
        <row r="414">
          <cell r="M414" t="str">
            <v>河北</v>
          </cell>
          <cell r="N414" t="str">
            <v>河北工厂</v>
          </cell>
          <cell r="O414" t="str">
            <v>劳务派遣</v>
          </cell>
          <cell r="P414" t="str">
            <v>是</v>
          </cell>
          <cell r="Q414" t="str">
            <v>否</v>
          </cell>
          <cell r="R414" t="str">
            <v>劳务派遣</v>
          </cell>
          <cell r="S414" t="str">
            <v>生产类</v>
          </cell>
          <cell r="T414" t="str">
            <v>直接人员</v>
          </cell>
        </row>
        <row r="415">
          <cell r="D415" t="str">
            <v>杨宝亮</v>
          </cell>
          <cell r="E415" t="str">
            <v>132934198205293514</v>
          </cell>
          <cell r="F415" t="str">
            <v>男</v>
          </cell>
          <cell r="G415" t="str">
            <v>前台</v>
          </cell>
          <cell r="H415" t="str">
            <v>河北光华荣昌汽车部件有限公司</v>
          </cell>
          <cell r="I415" t="str">
            <v>注塑车间</v>
          </cell>
          <cell r="J415" t="str">
            <v>注塑车间</v>
          </cell>
          <cell r="K415" t="str">
            <v>班组长兼调机员</v>
          </cell>
        </row>
        <row r="415">
          <cell r="M415" t="str">
            <v>河北</v>
          </cell>
          <cell r="N415" t="str">
            <v>河北工厂</v>
          </cell>
          <cell r="O415" t="str">
            <v>劳动合同</v>
          </cell>
          <cell r="P415" t="str">
            <v>是</v>
          </cell>
          <cell r="Q415" t="str">
            <v>否</v>
          </cell>
          <cell r="R415" t="str">
            <v>正式工</v>
          </cell>
          <cell r="S415" t="str">
            <v>生产类</v>
          </cell>
          <cell r="T415" t="str">
            <v>直接人员</v>
          </cell>
        </row>
        <row r="416">
          <cell r="D416" t="str">
            <v>马宝军</v>
          </cell>
          <cell r="E416" t="str">
            <v>232126198801104011</v>
          </cell>
          <cell r="F416" t="str">
            <v>男</v>
          </cell>
          <cell r="G416" t="str">
            <v>前台</v>
          </cell>
          <cell r="H416" t="str">
            <v>河北光华荣昌汽车部件有限公司</v>
          </cell>
          <cell r="I416" t="str">
            <v>注塑车间</v>
          </cell>
          <cell r="J416" t="str">
            <v>注塑车间</v>
          </cell>
          <cell r="K416" t="str">
            <v>模具维修</v>
          </cell>
        </row>
        <row r="416">
          <cell r="M416" t="str">
            <v>河北</v>
          </cell>
          <cell r="N416" t="str">
            <v>河北工厂</v>
          </cell>
          <cell r="O416" t="str">
            <v>劳动合同</v>
          </cell>
          <cell r="P416" t="str">
            <v>是</v>
          </cell>
          <cell r="Q416" t="str">
            <v>否</v>
          </cell>
          <cell r="R416" t="str">
            <v>正式工</v>
          </cell>
          <cell r="S416" t="str">
            <v>生产类</v>
          </cell>
          <cell r="T416" t="str">
            <v>直接人员</v>
          </cell>
        </row>
        <row r="417">
          <cell r="D417" t="str">
            <v>王春辉</v>
          </cell>
          <cell r="E417" t="str">
            <v>130924198904251511</v>
          </cell>
          <cell r="F417" t="str">
            <v>男</v>
          </cell>
          <cell r="G417" t="str">
            <v>前台</v>
          </cell>
          <cell r="H417" t="str">
            <v>河北光华荣昌汽车部件有限公司</v>
          </cell>
          <cell r="I417" t="str">
            <v>注塑车间</v>
          </cell>
          <cell r="J417" t="str">
            <v>注塑车间</v>
          </cell>
          <cell r="K417" t="str">
            <v>模具维修</v>
          </cell>
        </row>
        <row r="417">
          <cell r="M417" t="str">
            <v>河北</v>
          </cell>
          <cell r="N417" t="str">
            <v>河北工厂</v>
          </cell>
          <cell r="O417" t="str">
            <v>劳动合同</v>
          </cell>
          <cell r="P417" t="str">
            <v>是</v>
          </cell>
          <cell r="Q417" t="str">
            <v>否</v>
          </cell>
          <cell r="R417" t="str">
            <v>正式工</v>
          </cell>
          <cell r="S417" t="str">
            <v>生产类</v>
          </cell>
          <cell r="T417" t="str">
            <v>直接人员</v>
          </cell>
        </row>
        <row r="418">
          <cell r="D418" t="str">
            <v>刘宝臣</v>
          </cell>
          <cell r="E418" t="str">
            <v>130924199905103216</v>
          </cell>
          <cell r="F418" t="str">
            <v>男</v>
          </cell>
          <cell r="G418" t="str">
            <v>前台</v>
          </cell>
          <cell r="H418" t="str">
            <v>河北光华荣昌汽车部件有限公司</v>
          </cell>
          <cell r="I418" t="str">
            <v>注塑车间</v>
          </cell>
          <cell r="J418" t="str">
            <v>注塑车间</v>
          </cell>
          <cell r="K418" t="str">
            <v>上模工</v>
          </cell>
        </row>
        <row r="418">
          <cell r="M418" t="str">
            <v>河北</v>
          </cell>
          <cell r="N418" t="str">
            <v>河北工厂</v>
          </cell>
          <cell r="O418" t="str">
            <v>劳动合同</v>
          </cell>
          <cell r="P418" t="str">
            <v>是</v>
          </cell>
          <cell r="Q418" t="str">
            <v>否</v>
          </cell>
          <cell r="R418" t="str">
            <v>正式工</v>
          </cell>
          <cell r="S418" t="str">
            <v>生产类</v>
          </cell>
          <cell r="T418" t="str">
            <v>直接人员</v>
          </cell>
        </row>
        <row r="419">
          <cell r="D419" t="str">
            <v>胡占伟</v>
          </cell>
          <cell r="E419" t="str">
            <v>13293019940201371X</v>
          </cell>
          <cell r="F419" t="str">
            <v>男</v>
          </cell>
          <cell r="G419" t="str">
            <v>前台</v>
          </cell>
          <cell r="H419" t="str">
            <v>河北光华荣昌汽车部件有限公司</v>
          </cell>
          <cell r="I419" t="str">
            <v>注塑车间</v>
          </cell>
          <cell r="J419" t="str">
            <v>注塑车间</v>
          </cell>
          <cell r="K419" t="str">
            <v>巡检</v>
          </cell>
        </row>
        <row r="419">
          <cell r="M419" t="str">
            <v>河北</v>
          </cell>
          <cell r="N419" t="str">
            <v>河北工厂</v>
          </cell>
          <cell r="O419" t="str">
            <v>劳动合同</v>
          </cell>
          <cell r="P419" t="str">
            <v>是</v>
          </cell>
          <cell r="Q419" t="str">
            <v>否</v>
          </cell>
          <cell r="R419" t="str">
            <v>正式工</v>
          </cell>
          <cell r="S419" t="str">
            <v>生产类</v>
          </cell>
          <cell r="T419" t="str">
            <v>直接人员</v>
          </cell>
        </row>
        <row r="420">
          <cell r="D420" t="str">
            <v>高建芳</v>
          </cell>
          <cell r="E420" t="str">
            <v>130924198011184227</v>
          </cell>
          <cell r="F420" t="str">
            <v>女</v>
          </cell>
          <cell r="G420" t="str">
            <v>前台</v>
          </cell>
          <cell r="H420" t="str">
            <v>河北光华荣昌汽车部件有限公司</v>
          </cell>
          <cell r="I420" t="str">
            <v>注塑车间</v>
          </cell>
          <cell r="J420" t="str">
            <v>注塑车间</v>
          </cell>
          <cell r="K420" t="str">
            <v>操作工</v>
          </cell>
        </row>
        <row r="420">
          <cell r="M420" t="str">
            <v>河北</v>
          </cell>
          <cell r="N420" t="str">
            <v>河北工厂</v>
          </cell>
          <cell r="O420" t="str">
            <v>劳动合同</v>
          </cell>
          <cell r="P420" t="str">
            <v>是</v>
          </cell>
          <cell r="Q420" t="str">
            <v>否</v>
          </cell>
          <cell r="R420" t="str">
            <v>正式工</v>
          </cell>
          <cell r="S420" t="str">
            <v>生产类</v>
          </cell>
          <cell r="T420" t="str">
            <v>直接人员</v>
          </cell>
        </row>
        <row r="421">
          <cell r="D421" t="str">
            <v>邓海旺</v>
          </cell>
          <cell r="E421" t="str">
            <v>13098319971108167x</v>
          </cell>
          <cell r="F421" t="str">
            <v>男</v>
          </cell>
          <cell r="G421" t="str">
            <v>前台</v>
          </cell>
          <cell r="H421" t="str">
            <v>河北光华荣昌汽车部件有限公司</v>
          </cell>
          <cell r="I421" t="str">
            <v>注塑车间</v>
          </cell>
          <cell r="J421" t="str">
            <v>注塑车间</v>
          </cell>
          <cell r="K421" t="str">
            <v>操作工</v>
          </cell>
        </row>
        <row r="421">
          <cell r="M421" t="str">
            <v>河北</v>
          </cell>
          <cell r="N421" t="str">
            <v>河北工厂</v>
          </cell>
          <cell r="O421" t="str">
            <v>劳动合同</v>
          </cell>
          <cell r="P421" t="str">
            <v>是</v>
          </cell>
          <cell r="Q421" t="str">
            <v>否</v>
          </cell>
          <cell r="R421" t="str">
            <v>正式工</v>
          </cell>
          <cell r="S421" t="str">
            <v>生产类</v>
          </cell>
          <cell r="T421" t="str">
            <v>直接人员</v>
          </cell>
        </row>
        <row r="422">
          <cell r="D422" t="str">
            <v>赵登</v>
          </cell>
          <cell r="E422" t="str">
            <v>130927200108031816</v>
          </cell>
          <cell r="F422" t="str">
            <v>男</v>
          </cell>
          <cell r="G422" t="str">
            <v>前台</v>
          </cell>
          <cell r="H422" t="str">
            <v>河北光华荣昌汽车部件有限公司</v>
          </cell>
          <cell r="I422" t="str">
            <v>注塑车间</v>
          </cell>
          <cell r="J422" t="str">
            <v>注塑车间</v>
          </cell>
          <cell r="K422" t="str">
            <v>操作工</v>
          </cell>
        </row>
        <row r="422">
          <cell r="M422" t="str">
            <v>河北</v>
          </cell>
          <cell r="N422" t="str">
            <v>河北工厂</v>
          </cell>
          <cell r="O422" t="str">
            <v>劳动合同</v>
          </cell>
          <cell r="P422" t="str">
            <v>是</v>
          </cell>
          <cell r="Q422" t="str">
            <v>否</v>
          </cell>
          <cell r="R422" t="str">
            <v>正式工</v>
          </cell>
          <cell r="S422" t="str">
            <v>生产类</v>
          </cell>
          <cell r="T422" t="str">
            <v>直接人员</v>
          </cell>
        </row>
        <row r="423">
          <cell r="D423" t="str">
            <v>王秀云</v>
          </cell>
          <cell r="E423" t="str">
            <v>132934197605271520</v>
          </cell>
          <cell r="F423" t="str">
            <v>女</v>
          </cell>
          <cell r="G423" t="str">
            <v>前台</v>
          </cell>
          <cell r="H423" t="str">
            <v>河北光华荣昌汽车部件有限公司</v>
          </cell>
          <cell r="I423" t="str">
            <v>注塑车间</v>
          </cell>
          <cell r="J423" t="str">
            <v>注塑车间</v>
          </cell>
          <cell r="K423" t="str">
            <v>操作工</v>
          </cell>
        </row>
        <row r="423">
          <cell r="M423" t="str">
            <v>河北</v>
          </cell>
          <cell r="N423" t="str">
            <v>河北工厂</v>
          </cell>
          <cell r="O423" t="str">
            <v>劳动合同</v>
          </cell>
          <cell r="P423" t="str">
            <v>是</v>
          </cell>
          <cell r="Q423" t="str">
            <v>否</v>
          </cell>
          <cell r="R423" t="str">
            <v>正式工</v>
          </cell>
          <cell r="S423" t="str">
            <v>生产类</v>
          </cell>
          <cell r="T423" t="str">
            <v>直接人员</v>
          </cell>
        </row>
        <row r="424">
          <cell r="D424" t="str">
            <v>孙旭东</v>
          </cell>
          <cell r="E424" t="str">
            <v>130924200411152216</v>
          </cell>
          <cell r="F424" t="str">
            <v>男</v>
          </cell>
          <cell r="G424" t="str">
            <v>前台</v>
          </cell>
          <cell r="H424" t="str">
            <v>河北光华荣昌汽车部件有限公司</v>
          </cell>
          <cell r="I424" t="str">
            <v>注塑车间</v>
          </cell>
          <cell r="J424" t="str">
            <v>注塑车间</v>
          </cell>
          <cell r="K424" t="str">
            <v>操作工</v>
          </cell>
        </row>
        <row r="424">
          <cell r="M424" t="str">
            <v>河北</v>
          </cell>
          <cell r="N424" t="str">
            <v>河北工厂</v>
          </cell>
          <cell r="O424" t="str">
            <v>实习三方协议</v>
          </cell>
          <cell r="P424" t="str">
            <v>是</v>
          </cell>
          <cell r="Q424" t="str">
            <v>否</v>
          </cell>
          <cell r="R424" t="str">
            <v>正式工</v>
          </cell>
          <cell r="S424" t="str">
            <v>生产类</v>
          </cell>
          <cell r="T424" t="str">
            <v>直接人员</v>
          </cell>
        </row>
        <row r="425">
          <cell r="D425" t="str">
            <v>胡文静</v>
          </cell>
          <cell r="E425" t="str">
            <v>130983198702160320</v>
          </cell>
          <cell r="F425" t="str">
            <v>女</v>
          </cell>
          <cell r="G425" t="str">
            <v>前台</v>
          </cell>
          <cell r="H425" t="str">
            <v>河北光华荣昌汽车部件有限公司</v>
          </cell>
          <cell r="I425" t="str">
            <v>注塑车间</v>
          </cell>
          <cell r="J425" t="str">
            <v>注塑车间</v>
          </cell>
          <cell r="K425" t="str">
            <v>操作工</v>
          </cell>
        </row>
        <row r="425">
          <cell r="M425" t="str">
            <v>河北</v>
          </cell>
          <cell r="N425" t="str">
            <v>河北工厂</v>
          </cell>
          <cell r="O425" t="str">
            <v>劳动合同</v>
          </cell>
          <cell r="P425" t="str">
            <v>是</v>
          </cell>
          <cell r="Q425" t="str">
            <v>否</v>
          </cell>
          <cell r="R425" t="str">
            <v>正式工</v>
          </cell>
          <cell r="S425" t="str">
            <v>生产类</v>
          </cell>
          <cell r="T425" t="str">
            <v>直接人员</v>
          </cell>
        </row>
        <row r="426">
          <cell r="D426" t="str">
            <v>郭会燕</v>
          </cell>
          <cell r="E426" t="str">
            <v>130434199109204441</v>
          </cell>
          <cell r="F426" t="str">
            <v>女</v>
          </cell>
          <cell r="G426" t="str">
            <v>前台</v>
          </cell>
          <cell r="H426" t="str">
            <v>河北光华荣昌汽车部件有限公司</v>
          </cell>
          <cell r="I426" t="str">
            <v>注塑车间</v>
          </cell>
          <cell r="J426" t="str">
            <v>注塑车间</v>
          </cell>
          <cell r="K426" t="str">
            <v>操作工</v>
          </cell>
        </row>
        <row r="426">
          <cell r="M426" t="str">
            <v>河北</v>
          </cell>
          <cell r="N426" t="str">
            <v>河北工厂</v>
          </cell>
          <cell r="O426" t="str">
            <v>劳动合同</v>
          </cell>
          <cell r="P426" t="str">
            <v>是</v>
          </cell>
          <cell r="Q426" t="str">
            <v>否</v>
          </cell>
          <cell r="R426" t="str">
            <v>正式工</v>
          </cell>
          <cell r="S426" t="str">
            <v>生产类</v>
          </cell>
          <cell r="T426" t="str">
            <v>直接人员</v>
          </cell>
        </row>
        <row r="427">
          <cell r="D427" t="str">
            <v>刘亚林</v>
          </cell>
          <cell r="E427" t="str">
            <v>13092419941212422X</v>
          </cell>
          <cell r="F427" t="str">
            <v>女</v>
          </cell>
          <cell r="G427" t="str">
            <v>前台</v>
          </cell>
          <cell r="H427" t="str">
            <v>河北光华荣昌汽车部件有限公司</v>
          </cell>
          <cell r="I427" t="str">
            <v>注塑车间</v>
          </cell>
          <cell r="J427" t="str">
            <v>注塑车间</v>
          </cell>
          <cell r="K427" t="str">
            <v>操作工</v>
          </cell>
        </row>
        <row r="427">
          <cell r="M427" t="str">
            <v>河北</v>
          </cell>
          <cell r="N427" t="str">
            <v>河北工厂</v>
          </cell>
          <cell r="O427" t="str">
            <v>劳动合同</v>
          </cell>
          <cell r="P427" t="str">
            <v>是</v>
          </cell>
          <cell r="Q427" t="str">
            <v>否</v>
          </cell>
          <cell r="R427" t="str">
            <v>正式工</v>
          </cell>
          <cell r="S427" t="str">
            <v>生产类</v>
          </cell>
          <cell r="T427" t="str">
            <v>直接人员</v>
          </cell>
        </row>
        <row r="428">
          <cell r="D428" t="str">
            <v>高秀杰</v>
          </cell>
          <cell r="E428" t="str">
            <v>130983199402201623</v>
          </cell>
          <cell r="F428" t="str">
            <v>女</v>
          </cell>
          <cell r="G428" t="str">
            <v>前台</v>
          </cell>
          <cell r="H428" t="str">
            <v>河北光华荣昌汽车部件有限公司</v>
          </cell>
          <cell r="I428" t="str">
            <v>注塑车间</v>
          </cell>
          <cell r="J428" t="str">
            <v>注塑车间</v>
          </cell>
          <cell r="K428" t="str">
            <v>操作工</v>
          </cell>
        </row>
        <row r="428">
          <cell r="M428" t="str">
            <v>河北</v>
          </cell>
          <cell r="N428" t="str">
            <v>河北工厂</v>
          </cell>
          <cell r="O428" t="str">
            <v>劳动合同</v>
          </cell>
          <cell r="P428" t="str">
            <v>是</v>
          </cell>
          <cell r="Q428" t="str">
            <v>否</v>
          </cell>
          <cell r="R428" t="str">
            <v>正式工</v>
          </cell>
          <cell r="S428" t="str">
            <v>生产类</v>
          </cell>
          <cell r="T428" t="str">
            <v>直接人员</v>
          </cell>
        </row>
        <row r="429">
          <cell r="D429" t="str">
            <v>邓贺文</v>
          </cell>
          <cell r="E429" t="str">
            <v>130983199801011632</v>
          </cell>
          <cell r="F429" t="str">
            <v>男</v>
          </cell>
          <cell r="G429" t="str">
            <v>前台</v>
          </cell>
          <cell r="H429" t="str">
            <v>河北光华荣昌汽车部件有限公司</v>
          </cell>
          <cell r="I429" t="str">
            <v>注塑车间</v>
          </cell>
          <cell r="J429" t="str">
            <v>注塑车间</v>
          </cell>
          <cell r="K429" t="str">
            <v>入库</v>
          </cell>
        </row>
        <row r="429">
          <cell r="M429" t="str">
            <v>河北</v>
          </cell>
          <cell r="N429" t="str">
            <v>河北工厂</v>
          </cell>
          <cell r="O429" t="str">
            <v>劳动合同</v>
          </cell>
          <cell r="P429" t="str">
            <v>是</v>
          </cell>
          <cell r="Q429" t="str">
            <v>否</v>
          </cell>
          <cell r="R429" t="str">
            <v>正式工</v>
          </cell>
          <cell r="S429" t="str">
            <v>生产类</v>
          </cell>
          <cell r="T429" t="str">
            <v>直接人员</v>
          </cell>
        </row>
        <row r="430">
          <cell r="D430" t="str">
            <v>杨桂民</v>
          </cell>
          <cell r="E430" t="str">
            <v>130921200111134615</v>
          </cell>
          <cell r="F430" t="str">
            <v>男</v>
          </cell>
          <cell r="G430" t="str">
            <v>前台</v>
          </cell>
          <cell r="H430" t="str">
            <v>河北光华荣昌汽车部件有限公司</v>
          </cell>
          <cell r="I430" t="str">
            <v>注塑车间</v>
          </cell>
          <cell r="J430" t="str">
            <v>注塑车间</v>
          </cell>
          <cell r="K430" t="str">
            <v>粉料</v>
          </cell>
        </row>
        <row r="430">
          <cell r="M430" t="str">
            <v>河北</v>
          </cell>
          <cell r="N430" t="str">
            <v>河北工厂</v>
          </cell>
          <cell r="O430" t="str">
            <v>劳动合同</v>
          </cell>
          <cell r="P430" t="str">
            <v>是</v>
          </cell>
          <cell r="Q430" t="str">
            <v>否</v>
          </cell>
          <cell r="R430" t="str">
            <v>正式工</v>
          </cell>
          <cell r="S430" t="str">
            <v>生产类</v>
          </cell>
          <cell r="T430" t="str">
            <v>直接人员</v>
          </cell>
        </row>
        <row r="431">
          <cell r="D431" t="str">
            <v>张余香</v>
          </cell>
          <cell r="E431" t="str">
            <v>132934197105031926</v>
          </cell>
          <cell r="F431" t="str">
            <v>女</v>
          </cell>
          <cell r="G431" t="str">
            <v>前台</v>
          </cell>
          <cell r="H431" t="str">
            <v>河北光华荣昌汽车部件有限公司</v>
          </cell>
          <cell r="I431" t="str">
            <v>注塑车间</v>
          </cell>
          <cell r="J431" t="str">
            <v>注塑车间</v>
          </cell>
          <cell r="K431" t="str">
            <v>操作工</v>
          </cell>
        </row>
        <row r="431">
          <cell r="M431" t="str">
            <v>河北</v>
          </cell>
          <cell r="N431" t="str">
            <v>河北工厂</v>
          </cell>
          <cell r="O431" t="str">
            <v>劳务派遣</v>
          </cell>
          <cell r="P431" t="str">
            <v>是</v>
          </cell>
          <cell r="Q431" t="str">
            <v>否</v>
          </cell>
          <cell r="R431" t="str">
            <v>劳务派遣</v>
          </cell>
          <cell r="S431" t="str">
            <v>生产类</v>
          </cell>
          <cell r="T431" t="str">
            <v>直接人员</v>
          </cell>
        </row>
        <row r="432">
          <cell r="D432" t="str">
            <v>张如珍</v>
          </cell>
          <cell r="E432" t="str">
            <v>132930197202033020</v>
          </cell>
          <cell r="F432" t="str">
            <v>女</v>
          </cell>
          <cell r="G432" t="str">
            <v>前台</v>
          </cell>
          <cell r="H432" t="str">
            <v>河北光华荣昌汽车部件有限公司</v>
          </cell>
          <cell r="I432" t="str">
            <v>注塑车间</v>
          </cell>
          <cell r="J432" t="str">
            <v>注塑车间</v>
          </cell>
          <cell r="K432" t="str">
            <v>操作工</v>
          </cell>
        </row>
        <row r="432">
          <cell r="M432" t="str">
            <v>河北</v>
          </cell>
          <cell r="N432" t="str">
            <v>河北工厂</v>
          </cell>
          <cell r="O432" t="str">
            <v>劳务派遣</v>
          </cell>
          <cell r="P432" t="str">
            <v>是</v>
          </cell>
          <cell r="Q432" t="str">
            <v>否</v>
          </cell>
          <cell r="R432" t="str">
            <v>劳务派遣</v>
          </cell>
          <cell r="S432" t="str">
            <v>生产类</v>
          </cell>
          <cell r="T432" t="str">
            <v>直接人员</v>
          </cell>
        </row>
        <row r="433">
          <cell r="D433" t="str">
            <v>张春玲</v>
          </cell>
          <cell r="E433" t="str">
            <v>132930197310111823</v>
          </cell>
          <cell r="F433" t="str">
            <v>女</v>
          </cell>
          <cell r="G433" t="str">
            <v>前台</v>
          </cell>
          <cell r="H433" t="str">
            <v>河北光华荣昌汽车部件有限公司</v>
          </cell>
          <cell r="I433" t="str">
            <v>注塑车间</v>
          </cell>
          <cell r="J433" t="str">
            <v>注塑车间</v>
          </cell>
          <cell r="K433" t="str">
            <v>操作工</v>
          </cell>
        </row>
        <row r="433">
          <cell r="M433" t="str">
            <v>河北</v>
          </cell>
          <cell r="N433" t="str">
            <v>河北工厂</v>
          </cell>
          <cell r="O433" t="str">
            <v>劳务派遣</v>
          </cell>
          <cell r="P433" t="str">
            <v>是</v>
          </cell>
          <cell r="Q433" t="str">
            <v>否</v>
          </cell>
          <cell r="R433" t="str">
            <v>劳务派遣</v>
          </cell>
          <cell r="S433" t="str">
            <v>生产类</v>
          </cell>
          <cell r="T433" t="str">
            <v>直接人员</v>
          </cell>
        </row>
        <row r="434">
          <cell r="D434" t="str">
            <v>王秀翠</v>
          </cell>
          <cell r="E434" t="str">
            <v>132930198203281629</v>
          </cell>
          <cell r="F434" t="str">
            <v>女</v>
          </cell>
          <cell r="G434" t="str">
            <v>前台</v>
          </cell>
          <cell r="H434" t="str">
            <v>河北光华荣昌汽车部件有限公司</v>
          </cell>
          <cell r="I434" t="str">
            <v>后视镜车间</v>
          </cell>
          <cell r="J434" t="str">
            <v>后视镜车间</v>
          </cell>
          <cell r="K434" t="str">
            <v>班组长</v>
          </cell>
        </row>
        <row r="434">
          <cell r="M434" t="str">
            <v>河北</v>
          </cell>
          <cell r="N434" t="str">
            <v>河北工厂</v>
          </cell>
          <cell r="O434" t="str">
            <v>劳动合同</v>
          </cell>
          <cell r="P434" t="str">
            <v>是</v>
          </cell>
          <cell r="Q434" t="str">
            <v>否</v>
          </cell>
          <cell r="R434" t="str">
            <v>正式工</v>
          </cell>
          <cell r="S434" t="str">
            <v>生产类</v>
          </cell>
          <cell r="T434" t="str">
            <v>直接人员</v>
          </cell>
        </row>
        <row r="435">
          <cell r="D435" t="str">
            <v>董广新</v>
          </cell>
          <cell r="E435" t="str">
            <v>130983199604133016</v>
          </cell>
          <cell r="F435" t="str">
            <v>男</v>
          </cell>
          <cell r="G435" t="str">
            <v>前台</v>
          </cell>
          <cell r="H435" t="str">
            <v>河北光华荣昌汽车部件有限公司</v>
          </cell>
          <cell r="I435" t="str">
            <v>后视镜车间</v>
          </cell>
          <cell r="J435" t="str">
            <v>后视镜车间</v>
          </cell>
          <cell r="K435" t="str">
            <v>代班组长</v>
          </cell>
        </row>
        <row r="435">
          <cell r="M435" t="str">
            <v>河北</v>
          </cell>
          <cell r="N435" t="str">
            <v>河北工厂</v>
          </cell>
          <cell r="O435" t="str">
            <v>劳动合同</v>
          </cell>
          <cell r="P435" t="str">
            <v>是</v>
          </cell>
          <cell r="Q435" t="str">
            <v>否</v>
          </cell>
          <cell r="R435" t="str">
            <v>正式工</v>
          </cell>
          <cell r="S435" t="str">
            <v>生产类</v>
          </cell>
          <cell r="T435" t="str">
            <v>直接人员</v>
          </cell>
        </row>
        <row r="436">
          <cell r="D436" t="str">
            <v>王彦华</v>
          </cell>
          <cell r="E436" t="str">
            <v>372922198411046062</v>
          </cell>
          <cell r="F436" t="str">
            <v>女</v>
          </cell>
          <cell r="G436" t="str">
            <v>前台</v>
          </cell>
          <cell r="H436" t="str">
            <v>河北光华荣昌汽车部件有限公司</v>
          </cell>
          <cell r="I436" t="str">
            <v>后视镜车间</v>
          </cell>
          <cell r="J436" t="str">
            <v>后视镜车间</v>
          </cell>
          <cell r="K436" t="str">
            <v>代班组长</v>
          </cell>
        </row>
        <row r="436">
          <cell r="M436" t="str">
            <v>河北</v>
          </cell>
          <cell r="N436" t="str">
            <v>河北工厂</v>
          </cell>
          <cell r="O436" t="str">
            <v>劳动合同</v>
          </cell>
          <cell r="P436" t="str">
            <v>是</v>
          </cell>
          <cell r="Q436" t="str">
            <v>否</v>
          </cell>
          <cell r="R436" t="str">
            <v>正式工</v>
          </cell>
          <cell r="S436" t="str">
            <v>生产类</v>
          </cell>
          <cell r="T436" t="str">
            <v>直接人员</v>
          </cell>
        </row>
        <row r="437">
          <cell r="D437" t="str">
            <v>高换清</v>
          </cell>
          <cell r="E437" t="str">
            <v>130930198801133923</v>
          </cell>
          <cell r="F437" t="str">
            <v>女</v>
          </cell>
          <cell r="G437" t="str">
            <v>前台</v>
          </cell>
          <cell r="H437" t="str">
            <v>河北光华荣昌汽车部件有限公司</v>
          </cell>
          <cell r="I437" t="str">
            <v>后视镜车间</v>
          </cell>
          <cell r="J437" t="str">
            <v>后视镜车间</v>
          </cell>
          <cell r="K437" t="str">
            <v>前序 组装</v>
          </cell>
        </row>
        <row r="437">
          <cell r="M437" t="str">
            <v>河北</v>
          </cell>
          <cell r="N437" t="str">
            <v>河北工厂</v>
          </cell>
          <cell r="O437" t="str">
            <v>劳动合同</v>
          </cell>
          <cell r="P437" t="str">
            <v>是</v>
          </cell>
          <cell r="Q437" t="str">
            <v>否</v>
          </cell>
          <cell r="R437" t="str">
            <v>正式工</v>
          </cell>
          <cell r="S437" t="str">
            <v>生产类</v>
          </cell>
          <cell r="T437" t="str">
            <v>直接人员</v>
          </cell>
        </row>
        <row r="438">
          <cell r="D438" t="str">
            <v>张立霞</v>
          </cell>
          <cell r="E438" t="str">
            <v>130983198407232221</v>
          </cell>
          <cell r="F438" t="str">
            <v>女</v>
          </cell>
          <cell r="G438" t="str">
            <v>前台</v>
          </cell>
          <cell r="H438" t="str">
            <v>河北光华荣昌汽车部件有限公司</v>
          </cell>
          <cell r="I438" t="str">
            <v>后视镜车间</v>
          </cell>
          <cell r="J438" t="str">
            <v>后视镜车间</v>
          </cell>
          <cell r="K438" t="str">
            <v>前序 组装</v>
          </cell>
        </row>
        <row r="438">
          <cell r="M438" t="str">
            <v>河北</v>
          </cell>
          <cell r="N438" t="str">
            <v>河北工厂</v>
          </cell>
          <cell r="O438" t="str">
            <v>劳动合同</v>
          </cell>
          <cell r="P438" t="str">
            <v>是</v>
          </cell>
          <cell r="Q438" t="str">
            <v>否</v>
          </cell>
          <cell r="R438" t="str">
            <v>正式工</v>
          </cell>
          <cell r="S438" t="str">
            <v>生产类</v>
          </cell>
          <cell r="T438" t="str">
            <v>直接人员</v>
          </cell>
        </row>
        <row r="439">
          <cell r="D439" t="str">
            <v>邓淑荣</v>
          </cell>
          <cell r="E439" t="str">
            <v>132930197706291621</v>
          </cell>
          <cell r="F439" t="str">
            <v>女</v>
          </cell>
          <cell r="G439" t="str">
            <v>前台</v>
          </cell>
          <cell r="H439" t="str">
            <v>河北光华荣昌汽车部件有限公司</v>
          </cell>
          <cell r="I439" t="str">
            <v>后视镜车间</v>
          </cell>
          <cell r="J439" t="str">
            <v>后视镜车间</v>
          </cell>
          <cell r="K439" t="str">
            <v>前序 组装</v>
          </cell>
        </row>
        <row r="439">
          <cell r="M439" t="str">
            <v>河北</v>
          </cell>
          <cell r="N439" t="str">
            <v>河北工厂</v>
          </cell>
          <cell r="O439" t="str">
            <v>劳动合同</v>
          </cell>
          <cell r="P439" t="str">
            <v>是</v>
          </cell>
          <cell r="Q439" t="str">
            <v>否</v>
          </cell>
          <cell r="R439" t="str">
            <v>正式工</v>
          </cell>
          <cell r="S439" t="str">
            <v>生产类</v>
          </cell>
          <cell r="T439" t="str">
            <v>直接人员</v>
          </cell>
        </row>
        <row r="440">
          <cell r="D440" t="str">
            <v>白月</v>
          </cell>
          <cell r="E440" t="str">
            <v>132930197709123543</v>
          </cell>
          <cell r="F440" t="str">
            <v>女</v>
          </cell>
          <cell r="G440" t="str">
            <v>前台</v>
          </cell>
          <cell r="H440" t="str">
            <v>河北光华荣昌汽车部件有限公司</v>
          </cell>
          <cell r="I440" t="str">
            <v>后视镜车间</v>
          </cell>
          <cell r="J440" t="str">
            <v>后视镜车间</v>
          </cell>
          <cell r="K440" t="str">
            <v>前序 组装</v>
          </cell>
        </row>
        <row r="440">
          <cell r="M440" t="str">
            <v>河北</v>
          </cell>
          <cell r="N440" t="str">
            <v>河北工厂</v>
          </cell>
          <cell r="O440" t="str">
            <v>劳动合同</v>
          </cell>
          <cell r="P440" t="str">
            <v>是</v>
          </cell>
          <cell r="Q440" t="str">
            <v>否</v>
          </cell>
          <cell r="R440" t="str">
            <v>正式工</v>
          </cell>
          <cell r="S440" t="str">
            <v>生产类</v>
          </cell>
          <cell r="T440" t="str">
            <v>直接人员</v>
          </cell>
        </row>
        <row r="441">
          <cell r="D441" t="str">
            <v>陈淑贞</v>
          </cell>
          <cell r="E441" t="str">
            <v>132930198012132225</v>
          </cell>
          <cell r="F441" t="str">
            <v>女</v>
          </cell>
          <cell r="G441" t="str">
            <v>前台</v>
          </cell>
          <cell r="H441" t="str">
            <v>河北光华荣昌汽车部件有限公司</v>
          </cell>
          <cell r="I441" t="str">
            <v>后视镜车间</v>
          </cell>
          <cell r="J441" t="str">
            <v>后视镜车间</v>
          </cell>
          <cell r="K441" t="str">
            <v>前序 组装</v>
          </cell>
        </row>
        <row r="441">
          <cell r="M441" t="str">
            <v>河北</v>
          </cell>
          <cell r="N441" t="str">
            <v>河北工厂</v>
          </cell>
          <cell r="O441" t="str">
            <v>劳动合同</v>
          </cell>
          <cell r="P441" t="str">
            <v>是</v>
          </cell>
          <cell r="Q441" t="str">
            <v>否</v>
          </cell>
          <cell r="R441" t="str">
            <v>正式工</v>
          </cell>
          <cell r="S441" t="str">
            <v>生产类</v>
          </cell>
          <cell r="T441" t="str">
            <v>直接人员</v>
          </cell>
        </row>
        <row r="442">
          <cell r="D442" t="str">
            <v>刘海凤</v>
          </cell>
          <cell r="E442" t="str">
            <v>132930197710082240</v>
          </cell>
          <cell r="F442" t="str">
            <v>女</v>
          </cell>
          <cell r="G442" t="str">
            <v>前台</v>
          </cell>
          <cell r="H442" t="str">
            <v>河北光华荣昌汽车部件有限公司</v>
          </cell>
          <cell r="I442" t="str">
            <v>后视镜车间</v>
          </cell>
          <cell r="J442" t="str">
            <v>后视镜车间</v>
          </cell>
          <cell r="K442" t="str">
            <v>组装工</v>
          </cell>
        </row>
        <row r="442">
          <cell r="M442" t="str">
            <v>河北</v>
          </cell>
          <cell r="N442" t="str">
            <v>河北工厂</v>
          </cell>
          <cell r="O442" t="str">
            <v>劳动合同</v>
          </cell>
          <cell r="P442" t="str">
            <v>是</v>
          </cell>
          <cell r="Q442" t="str">
            <v>否</v>
          </cell>
          <cell r="R442" t="str">
            <v>正式工</v>
          </cell>
          <cell r="S442" t="str">
            <v>生产类</v>
          </cell>
          <cell r="T442" t="str">
            <v>直接人员</v>
          </cell>
        </row>
        <row r="443">
          <cell r="D443" t="str">
            <v>曹延祥</v>
          </cell>
          <cell r="E443" t="str">
            <v>132930197510085535</v>
          </cell>
          <cell r="F443" t="str">
            <v>男</v>
          </cell>
          <cell r="G443" t="str">
            <v>前台</v>
          </cell>
          <cell r="H443" t="str">
            <v>河北光华荣昌汽车部件有限公司</v>
          </cell>
          <cell r="I443" t="str">
            <v>后视镜车间</v>
          </cell>
          <cell r="J443" t="str">
            <v>后视镜车间</v>
          </cell>
          <cell r="K443" t="str">
            <v>补盲 组装</v>
          </cell>
        </row>
        <row r="443">
          <cell r="M443" t="str">
            <v>河北</v>
          </cell>
          <cell r="N443" t="str">
            <v>河北工厂</v>
          </cell>
          <cell r="O443" t="str">
            <v>劳动合同</v>
          </cell>
          <cell r="P443" t="str">
            <v>是</v>
          </cell>
          <cell r="Q443" t="str">
            <v>否</v>
          </cell>
          <cell r="R443" t="str">
            <v>正式工</v>
          </cell>
          <cell r="S443" t="str">
            <v>生产类</v>
          </cell>
          <cell r="T443" t="str">
            <v>直接人员</v>
          </cell>
        </row>
        <row r="444">
          <cell r="D444" t="str">
            <v>滕志勇</v>
          </cell>
          <cell r="E444" t="str">
            <v>130983199909282418</v>
          </cell>
          <cell r="F444" t="str">
            <v>男</v>
          </cell>
          <cell r="G444" t="str">
            <v>前台</v>
          </cell>
          <cell r="H444" t="str">
            <v>河北光华荣昌汽车部件有限公司</v>
          </cell>
          <cell r="I444" t="str">
            <v>后视镜车间</v>
          </cell>
          <cell r="J444" t="str">
            <v>后视镜车间</v>
          </cell>
          <cell r="K444" t="str">
            <v>重卡  组装</v>
          </cell>
        </row>
        <row r="444">
          <cell r="M444" t="str">
            <v>河北</v>
          </cell>
          <cell r="N444" t="str">
            <v>河北工厂</v>
          </cell>
          <cell r="O444" t="str">
            <v>劳动合同</v>
          </cell>
          <cell r="P444" t="str">
            <v>是</v>
          </cell>
          <cell r="Q444" t="str">
            <v>否</v>
          </cell>
          <cell r="R444" t="str">
            <v>正式工</v>
          </cell>
          <cell r="S444" t="str">
            <v>生产类</v>
          </cell>
          <cell r="T444" t="str">
            <v>直接人员</v>
          </cell>
        </row>
        <row r="445">
          <cell r="D445" t="str">
            <v>李跃茹</v>
          </cell>
          <cell r="E445" t="str">
            <v>132930198206270722</v>
          </cell>
          <cell r="F445" t="str">
            <v>女</v>
          </cell>
          <cell r="G445" t="str">
            <v>前台</v>
          </cell>
          <cell r="H445" t="str">
            <v>河北光华荣昌汽车部件有限公司</v>
          </cell>
          <cell r="I445" t="str">
            <v>后视镜车间</v>
          </cell>
          <cell r="J445" t="str">
            <v>后视镜车间</v>
          </cell>
          <cell r="K445" t="str">
            <v>乘用车 组装</v>
          </cell>
        </row>
        <row r="445">
          <cell r="M445" t="str">
            <v>河北</v>
          </cell>
          <cell r="N445" t="str">
            <v>河北工厂</v>
          </cell>
          <cell r="O445" t="str">
            <v>劳动合同</v>
          </cell>
          <cell r="P445" t="str">
            <v>是</v>
          </cell>
          <cell r="Q445" t="str">
            <v>否</v>
          </cell>
          <cell r="R445" t="str">
            <v>正式工</v>
          </cell>
          <cell r="S445" t="str">
            <v>生产类</v>
          </cell>
          <cell r="T445" t="str">
            <v>直接人员</v>
          </cell>
        </row>
        <row r="446">
          <cell r="D446" t="str">
            <v>孙桂平</v>
          </cell>
          <cell r="E446" t="str">
            <v>130983198402051421</v>
          </cell>
          <cell r="F446" t="str">
            <v>女</v>
          </cell>
          <cell r="G446" t="str">
            <v>前台</v>
          </cell>
          <cell r="H446" t="str">
            <v>河北光华荣昌汽车部件有限公司</v>
          </cell>
          <cell r="I446" t="str">
            <v>后视镜车间</v>
          </cell>
          <cell r="J446" t="str">
            <v>后视镜车间</v>
          </cell>
          <cell r="K446" t="str">
            <v>乘用车 组装</v>
          </cell>
        </row>
        <row r="446">
          <cell r="M446" t="str">
            <v>河北</v>
          </cell>
          <cell r="N446" t="str">
            <v>河北工厂</v>
          </cell>
          <cell r="O446" t="str">
            <v>劳动合同</v>
          </cell>
          <cell r="P446" t="str">
            <v>是</v>
          </cell>
          <cell r="Q446" t="str">
            <v>否</v>
          </cell>
          <cell r="R446" t="str">
            <v>正式工</v>
          </cell>
          <cell r="S446" t="str">
            <v>生产类</v>
          </cell>
          <cell r="T446" t="str">
            <v>直接人员</v>
          </cell>
        </row>
        <row r="447">
          <cell r="D447" t="str">
            <v>刘二平</v>
          </cell>
          <cell r="E447" t="str">
            <v>130983198401251421</v>
          </cell>
          <cell r="F447" t="str">
            <v>女</v>
          </cell>
          <cell r="G447" t="str">
            <v>前台</v>
          </cell>
          <cell r="H447" t="str">
            <v>河北光华荣昌汽车部件有限公司</v>
          </cell>
          <cell r="I447" t="str">
            <v>后视镜车间</v>
          </cell>
          <cell r="J447" t="str">
            <v>后视镜车间</v>
          </cell>
          <cell r="K447" t="str">
            <v>乘用车 组装</v>
          </cell>
        </row>
        <row r="447">
          <cell r="M447" t="str">
            <v>河北</v>
          </cell>
          <cell r="N447" t="str">
            <v>河北工厂</v>
          </cell>
          <cell r="O447" t="str">
            <v>劳动合同</v>
          </cell>
          <cell r="P447" t="str">
            <v>是</v>
          </cell>
          <cell r="Q447" t="str">
            <v>否</v>
          </cell>
          <cell r="R447" t="str">
            <v>正式工</v>
          </cell>
          <cell r="S447" t="str">
            <v>生产类</v>
          </cell>
          <cell r="T447" t="str">
            <v>直接人员</v>
          </cell>
        </row>
        <row r="448">
          <cell r="D448" t="str">
            <v>张静</v>
          </cell>
          <cell r="E448" t="str">
            <v>132930198111021627</v>
          </cell>
          <cell r="F448" t="str">
            <v>女</v>
          </cell>
          <cell r="G448" t="str">
            <v>前台</v>
          </cell>
          <cell r="H448" t="str">
            <v>河北光华荣昌汽车部件有限公司</v>
          </cell>
          <cell r="I448" t="str">
            <v>后视镜车间</v>
          </cell>
          <cell r="J448" t="str">
            <v>后视镜车间</v>
          </cell>
          <cell r="K448" t="str">
            <v>乘用车 组装</v>
          </cell>
        </row>
        <row r="448">
          <cell r="M448" t="str">
            <v>河北</v>
          </cell>
          <cell r="N448" t="str">
            <v>河北工厂</v>
          </cell>
          <cell r="O448" t="str">
            <v>劳动合同</v>
          </cell>
          <cell r="P448" t="str">
            <v>是</v>
          </cell>
          <cell r="Q448" t="str">
            <v>否</v>
          </cell>
          <cell r="R448" t="str">
            <v>正式工</v>
          </cell>
          <cell r="S448" t="str">
            <v>生产类</v>
          </cell>
          <cell r="T448" t="str">
            <v>直接人员</v>
          </cell>
        </row>
        <row r="449">
          <cell r="D449" t="str">
            <v>姚秀玲</v>
          </cell>
          <cell r="E449" t="str">
            <v>130983198403012221</v>
          </cell>
          <cell r="F449" t="str">
            <v>女</v>
          </cell>
          <cell r="G449" t="str">
            <v>前台</v>
          </cell>
          <cell r="H449" t="str">
            <v>河北光华荣昌汽车部件有限公司</v>
          </cell>
          <cell r="I449" t="str">
            <v>后视镜车间</v>
          </cell>
          <cell r="J449" t="str">
            <v>后视镜车间</v>
          </cell>
          <cell r="K449" t="str">
            <v>乘用车 组装</v>
          </cell>
        </row>
        <row r="449">
          <cell r="M449" t="str">
            <v>河北</v>
          </cell>
          <cell r="N449" t="str">
            <v>河北工厂</v>
          </cell>
          <cell r="O449" t="str">
            <v>劳动合同</v>
          </cell>
          <cell r="P449" t="str">
            <v>是</v>
          </cell>
          <cell r="Q449" t="str">
            <v>否</v>
          </cell>
          <cell r="R449" t="str">
            <v>正式工</v>
          </cell>
          <cell r="S449" t="str">
            <v>生产类</v>
          </cell>
          <cell r="T449" t="str">
            <v>直接人员</v>
          </cell>
        </row>
        <row r="450">
          <cell r="D450" t="str">
            <v>康淑玲</v>
          </cell>
          <cell r="E450" t="str">
            <v>130983199101045022</v>
          </cell>
          <cell r="F450" t="str">
            <v>女</v>
          </cell>
          <cell r="G450" t="str">
            <v>前台</v>
          </cell>
          <cell r="H450" t="str">
            <v>河北光华荣昌汽车部件有限公司</v>
          </cell>
          <cell r="I450" t="str">
            <v>后视镜车间</v>
          </cell>
          <cell r="J450" t="str">
            <v>后视镜车间</v>
          </cell>
          <cell r="K450" t="str">
            <v>乘用车 组装</v>
          </cell>
        </row>
        <row r="450">
          <cell r="M450" t="str">
            <v>河北</v>
          </cell>
          <cell r="N450" t="str">
            <v>河北工厂</v>
          </cell>
          <cell r="O450" t="str">
            <v>劳动合同</v>
          </cell>
          <cell r="P450" t="str">
            <v>是</v>
          </cell>
          <cell r="Q450" t="str">
            <v>否</v>
          </cell>
          <cell r="R450" t="str">
            <v>正式工</v>
          </cell>
          <cell r="S450" t="str">
            <v>生产类</v>
          </cell>
          <cell r="T450" t="str">
            <v>直接人员</v>
          </cell>
        </row>
        <row r="451">
          <cell r="D451" t="str">
            <v>张爽</v>
          </cell>
          <cell r="E451" t="str">
            <v>130930198803203323</v>
          </cell>
          <cell r="F451" t="str">
            <v>女</v>
          </cell>
          <cell r="G451" t="str">
            <v>前台</v>
          </cell>
          <cell r="H451" t="str">
            <v>河北光华荣昌汽车部件有限公司</v>
          </cell>
          <cell r="I451" t="str">
            <v>后视镜车间</v>
          </cell>
          <cell r="J451" t="str">
            <v>后视镜车间</v>
          </cell>
          <cell r="K451" t="str">
            <v>乘用车 组装</v>
          </cell>
        </row>
        <row r="451">
          <cell r="M451" t="str">
            <v>河北</v>
          </cell>
          <cell r="N451" t="str">
            <v>河北工厂</v>
          </cell>
          <cell r="O451" t="str">
            <v>劳动合同</v>
          </cell>
          <cell r="P451" t="str">
            <v>是</v>
          </cell>
          <cell r="Q451" t="str">
            <v>否</v>
          </cell>
          <cell r="R451" t="str">
            <v>正式工</v>
          </cell>
          <cell r="S451" t="str">
            <v>生产类</v>
          </cell>
          <cell r="T451" t="str">
            <v>直接人员</v>
          </cell>
        </row>
        <row r="452">
          <cell r="D452" t="str">
            <v>刘瑜</v>
          </cell>
          <cell r="E452" t="str">
            <v>13098319860907142X</v>
          </cell>
          <cell r="F452" t="str">
            <v>女</v>
          </cell>
          <cell r="G452" t="str">
            <v>前台</v>
          </cell>
          <cell r="H452" t="str">
            <v>河北光华荣昌汽车部件有限公司</v>
          </cell>
          <cell r="I452" t="str">
            <v>后视镜车间</v>
          </cell>
          <cell r="J452" t="str">
            <v>后视镜车间</v>
          </cell>
          <cell r="K452" t="str">
            <v>乘用车 组装</v>
          </cell>
        </row>
        <row r="452">
          <cell r="M452" t="str">
            <v>河北</v>
          </cell>
          <cell r="N452" t="str">
            <v>河北工厂</v>
          </cell>
          <cell r="O452" t="str">
            <v>劳动合同</v>
          </cell>
          <cell r="P452" t="str">
            <v>是</v>
          </cell>
          <cell r="Q452" t="str">
            <v>否</v>
          </cell>
          <cell r="R452" t="str">
            <v>正式工</v>
          </cell>
          <cell r="S452" t="str">
            <v>生产类</v>
          </cell>
          <cell r="T452" t="str">
            <v>直接人员</v>
          </cell>
        </row>
        <row r="453">
          <cell r="D453" t="str">
            <v>李春花</v>
          </cell>
          <cell r="E453" t="str">
            <v>132930197907180928</v>
          </cell>
          <cell r="F453" t="str">
            <v>女</v>
          </cell>
          <cell r="G453" t="str">
            <v>前台</v>
          </cell>
          <cell r="H453" t="str">
            <v>河北光华荣昌汽车部件有限公司</v>
          </cell>
          <cell r="I453" t="str">
            <v>后视镜车间</v>
          </cell>
          <cell r="J453" t="str">
            <v>后视镜车间</v>
          </cell>
          <cell r="K453" t="str">
            <v>大众室内镜   组装</v>
          </cell>
        </row>
        <row r="453">
          <cell r="M453" t="str">
            <v>河北</v>
          </cell>
          <cell r="N453" t="str">
            <v>河北工厂</v>
          </cell>
          <cell r="O453" t="str">
            <v>劳动合同</v>
          </cell>
          <cell r="P453" t="str">
            <v>是</v>
          </cell>
          <cell r="Q453" t="str">
            <v>否</v>
          </cell>
          <cell r="R453" t="str">
            <v>正式工</v>
          </cell>
          <cell r="S453" t="str">
            <v>生产类</v>
          </cell>
          <cell r="T453" t="str">
            <v>直接人员</v>
          </cell>
        </row>
        <row r="454">
          <cell r="D454" t="str">
            <v>齐迁菲</v>
          </cell>
          <cell r="E454" t="str">
            <v>130924198908123541</v>
          </cell>
          <cell r="F454" t="str">
            <v>女</v>
          </cell>
          <cell r="G454" t="str">
            <v>前台</v>
          </cell>
          <cell r="H454" t="str">
            <v>河北光华荣昌汽车部件有限公司</v>
          </cell>
          <cell r="I454" t="str">
            <v>后视镜车间</v>
          </cell>
          <cell r="J454" t="str">
            <v>后视镜车间</v>
          </cell>
          <cell r="K454" t="str">
            <v>大众室内镜   组装</v>
          </cell>
        </row>
        <row r="454">
          <cell r="M454" t="str">
            <v>河北</v>
          </cell>
          <cell r="N454" t="str">
            <v>河北工厂</v>
          </cell>
          <cell r="O454" t="str">
            <v>劳动合同</v>
          </cell>
          <cell r="P454" t="str">
            <v>是</v>
          </cell>
          <cell r="Q454" t="str">
            <v>否</v>
          </cell>
          <cell r="R454" t="str">
            <v>正式工</v>
          </cell>
          <cell r="S454" t="str">
            <v>生产类</v>
          </cell>
          <cell r="T454" t="str">
            <v>直接人员</v>
          </cell>
        </row>
        <row r="455">
          <cell r="D455" t="str">
            <v>刘晓平</v>
          </cell>
          <cell r="E455" t="str">
            <v>130983198805201623</v>
          </cell>
          <cell r="F455" t="str">
            <v>女</v>
          </cell>
          <cell r="G455" t="str">
            <v>前台</v>
          </cell>
          <cell r="H455" t="str">
            <v>河北光华荣昌汽车部件有限公司</v>
          </cell>
          <cell r="I455" t="str">
            <v>后视镜车间</v>
          </cell>
          <cell r="J455" t="str">
            <v>后视镜车间</v>
          </cell>
          <cell r="K455" t="str">
            <v>大众室内镜   组装</v>
          </cell>
        </row>
        <row r="455">
          <cell r="M455" t="str">
            <v>河北</v>
          </cell>
          <cell r="N455" t="str">
            <v>河北工厂</v>
          </cell>
          <cell r="O455" t="str">
            <v>劳动合同</v>
          </cell>
          <cell r="P455" t="str">
            <v>是</v>
          </cell>
          <cell r="Q455" t="str">
            <v>否</v>
          </cell>
          <cell r="R455" t="str">
            <v>正式工</v>
          </cell>
          <cell r="S455" t="str">
            <v>生产类</v>
          </cell>
          <cell r="T455" t="str">
            <v>直接人员</v>
          </cell>
        </row>
        <row r="456">
          <cell r="D456" t="str">
            <v>周纬</v>
          </cell>
          <cell r="E456" t="str">
            <v>132930198104260064</v>
          </cell>
          <cell r="F456" t="str">
            <v>女</v>
          </cell>
          <cell r="G456" t="str">
            <v>前台</v>
          </cell>
          <cell r="H456" t="str">
            <v>河北光华荣昌汽车部件有限公司</v>
          </cell>
          <cell r="I456" t="str">
            <v>后视镜车间</v>
          </cell>
          <cell r="J456" t="str">
            <v>后视镜车间</v>
          </cell>
          <cell r="K456" t="str">
            <v>组装工</v>
          </cell>
        </row>
        <row r="456">
          <cell r="M456" t="str">
            <v>河北</v>
          </cell>
          <cell r="N456" t="str">
            <v>河北工厂</v>
          </cell>
          <cell r="O456" t="str">
            <v>劳动合同</v>
          </cell>
          <cell r="P456" t="str">
            <v>是</v>
          </cell>
          <cell r="Q456" t="str">
            <v>否</v>
          </cell>
          <cell r="R456" t="str">
            <v>正式工</v>
          </cell>
          <cell r="S456" t="str">
            <v>生产类</v>
          </cell>
          <cell r="T456" t="str">
            <v>直接人员</v>
          </cell>
        </row>
        <row r="457">
          <cell r="D457" t="str">
            <v>孙朝君</v>
          </cell>
          <cell r="E457" t="str">
            <v>130983198407281429</v>
          </cell>
          <cell r="F457" t="str">
            <v>女</v>
          </cell>
          <cell r="G457" t="str">
            <v>前台</v>
          </cell>
          <cell r="H457" t="str">
            <v>河北光华荣昌汽车部件有限公司</v>
          </cell>
          <cell r="I457" t="str">
            <v>后视镜车间</v>
          </cell>
          <cell r="J457" t="str">
            <v>后视镜车间</v>
          </cell>
          <cell r="K457" t="str">
            <v>组装工</v>
          </cell>
        </row>
        <row r="457">
          <cell r="M457" t="str">
            <v>河北</v>
          </cell>
          <cell r="N457" t="str">
            <v>河北工厂</v>
          </cell>
          <cell r="O457" t="str">
            <v>劳动合同</v>
          </cell>
          <cell r="P457" t="str">
            <v>是</v>
          </cell>
          <cell r="Q457" t="str">
            <v>否</v>
          </cell>
          <cell r="R457" t="str">
            <v>正式工</v>
          </cell>
          <cell r="S457" t="str">
            <v>生产类</v>
          </cell>
          <cell r="T457" t="str">
            <v>直接人员</v>
          </cell>
        </row>
        <row r="458">
          <cell r="D458" t="str">
            <v>王真真</v>
          </cell>
          <cell r="E458" t="str">
            <v>132930199002171823</v>
          </cell>
          <cell r="F458" t="str">
            <v>女</v>
          </cell>
          <cell r="G458" t="str">
            <v>前台</v>
          </cell>
          <cell r="H458" t="str">
            <v>河北光华荣昌汽车部件有限公司</v>
          </cell>
          <cell r="I458" t="str">
            <v>后视镜车间</v>
          </cell>
          <cell r="J458" t="str">
            <v>后视镜车间</v>
          </cell>
          <cell r="K458" t="str">
            <v>组装工</v>
          </cell>
        </row>
        <row r="458">
          <cell r="M458" t="str">
            <v>河北</v>
          </cell>
          <cell r="N458" t="str">
            <v>河北工厂</v>
          </cell>
          <cell r="O458" t="str">
            <v>劳动合同</v>
          </cell>
          <cell r="P458" t="str">
            <v>是</v>
          </cell>
          <cell r="Q458" t="str">
            <v>否</v>
          </cell>
          <cell r="R458" t="str">
            <v>正式工</v>
          </cell>
          <cell r="S458" t="str">
            <v>生产类</v>
          </cell>
          <cell r="T458" t="str">
            <v>直接人员</v>
          </cell>
        </row>
        <row r="459">
          <cell r="D459" t="str">
            <v>李延龙</v>
          </cell>
          <cell r="E459" t="str">
            <v>130983198804231150</v>
          </cell>
          <cell r="F459" t="str">
            <v>男</v>
          </cell>
          <cell r="G459" t="str">
            <v>前台</v>
          </cell>
          <cell r="H459" t="str">
            <v>河北光华荣昌汽车部件有限公司</v>
          </cell>
          <cell r="I459" t="str">
            <v>焊接车间</v>
          </cell>
          <cell r="J459" t="str">
            <v>焊接车间</v>
          </cell>
          <cell r="K459" t="str">
            <v>摆件工</v>
          </cell>
        </row>
        <row r="459">
          <cell r="M459" t="str">
            <v>河北</v>
          </cell>
          <cell r="N459" t="str">
            <v>沧州众智鑫成人力资源服务有限公司</v>
          </cell>
          <cell r="O459" t="str">
            <v>劳务派遣</v>
          </cell>
          <cell r="P459" t="str">
            <v>是</v>
          </cell>
          <cell r="Q459" t="str">
            <v>否</v>
          </cell>
          <cell r="R459" t="str">
            <v>劳务派遣</v>
          </cell>
          <cell r="S459" t="str">
            <v>生产类</v>
          </cell>
          <cell r="T459" t="str">
            <v>直接人员</v>
          </cell>
        </row>
        <row r="460">
          <cell r="D460" t="str">
            <v>徐恒达</v>
          </cell>
          <cell r="E460" t="str">
            <v>130983200305263756</v>
          </cell>
          <cell r="F460" t="str">
            <v>男</v>
          </cell>
          <cell r="G460" t="str">
            <v>前台</v>
          </cell>
          <cell r="H460" t="str">
            <v>河北光华荣昌汽车部件有限公司</v>
          </cell>
          <cell r="I460" t="str">
            <v>底座装配车间</v>
          </cell>
          <cell r="J460" t="str">
            <v>底座装配车间</v>
          </cell>
          <cell r="K460" t="str">
            <v>组装工</v>
          </cell>
        </row>
        <row r="460">
          <cell r="M460" t="str">
            <v>河北</v>
          </cell>
          <cell r="N460" t="str">
            <v>沧州众智鑫成人力资源服务有限公司</v>
          </cell>
          <cell r="O460" t="str">
            <v>劳务派遣</v>
          </cell>
          <cell r="P460" t="str">
            <v>是</v>
          </cell>
          <cell r="Q460" t="str">
            <v>否</v>
          </cell>
          <cell r="R460" t="str">
            <v>劳务派遣</v>
          </cell>
          <cell r="S460" t="str">
            <v>生产类</v>
          </cell>
          <cell r="T460" t="str">
            <v>直接人员</v>
          </cell>
        </row>
        <row r="461">
          <cell r="D461" t="str">
            <v>冯靖然</v>
          </cell>
          <cell r="E461" t="str">
            <v>130983200006010337</v>
          </cell>
          <cell r="F461" t="str">
            <v>男</v>
          </cell>
          <cell r="G461" t="str">
            <v>前台</v>
          </cell>
          <cell r="H461" t="str">
            <v>河北光华荣昌汽车部件有限公司</v>
          </cell>
          <cell r="I461" t="str">
            <v>座椅总装车间</v>
          </cell>
          <cell r="J461" t="str">
            <v>座椅总装车间</v>
          </cell>
          <cell r="K461" t="str">
            <v>组装工</v>
          </cell>
        </row>
        <row r="461">
          <cell r="M461" t="str">
            <v>河北</v>
          </cell>
          <cell r="N461" t="str">
            <v>沧州众智鑫成人力资源服务有限公司</v>
          </cell>
          <cell r="O461" t="str">
            <v>劳务派遣</v>
          </cell>
          <cell r="P461" t="str">
            <v>是</v>
          </cell>
          <cell r="Q461" t="str">
            <v>否</v>
          </cell>
          <cell r="R461" t="str">
            <v>劳务派遣</v>
          </cell>
          <cell r="S461" t="str">
            <v>生产类</v>
          </cell>
          <cell r="T461" t="str">
            <v>直接人员</v>
          </cell>
        </row>
        <row r="462">
          <cell r="D462" t="str">
            <v>张敬轩</v>
          </cell>
          <cell r="E462" t="str">
            <v>130983200508061812</v>
          </cell>
          <cell r="F462" t="str">
            <v>男</v>
          </cell>
          <cell r="G462" t="str">
            <v>前台</v>
          </cell>
          <cell r="H462" t="str">
            <v>河北光华荣昌汽车部件有限公司</v>
          </cell>
          <cell r="I462" t="str">
            <v>座椅总装车间</v>
          </cell>
          <cell r="J462" t="str">
            <v>座椅总装车间</v>
          </cell>
          <cell r="K462" t="str">
            <v>组装工</v>
          </cell>
        </row>
        <row r="462">
          <cell r="M462" t="str">
            <v>河北</v>
          </cell>
          <cell r="N462" t="str">
            <v>沧州众智鑫成人力资源服务有限公司</v>
          </cell>
          <cell r="O462" t="str">
            <v>劳务派遣</v>
          </cell>
          <cell r="P462" t="str">
            <v>是</v>
          </cell>
          <cell r="Q462" t="str">
            <v>否</v>
          </cell>
          <cell r="R462" t="str">
            <v>劳务派遣</v>
          </cell>
          <cell r="S462" t="str">
            <v>生产类</v>
          </cell>
          <cell r="T462" t="str">
            <v>直接人员</v>
          </cell>
        </row>
        <row r="463">
          <cell r="D463" t="str">
            <v>刘志杰</v>
          </cell>
          <cell r="E463" t="str">
            <v>130983200301181139</v>
          </cell>
          <cell r="F463" t="str">
            <v>男</v>
          </cell>
          <cell r="G463" t="str">
            <v>前台</v>
          </cell>
          <cell r="H463" t="str">
            <v>河北光华荣昌汽车部件有限公司</v>
          </cell>
          <cell r="I463" t="str">
            <v>座椅总装车间</v>
          </cell>
          <cell r="J463" t="str">
            <v>座椅总装车间</v>
          </cell>
          <cell r="K463" t="str">
            <v>组装工</v>
          </cell>
        </row>
        <row r="463">
          <cell r="M463" t="str">
            <v>河北</v>
          </cell>
          <cell r="N463" t="str">
            <v>沧州众智鑫成人力资源服务有限公司</v>
          </cell>
          <cell r="O463" t="str">
            <v>劳务派遣</v>
          </cell>
          <cell r="P463" t="str">
            <v>是</v>
          </cell>
          <cell r="Q463" t="str">
            <v>否</v>
          </cell>
          <cell r="R463" t="str">
            <v>劳务派遣</v>
          </cell>
          <cell r="S463" t="str">
            <v>生产类</v>
          </cell>
          <cell r="T463" t="str">
            <v>直接人员</v>
          </cell>
        </row>
        <row r="464">
          <cell r="D464" t="str">
            <v>罗刚</v>
          </cell>
          <cell r="E464" t="str">
            <v>130983199107085519</v>
          </cell>
          <cell r="F464" t="str">
            <v>男</v>
          </cell>
          <cell r="G464" t="str">
            <v>前台</v>
          </cell>
          <cell r="H464" t="str">
            <v>河北光华荣昌汽车部件有限公司</v>
          </cell>
          <cell r="I464" t="str">
            <v>座椅总装车间</v>
          </cell>
          <cell r="J464" t="str">
            <v>座椅总装车间</v>
          </cell>
          <cell r="K464" t="str">
            <v>组装工</v>
          </cell>
        </row>
        <row r="464">
          <cell r="M464" t="str">
            <v>河北</v>
          </cell>
          <cell r="N464" t="str">
            <v>沧州众智鑫成人力资源服务有限公司</v>
          </cell>
          <cell r="O464" t="str">
            <v>劳务派遣</v>
          </cell>
          <cell r="P464" t="str">
            <v>是</v>
          </cell>
          <cell r="Q464" t="str">
            <v>否</v>
          </cell>
          <cell r="R464" t="str">
            <v>劳务派遣</v>
          </cell>
          <cell r="S464" t="str">
            <v>生产类</v>
          </cell>
          <cell r="T464" t="str">
            <v>直接人员</v>
          </cell>
        </row>
        <row r="465">
          <cell r="D465" t="str">
            <v>范忠斌</v>
          </cell>
          <cell r="E465" t="str">
            <v>130983199701270311</v>
          </cell>
          <cell r="F465" t="str">
            <v>男</v>
          </cell>
          <cell r="G465" t="str">
            <v>前台</v>
          </cell>
          <cell r="H465" t="str">
            <v>河北光华荣昌汽车部件有限公司</v>
          </cell>
          <cell r="I465" t="str">
            <v>座椅总装车间</v>
          </cell>
          <cell r="J465" t="str">
            <v>座椅总装车间</v>
          </cell>
          <cell r="K465" t="str">
            <v>组装工</v>
          </cell>
        </row>
        <row r="465">
          <cell r="M465" t="str">
            <v>河北</v>
          </cell>
          <cell r="N465" t="str">
            <v>沧州众智鑫成人力资源服务有限公司</v>
          </cell>
          <cell r="O465" t="str">
            <v>劳务派遣</v>
          </cell>
          <cell r="P465" t="str">
            <v>是</v>
          </cell>
          <cell r="Q465" t="str">
            <v>否</v>
          </cell>
          <cell r="R465" t="str">
            <v>劳务派遣</v>
          </cell>
          <cell r="S465" t="str">
            <v>生产类</v>
          </cell>
          <cell r="T465" t="str">
            <v>直接人员</v>
          </cell>
        </row>
        <row r="466">
          <cell r="D466" t="str">
            <v>刘英浩</v>
          </cell>
          <cell r="E466" t="str">
            <v>130983200501251816</v>
          </cell>
          <cell r="F466" t="str">
            <v>男</v>
          </cell>
          <cell r="G466" t="str">
            <v>前台</v>
          </cell>
          <cell r="H466" t="str">
            <v>河北光华荣昌汽车部件有限公司</v>
          </cell>
          <cell r="I466" t="str">
            <v>座椅总装车间</v>
          </cell>
          <cell r="J466" t="str">
            <v>座椅总装车间</v>
          </cell>
          <cell r="K466" t="str">
            <v>组装工</v>
          </cell>
        </row>
        <row r="466">
          <cell r="M466" t="str">
            <v>河北</v>
          </cell>
          <cell r="N466" t="str">
            <v>沧州众智鑫成人力资源服务有限公司</v>
          </cell>
          <cell r="O466" t="str">
            <v>劳务派遣</v>
          </cell>
          <cell r="P466" t="str">
            <v>是</v>
          </cell>
          <cell r="Q466" t="str">
            <v>否</v>
          </cell>
          <cell r="R466" t="str">
            <v>劳务派遣</v>
          </cell>
          <cell r="S466" t="str">
            <v>生产类</v>
          </cell>
          <cell r="T466" t="str">
            <v>直接人员</v>
          </cell>
        </row>
        <row r="467">
          <cell r="D467" t="str">
            <v>刘彪</v>
          </cell>
          <cell r="E467" t="str">
            <v>220381200509052455</v>
          </cell>
          <cell r="F467" t="str">
            <v>男</v>
          </cell>
          <cell r="G467" t="str">
            <v>前台</v>
          </cell>
          <cell r="H467" t="str">
            <v>河北光华荣昌汽车部件有限公司</v>
          </cell>
          <cell r="I467" t="str">
            <v>座椅总装车间</v>
          </cell>
          <cell r="J467" t="str">
            <v>座椅总装车间</v>
          </cell>
          <cell r="K467" t="str">
            <v>组装工</v>
          </cell>
        </row>
        <row r="467">
          <cell r="M467" t="str">
            <v>河北</v>
          </cell>
          <cell r="N467" t="str">
            <v>沧州众智鑫成人力资源服务有限公司</v>
          </cell>
          <cell r="O467" t="str">
            <v>劳务派遣</v>
          </cell>
          <cell r="P467" t="str">
            <v>是</v>
          </cell>
          <cell r="Q467" t="str">
            <v>否</v>
          </cell>
          <cell r="R467" t="str">
            <v>劳务派遣</v>
          </cell>
          <cell r="S467" t="str">
            <v>生产类</v>
          </cell>
          <cell r="T467" t="str">
            <v>直接人员</v>
          </cell>
        </row>
        <row r="468">
          <cell r="D468" t="str">
            <v>陈勃君</v>
          </cell>
          <cell r="E468" t="str">
            <v>130983200610181810</v>
          </cell>
          <cell r="F468" t="str">
            <v>男</v>
          </cell>
          <cell r="G468" t="str">
            <v>前台</v>
          </cell>
          <cell r="H468" t="str">
            <v>河北光华荣昌汽车部件有限公司</v>
          </cell>
          <cell r="I468" t="str">
            <v>座椅总装车间</v>
          </cell>
          <cell r="J468" t="str">
            <v>座椅总装车间</v>
          </cell>
          <cell r="K468" t="str">
            <v>组装工</v>
          </cell>
        </row>
        <row r="468">
          <cell r="M468" t="str">
            <v>河北</v>
          </cell>
          <cell r="N468" t="str">
            <v>沧州众智鑫成人力资源服务有限公司</v>
          </cell>
          <cell r="O468" t="str">
            <v>劳务派遣</v>
          </cell>
          <cell r="P468" t="str">
            <v>是</v>
          </cell>
          <cell r="Q468" t="str">
            <v>否</v>
          </cell>
          <cell r="R468" t="str">
            <v>劳务派遣</v>
          </cell>
          <cell r="S468" t="str">
            <v>生产类</v>
          </cell>
          <cell r="T468" t="str">
            <v>直接人员</v>
          </cell>
        </row>
        <row r="469">
          <cell r="D469" t="str">
            <v>刘佳腾</v>
          </cell>
          <cell r="E469" t="str">
            <v>130983200301041814</v>
          </cell>
          <cell r="F469" t="str">
            <v>男</v>
          </cell>
          <cell r="G469" t="str">
            <v>前台</v>
          </cell>
          <cell r="H469" t="str">
            <v>河北光华荣昌汽车部件有限公司</v>
          </cell>
          <cell r="I469" t="str">
            <v>座椅总装车间</v>
          </cell>
          <cell r="J469" t="str">
            <v>座椅总装车间</v>
          </cell>
          <cell r="K469" t="str">
            <v>组装工</v>
          </cell>
        </row>
        <row r="469">
          <cell r="M469" t="str">
            <v>河北</v>
          </cell>
          <cell r="N469" t="str">
            <v>沧州众智鑫成人力资源服务有限公司</v>
          </cell>
          <cell r="O469" t="str">
            <v>劳务派遣</v>
          </cell>
          <cell r="P469" t="str">
            <v>是</v>
          </cell>
          <cell r="Q469" t="str">
            <v>否</v>
          </cell>
          <cell r="R469" t="str">
            <v>劳务派遣</v>
          </cell>
          <cell r="S469" t="str">
            <v>生产类</v>
          </cell>
          <cell r="T469" t="str">
            <v>直接人员</v>
          </cell>
        </row>
        <row r="470">
          <cell r="D470" t="str">
            <v>倪兆江</v>
          </cell>
          <cell r="E470" t="str">
            <v>371702200507102877</v>
          </cell>
          <cell r="F470" t="str">
            <v>男</v>
          </cell>
          <cell r="G470" t="str">
            <v>前台</v>
          </cell>
          <cell r="H470" t="str">
            <v>河北光华荣昌汽车部件有限公司</v>
          </cell>
          <cell r="I470" t="str">
            <v>座椅总装车间</v>
          </cell>
          <cell r="J470" t="str">
            <v>座椅总装车间</v>
          </cell>
          <cell r="K470" t="str">
            <v>组装工</v>
          </cell>
        </row>
        <row r="470">
          <cell r="M470" t="str">
            <v>河北</v>
          </cell>
          <cell r="N470" t="str">
            <v>沧州众智鑫成人力资源服务有限公司</v>
          </cell>
          <cell r="O470" t="str">
            <v>劳务派遣</v>
          </cell>
          <cell r="P470" t="str">
            <v>是</v>
          </cell>
          <cell r="Q470" t="str">
            <v>否</v>
          </cell>
          <cell r="R470" t="str">
            <v>劳务派遣</v>
          </cell>
          <cell r="S470" t="str">
            <v>生产类</v>
          </cell>
          <cell r="T470" t="str">
            <v>直接人员</v>
          </cell>
        </row>
        <row r="471">
          <cell r="D471" t="str">
            <v>滕秀泉</v>
          </cell>
          <cell r="E471" t="str">
            <v>130983200001052415</v>
          </cell>
          <cell r="F471" t="str">
            <v>男</v>
          </cell>
          <cell r="G471" t="str">
            <v>前台</v>
          </cell>
          <cell r="H471" t="str">
            <v>河北光华荣昌汽车部件有限公司</v>
          </cell>
          <cell r="I471" t="str">
            <v>座椅总装车间</v>
          </cell>
          <cell r="J471" t="str">
            <v>座椅总装车间</v>
          </cell>
          <cell r="K471" t="str">
            <v>组装工</v>
          </cell>
        </row>
        <row r="471">
          <cell r="M471" t="str">
            <v>河北</v>
          </cell>
          <cell r="N471" t="str">
            <v>沧州众智鑫成人力资源服务有限公司</v>
          </cell>
          <cell r="O471" t="str">
            <v>劳务派遣</v>
          </cell>
          <cell r="P471" t="str">
            <v>是</v>
          </cell>
          <cell r="Q471" t="str">
            <v>否</v>
          </cell>
          <cell r="R471" t="str">
            <v>劳务派遣</v>
          </cell>
          <cell r="S471" t="str">
            <v>生产类</v>
          </cell>
          <cell r="T471" t="str">
            <v>直接人员</v>
          </cell>
        </row>
        <row r="472">
          <cell r="D472" t="str">
            <v>郭风祥</v>
          </cell>
          <cell r="E472" t="str">
            <v>13293019790417301x</v>
          </cell>
          <cell r="F472" t="str">
            <v>男</v>
          </cell>
          <cell r="G472" t="str">
            <v>前台</v>
          </cell>
          <cell r="H472" t="str">
            <v>河北光华荣昌汽车部件有限公司</v>
          </cell>
          <cell r="I472" t="str">
            <v>发泡车间</v>
          </cell>
          <cell r="J472" t="str">
            <v>发泡车间</v>
          </cell>
          <cell r="K472" t="str">
            <v>发泡工</v>
          </cell>
        </row>
        <row r="472">
          <cell r="M472" t="str">
            <v>河北</v>
          </cell>
          <cell r="N472" t="str">
            <v>沧州众智鑫成人力资源服务有限公司</v>
          </cell>
          <cell r="O472" t="str">
            <v>劳务派遣</v>
          </cell>
          <cell r="P472" t="str">
            <v>是</v>
          </cell>
          <cell r="Q472" t="str">
            <v>否</v>
          </cell>
          <cell r="R472" t="str">
            <v>劳务派遣</v>
          </cell>
          <cell r="S472" t="str">
            <v>生产类</v>
          </cell>
          <cell r="T472" t="str">
            <v>直接人员</v>
          </cell>
        </row>
        <row r="473">
          <cell r="D473" t="str">
            <v>闫安</v>
          </cell>
          <cell r="E473" t="str">
            <v>130929200411163216</v>
          </cell>
          <cell r="F473" t="str">
            <v>男</v>
          </cell>
          <cell r="G473" t="str">
            <v>前台</v>
          </cell>
          <cell r="H473" t="str">
            <v>河北光华荣昌汽车部件有限公司</v>
          </cell>
          <cell r="I473" t="str">
            <v>发泡车间</v>
          </cell>
          <cell r="J473" t="str">
            <v>发泡车间</v>
          </cell>
          <cell r="K473" t="str">
            <v>发泡工</v>
          </cell>
        </row>
        <row r="473">
          <cell r="M473" t="str">
            <v>河北</v>
          </cell>
          <cell r="N473" t="str">
            <v>沧州众智鑫成人力资源服务有限公司</v>
          </cell>
          <cell r="O473" t="str">
            <v>劳务派遣</v>
          </cell>
          <cell r="P473" t="str">
            <v>是</v>
          </cell>
          <cell r="Q473" t="str">
            <v>否</v>
          </cell>
          <cell r="R473" t="str">
            <v>劳务派遣</v>
          </cell>
          <cell r="S473" t="str">
            <v>生产类</v>
          </cell>
          <cell r="T473" t="str">
            <v>直接人员</v>
          </cell>
        </row>
        <row r="474">
          <cell r="D474" t="str">
            <v>姜怡帆</v>
          </cell>
          <cell r="E474" t="str">
            <v>410181200009048518</v>
          </cell>
          <cell r="F474" t="str">
            <v>男</v>
          </cell>
          <cell r="G474" t="str">
            <v>前台</v>
          </cell>
          <cell r="H474" t="str">
            <v>河北光华荣昌汽车部件有限公司</v>
          </cell>
          <cell r="I474" t="str">
            <v>发泡车间</v>
          </cell>
          <cell r="J474" t="str">
            <v>发泡车间</v>
          </cell>
          <cell r="K474" t="str">
            <v>发泡工</v>
          </cell>
        </row>
        <row r="474">
          <cell r="M474" t="str">
            <v>河北</v>
          </cell>
          <cell r="N474" t="str">
            <v>沧州众智鑫成人力资源服务有限公司</v>
          </cell>
          <cell r="O474" t="str">
            <v>劳务派遣</v>
          </cell>
          <cell r="P474" t="str">
            <v>是</v>
          </cell>
          <cell r="Q474" t="str">
            <v>否</v>
          </cell>
          <cell r="R474" t="str">
            <v>劳务派遣</v>
          </cell>
          <cell r="S474" t="str">
            <v>生产类</v>
          </cell>
          <cell r="T474" t="str">
            <v>直接人员</v>
          </cell>
        </row>
        <row r="475">
          <cell r="D475" t="str">
            <v>邢维</v>
          </cell>
          <cell r="E475" t="str">
            <v>622701198908104511</v>
          </cell>
          <cell r="F475" t="str">
            <v>男</v>
          </cell>
          <cell r="G475" t="str">
            <v>前台</v>
          </cell>
          <cell r="H475" t="str">
            <v>河北光华荣昌汽车部件有限公司</v>
          </cell>
          <cell r="I475" t="str">
            <v>发泡车间</v>
          </cell>
          <cell r="J475" t="str">
            <v>发泡车间</v>
          </cell>
          <cell r="K475" t="str">
            <v>发泡工</v>
          </cell>
        </row>
        <row r="475">
          <cell r="M475" t="str">
            <v>河北</v>
          </cell>
          <cell r="N475" t="str">
            <v>沧州众智鑫成人力资源服务有限公司</v>
          </cell>
          <cell r="O475" t="str">
            <v>劳务派遣</v>
          </cell>
          <cell r="P475" t="str">
            <v>是</v>
          </cell>
          <cell r="Q475" t="str">
            <v>否</v>
          </cell>
          <cell r="R475" t="str">
            <v>劳务派遣</v>
          </cell>
          <cell r="S475" t="str">
            <v>生产类</v>
          </cell>
          <cell r="T475" t="str">
            <v>直接人员</v>
          </cell>
        </row>
        <row r="476">
          <cell r="D476" t="str">
            <v>马宏乐</v>
          </cell>
          <cell r="E476" t="str">
            <v>130983198710140952</v>
          </cell>
          <cell r="F476" t="str">
            <v>男</v>
          </cell>
          <cell r="G476" t="str">
            <v>前台</v>
          </cell>
          <cell r="H476" t="str">
            <v>河北光华荣昌汽车部件有限公司</v>
          </cell>
          <cell r="I476" t="str">
            <v>发泡车间</v>
          </cell>
          <cell r="J476" t="str">
            <v>发泡车间</v>
          </cell>
          <cell r="K476" t="str">
            <v>发泡工</v>
          </cell>
        </row>
        <row r="476">
          <cell r="M476" t="str">
            <v>河北</v>
          </cell>
          <cell r="N476" t="str">
            <v>沧州众智鑫成人力资源服务有限公司</v>
          </cell>
          <cell r="O476" t="str">
            <v>劳务派遣</v>
          </cell>
          <cell r="P476" t="str">
            <v>是</v>
          </cell>
          <cell r="Q476" t="str">
            <v>否</v>
          </cell>
          <cell r="R476" t="str">
            <v>劳务派遣</v>
          </cell>
          <cell r="S476" t="str">
            <v>生产类</v>
          </cell>
          <cell r="T476" t="str">
            <v>直接人员</v>
          </cell>
        </row>
        <row r="477">
          <cell r="D477" t="str">
            <v>孙吉良</v>
          </cell>
          <cell r="E477" t="str">
            <v>130983198802163051</v>
          </cell>
          <cell r="F477" t="str">
            <v>男</v>
          </cell>
          <cell r="G477" t="str">
            <v>前台</v>
          </cell>
          <cell r="H477" t="str">
            <v>河北光华荣昌汽车部件有限公司</v>
          </cell>
          <cell r="I477" t="str">
            <v>焊接车间</v>
          </cell>
          <cell r="J477" t="str">
            <v>焊接车间</v>
          </cell>
          <cell r="K477" t="str">
            <v>焊工</v>
          </cell>
        </row>
        <row r="477">
          <cell r="M477" t="str">
            <v>河北</v>
          </cell>
          <cell r="N477" t="str">
            <v>河北工厂</v>
          </cell>
          <cell r="O477" t="str">
            <v>劳动合同</v>
          </cell>
          <cell r="P477" t="str">
            <v>是</v>
          </cell>
          <cell r="Q477" t="str">
            <v>否</v>
          </cell>
          <cell r="R477" t="str">
            <v>临时工</v>
          </cell>
          <cell r="S477" t="str">
            <v>生产类</v>
          </cell>
          <cell r="T477" t="str">
            <v>直接人员</v>
          </cell>
        </row>
        <row r="478">
          <cell r="D478" t="str">
            <v>王超</v>
          </cell>
          <cell r="E478" t="str">
            <v>130925199112106034</v>
          </cell>
          <cell r="F478" t="str">
            <v>男</v>
          </cell>
          <cell r="G478" t="str">
            <v>前台</v>
          </cell>
          <cell r="H478" t="str">
            <v>河北光华荣昌汽车部件有限公司</v>
          </cell>
          <cell r="I478" t="str">
            <v>焊接车间</v>
          </cell>
          <cell r="J478" t="str">
            <v>焊接车间</v>
          </cell>
          <cell r="K478" t="str">
            <v>焊工</v>
          </cell>
        </row>
        <row r="478">
          <cell r="M478" t="str">
            <v>河北</v>
          </cell>
          <cell r="N478" t="str">
            <v>河北工厂</v>
          </cell>
          <cell r="O478" t="str">
            <v>劳动合同</v>
          </cell>
          <cell r="P478" t="str">
            <v>是</v>
          </cell>
          <cell r="Q478" t="str">
            <v>否</v>
          </cell>
          <cell r="R478" t="str">
            <v>正式工</v>
          </cell>
          <cell r="S478" t="str">
            <v>生产类</v>
          </cell>
          <cell r="T478" t="str">
            <v>直接人员</v>
          </cell>
        </row>
        <row r="479">
          <cell r="D479" t="str">
            <v>窦富议</v>
          </cell>
          <cell r="E479" t="str">
            <v>130983200209143711</v>
          </cell>
          <cell r="F479" t="str">
            <v>男</v>
          </cell>
          <cell r="G479" t="str">
            <v>前台</v>
          </cell>
          <cell r="H479" t="str">
            <v>河北光华荣昌汽车部件有限公司</v>
          </cell>
          <cell r="I479" t="str">
            <v>焊接车间</v>
          </cell>
          <cell r="J479" t="str">
            <v>焊接车间</v>
          </cell>
          <cell r="K479" t="str">
            <v>摆件工</v>
          </cell>
        </row>
        <row r="479">
          <cell r="M479" t="str">
            <v>河北</v>
          </cell>
          <cell r="N479" t="str">
            <v>河北工厂</v>
          </cell>
          <cell r="O479" t="str">
            <v>劳动合同</v>
          </cell>
          <cell r="P479" t="str">
            <v>是</v>
          </cell>
          <cell r="Q479" t="str">
            <v>否</v>
          </cell>
          <cell r="R479" t="str">
            <v>正式工</v>
          </cell>
          <cell r="S479" t="str">
            <v>生产类</v>
          </cell>
          <cell r="T479" t="str">
            <v>直接人员</v>
          </cell>
        </row>
        <row r="480">
          <cell r="D480" t="str">
            <v>张书棋</v>
          </cell>
          <cell r="E480" t="str">
            <v>130983200503295513</v>
          </cell>
          <cell r="F480" t="str">
            <v>男</v>
          </cell>
          <cell r="G480" t="str">
            <v>前台</v>
          </cell>
          <cell r="H480" t="str">
            <v>河北光华荣昌汽车部件有限公司</v>
          </cell>
          <cell r="I480" t="str">
            <v>焊接车间</v>
          </cell>
          <cell r="J480" t="str">
            <v>焊接车间</v>
          </cell>
          <cell r="K480" t="str">
            <v>摆件工</v>
          </cell>
        </row>
        <row r="480">
          <cell r="M480" t="str">
            <v>河北</v>
          </cell>
          <cell r="N480" t="str">
            <v>河北工厂</v>
          </cell>
          <cell r="O480" t="str">
            <v>劳动合同</v>
          </cell>
          <cell r="P480" t="str">
            <v>是</v>
          </cell>
          <cell r="Q480" t="str">
            <v>否</v>
          </cell>
          <cell r="R480" t="str">
            <v>正式工</v>
          </cell>
          <cell r="S480" t="str">
            <v>生产类</v>
          </cell>
          <cell r="T480" t="str">
            <v>直接人员</v>
          </cell>
        </row>
        <row r="481">
          <cell r="D481" t="str">
            <v>魏建东</v>
          </cell>
          <cell r="E481" t="str">
            <v>130983199808015310</v>
          </cell>
          <cell r="F481" t="str">
            <v>男</v>
          </cell>
          <cell r="G481" t="str">
            <v>前台</v>
          </cell>
          <cell r="H481" t="str">
            <v>河北光华荣昌汽车部件有限公司</v>
          </cell>
          <cell r="I481" t="str">
            <v>焊接车间</v>
          </cell>
          <cell r="J481" t="str">
            <v>焊接车间</v>
          </cell>
          <cell r="K481" t="str">
            <v>摆件工</v>
          </cell>
        </row>
        <row r="481">
          <cell r="M481" t="str">
            <v>河北</v>
          </cell>
          <cell r="N481" t="str">
            <v>河北工厂</v>
          </cell>
          <cell r="O481" t="str">
            <v>劳动合同</v>
          </cell>
          <cell r="P481" t="str">
            <v>是</v>
          </cell>
          <cell r="Q481" t="str">
            <v>否</v>
          </cell>
          <cell r="R481" t="str">
            <v>正式工</v>
          </cell>
          <cell r="S481" t="str">
            <v>生产类</v>
          </cell>
          <cell r="T481" t="str">
            <v>直接人员</v>
          </cell>
        </row>
        <row r="482">
          <cell r="D482" t="str">
            <v>马吉刚</v>
          </cell>
          <cell r="E482" t="str">
            <v>132930199002143718</v>
          </cell>
          <cell r="F482" t="str">
            <v>男</v>
          </cell>
          <cell r="G482" t="str">
            <v>前台</v>
          </cell>
          <cell r="H482" t="str">
            <v>河北光华荣昌汽车部件有限公司</v>
          </cell>
          <cell r="I482" t="str">
            <v>底座装配车间</v>
          </cell>
          <cell r="J482" t="str">
            <v>底座装配车间</v>
          </cell>
          <cell r="K482" t="str">
            <v>组装工</v>
          </cell>
        </row>
        <row r="482">
          <cell r="M482" t="str">
            <v>河北</v>
          </cell>
          <cell r="N482" t="str">
            <v>河北工厂</v>
          </cell>
          <cell r="O482" t="str">
            <v>劳动合同</v>
          </cell>
          <cell r="P482" t="str">
            <v>是</v>
          </cell>
          <cell r="Q482" t="str">
            <v>否</v>
          </cell>
          <cell r="R482" t="str">
            <v>正式工</v>
          </cell>
          <cell r="S482" t="str">
            <v>生产类</v>
          </cell>
          <cell r="T482" t="str">
            <v>直接人员</v>
          </cell>
        </row>
        <row r="483">
          <cell r="D483" t="str">
            <v>刘培杰</v>
          </cell>
          <cell r="E483" t="str">
            <v>132930197809273573</v>
          </cell>
          <cell r="F483" t="str">
            <v>男</v>
          </cell>
          <cell r="G483" t="str">
            <v>前台</v>
          </cell>
          <cell r="H483" t="str">
            <v>河北光华荣昌汽车部件有限公司</v>
          </cell>
          <cell r="I483" t="str">
            <v>底座装配车间</v>
          </cell>
          <cell r="J483" t="str">
            <v>底座装配车间</v>
          </cell>
          <cell r="K483" t="str">
            <v>组装工</v>
          </cell>
        </row>
        <row r="483">
          <cell r="M483" t="str">
            <v>河北</v>
          </cell>
          <cell r="N483" t="str">
            <v>河北工厂</v>
          </cell>
          <cell r="O483" t="str">
            <v>劳动合同</v>
          </cell>
          <cell r="P483" t="str">
            <v>是</v>
          </cell>
          <cell r="Q483" t="str">
            <v>否</v>
          </cell>
          <cell r="R483" t="str">
            <v>正式工</v>
          </cell>
          <cell r="S483" t="str">
            <v>生产类</v>
          </cell>
          <cell r="T483" t="str">
            <v>直接人员</v>
          </cell>
        </row>
        <row r="484">
          <cell r="D484" t="str">
            <v>张洪亮</v>
          </cell>
          <cell r="E484" t="str">
            <v>130983198807243915</v>
          </cell>
          <cell r="F484" t="str">
            <v>男</v>
          </cell>
          <cell r="G484" t="str">
            <v>前台</v>
          </cell>
          <cell r="H484" t="str">
            <v>河北光华荣昌汽车部件有限公司</v>
          </cell>
          <cell r="I484" t="str">
            <v>底座装配车间</v>
          </cell>
          <cell r="J484" t="str">
            <v>底座装配车间</v>
          </cell>
          <cell r="K484" t="str">
            <v>组装工</v>
          </cell>
        </row>
        <row r="484">
          <cell r="M484" t="str">
            <v>河北</v>
          </cell>
          <cell r="N484" t="str">
            <v>河北工厂</v>
          </cell>
          <cell r="O484" t="str">
            <v>劳动合同</v>
          </cell>
          <cell r="P484" t="str">
            <v>是</v>
          </cell>
          <cell r="Q484" t="str">
            <v>否</v>
          </cell>
          <cell r="R484" t="str">
            <v>正式工</v>
          </cell>
          <cell r="S484" t="str">
            <v>生产类</v>
          </cell>
          <cell r="T484" t="str">
            <v>直接人员</v>
          </cell>
        </row>
        <row r="485">
          <cell r="D485" t="str">
            <v>张明辉</v>
          </cell>
          <cell r="E485" t="str">
            <v>130983200502272010</v>
          </cell>
          <cell r="F485" t="str">
            <v>男</v>
          </cell>
          <cell r="G485" t="str">
            <v>前台</v>
          </cell>
          <cell r="H485" t="str">
            <v>河北光华荣昌汽车部件有限公司</v>
          </cell>
          <cell r="I485" t="str">
            <v>座椅总装车间</v>
          </cell>
          <cell r="J485" t="str">
            <v>座椅总装车间</v>
          </cell>
          <cell r="K485" t="str">
            <v>组装工</v>
          </cell>
        </row>
        <row r="485">
          <cell r="M485" t="str">
            <v>河北</v>
          </cell>
          <cell r="N485" t="str">
            <v>河北工厂</v>
          </cell>
          <cell r="O485" t="str">
            <v>劳动合同</v>
          </cell>
          <cell r="P485" t="str">
            <v>是</v>
          </cell>
          <cell r="Q485" t="str">
            <v>否</v>
          </cell>
          <cell r="R485" t="str">
            <v>正式工</v>
          </cell>
          <cell r="S485" t="str">
            <v>生产类</v>
          </cell>
          <cell r="T485" t="str">
            <v>直接人员</v>
          </cell>
        </row>
        <row r="486">
          <cell r="D486" t="str">
            <v>刘涛</v>
          </cell>
          <cell r="E486" t="str">
            <v>130983200001021619</v>
          </cell>
          <cell r="F486" t="str">
            <v>男</v>
          </cell>
          <cell r="G486" t="str">
            <v>前台</v>
          </cell>
          <cell r="H486" t="str">
            <v>河北光华荣昌汽车部件有限公司</v>
          </cell>
          <cell r="I486" t="str">
            <v>座椅总装车间</v>
          </cell>
          <cell r="J486" t="str">
            <v>座椅总装车间</v>
          </cell>
          <cell r="K486" t="str">
            <v>组装工</v>
          </cell>
        </row>
        <row r="486">
          <cell r="M486" t="str">
            <v>河北</v>
          </cell>
          <cell r="N486" t="str">
            <v>河北工厂</v>
          </cell>
          <cell r="O486" t="str">
            <v>劳动合同</v>
          </cell>
          <cell r="P486" t="str">
            <v>是</v>
          </cell>
          <cell r="Q486" t="str">
            <v>否</v>
          </cell>
          <cell r="R486" t="str">
            <v>正式工</v>
          </cell>
          <cell r="S486" t="str">
            <v>生产类</v>
          </cell>
          <cell r="T486" t="str">
            <v>直接人员</v>
          </cell>
        </row>
        <row r="487">
          <cell r="D487" t="str">
            <v>张孟通</v>
          </cell>
          <cell r="E487" t="str">
            <v>132930198302252815</v>
          </cell>
          <cell r="F487" t="str">
            <v>男</v>
          </cell>
          <cell r="G487" t="str">
            <v>前台</v>
          </cell>
          <cell r="H487" t="str">
            <v>河北光华荣昌汽车部件有限公司</v>
          </cell>
          <cell r="I487" t="str">
            <v>座椅总装车间</v>
          </cell>
          <cell r="J487" t="str">
            <v>座椅总装车间</v>
          </cell>
          <cell r="K487" t="str">
            <v>组装工</v>
          </cell>
        </row>
        <row r="487">
          <cell r="M487" t="str">
            <v>河北</v>
          </cell>
          <cell r="N487" t="str">
            <v>河北工厂</v>
          </cell>
          <cell r="O487" t="str">
            <v>劳动合同</v>
          </cell>
          <cell r="P487" t="str">
            <v>是</v>
          </cell>
          <cell r="Q487" t="str">
            <v>否</v>
          </cell>
          <cell r="R487" t="str">
            <v>正式工</v>
          </cell>
          <cell r="S487" t="str">
            <v>生产类</v>
          </cell>
          <cell r="T487" t="str">
            <v>直接人员</v>
          </cell>
        </row>
        <row r="488">
          <cell r="D488" t="str">
            <v>武玉萍</v>
          </cell>
          <cell r="E488" t="str">
            <v>130983199711062444</v>
          </cell>
          <cell r="F488" t="str">
            <v>女</v>
          </cell>
          <cell r="G488" t="str">
            <v>前台</v>
          </cell>
          <cell r="H488" t="str">
            <v>河北光华荣昌汽车部件有限公司</v>
          </cell>
          <cell r="I488" t="str">
            <v>座椅总装车间</v>
          </cell>
          <cell r="J488" t="str">
            <v>座椅总装车间</v>
          </cell>
          <cell r="K488" t="str">
            <v>组装工</v>
          </cell>
        </row>
        <row r="488">
          <cell r="M488" t="str">
            <v>河北</v>
          </cell>
          <cell r="N488" t="str">
            <v>河北工厂</v>
          </cell>
          <cell r="O488" t="str">
            <v>劳动合同</v>
          </cell>
          <cell r="P488" t="str">
            <v>是</v>
          </cell>
          <cell r="Q488" t="str">
            <v>否</v>
          </cell>
          <cell r="R488" t="str">
            <v>正式工</v>
          </cell>
          <cell r="S488" t="str">
            <v>生产类</v>
          </cell>
          <cell r="T488" t="str">
            <v>直接人员</v>
          </cell>
        </row>
        <row r="489">
          <cell r="D489" t="str">
            <v>张春玉</v>
          </cell>
          <cell r="E489" t="str">
            <v>220722198103264425</v>
          </cell>
          <cell r="F489" t="str">
            <v>女</v>
          </cell>
          <cell r="G489" t="str">
            <v>前台</v>
          </cell>
          <cell r="H489" t="str">
            <v>河北光华荣昌汽车部件有限公司</v>
          </cell>
          <cell r="I489" t="str">
            <v>缝纫车间</v>
          </cell>
          <cell r="J489" t="str">
            <v>缝纫车间</v>
          </cell>
          <cell r="K489" t="str">
            <v>缝纫工</v>
          </cell>
        </row>
        <row r="489">
          <cell r="M489" t="str">
            <v>河北</v>
          </cell>
          <cell r="N489" t="str">
            <v>河北工厂</v>
          </cell>
          <cell r="O489" t="str">
            <v>劳动合同</v>
          </cell>
          <cell r="P489" t="str">
            <v>是</v>
          </cell>
          <cell r="Q489" t="str">
            <v>否</v>
          </cell>
          <cell r="R489" t="str">
            <v>正式工</v>
          </cell>
          <cell r="S489" t="str">
            <v>生产类</v>
          </cell>
          <cell r="T489" t="str">
            <v>直接人员</v>
          </cell>
        </row>
        <row r="490">
          <cell r="D490" t="str">
            <v>路海亮</v>
          </cell>
          <cell r="E490" t="str">
            <v>130924198102244213</v>
          </cell>
          <cell r="F490" t="str">
            <v>男</v>
          </cell>
          <cell r="G490" t="str">
            <v>前台</v>
          </cell>
          <cell r="H490" t="str">
            <v>河北光华荣昌汽车部件有限公司</v>
          </cell>
          <cell r="I490" t="str">
            <v>焊接车间</v>
          </cell>
          <cell r="J490" t="str">
            <v>焊接车间</v>
          </cell>
          <cell r="K490" t="str">
            <v>摆件工</v>
          </cell>
        </row>
        <row r="490">
          <cell r="M490" t="str">
            <v>河北</v>
          </cell>
          <cell r="N490" t="str">
            <v>河北工厂</v>
          </cell>
          <cell r="O490" t="str">
            <v>劳动合同</v>
          </cell>
          <cell r="P490" t="str">
            <v>是</v>
          </cell>
          <cell r="Q490" t="str">
            <v>否</v>
          </cell>
          <cell r="R490" t="str">
            <v>正式工</v>
          </cell>
          <cell r="S490" t="str">
            <v>生产类</v>
          </cell>
          <cell r="T490" t="str">
            <v>直接人员</v>
          </cell>
        </row>
        <row r="491">
          <cell r="D491" t="str">
            <v>张金香</v>
          </cell>
          <cell r="E491" t="str">
            <v>132930198208093926</v>
          </cell>
          <cell r="F491" t="str">
            <v>女</v>
          </cell>
          <cell r="G491" t="str">
            <v>前台</v>
          </cell>
          <cell r="H491" t="str">
            <v>河北光华荣昌汽车部件有限公司</v>
          </cell>
          <cell r="I491" t="str">
            <v>综合管理部</v>
          </cell>
          <cell r="J491" t="str">
            <v>行政管理科</v>
          </cell>
          <cell r="K491" t="str">
            <v>勤杂工</v>
          </cell>
        </row>
        <row r="491">
          <cell r="M491" t="str">
            <v>河北</v>
          </cell>
          <cell r="N491" t="str">
            <v>河北工厂</v>
          </cell>
          <cell r="O491" t="str">
            <v>劳动合同</v>
          </cell>
          <cell r="P491" t="str">
            <v>是</v>
          </cell>
          <cell r="Q491" t="str">
            <v>否</v>
          </cell>
          <cell r="R491" t="str">
            <v>正式工</v>
          </cell>
          <cell r="S491" t="str">
            <v>行政类</v>
          </cell>
          <cell r="T491" t="str">
            <v>间接人员</v>
          </cell>
        </row>
        <row r="492">
          <cell r="D492" t="str">
            <v>孙永建</v>
          </cell>
          <cell r="E492" t="str">
            <v>130924198410064214</v>
          </cell>
          <cell r="F492" t="str">
            <v>男</v>
          </cell>
          <cell r="G492" t="str">
            <v>前台</v>
          </cell>
          <cell r="H492" t="str">
            <v>河北光华荣昌汽车部件有限公司</v>
          </cell>
          <cell r="I492" t="str">
            <v>焊接车间</v>
          </cell>
          <cell r="J492" t="str">
            <v>焊接车间</v>
          </cell>
          <cell r="K492" t="str">
            <v>焊工</v>
          </cell>
        </row>
        <row r="492">
          <cell r="M492" t="str">
            <v>河北</v>
          </cell>
          <cell r="N492" t="str">
            <v>河北工厂</v>
          </cell>
          <cell r="O492" t="str">
            <v>劳动合同</v>
          </cell>
          <cell r="P492" t="str">
            <v>是</v>
          </cell>
          <cell r="Q492" t="str">
            <v>否</v>
          </cell>
          <cell r="R492" t="str">
            <v>正式工</v>
          </cell>
          <cell r="S492" t="str">
            <v>生产类</v>
          </cell>
          <cell r="T492" t="str">
            <v>直接人员</v>
          </cell>
        </row>
        <row r="493">
          <cell r="D493" t="str">
            <v>周华胜</v>
          </cell>
          <cell r="E493" t="str">
            <v>130983200012020515</v>
          </cell>
          <cell r="F493" t="str">
            <v>男</v>
          </cell>
          <cell r="G493" t="str">
            <v>前台</v>
          </cell>
          <cell r="H493" t="str">
            <v>河北光华荣昌汽车部件有限公司</v>
          </cell>
          <cell r="I493" t="str">
            <v>电泳车间</v>
          </cell>
          <cell r="J493" t="str">
            <v>电泳车间</v>
          </cell>
          <cell r="K493" t="str">
            <v>挂件工</v>
          </cell>
        </row>
        <row r="493">
          <cell r="M493" t="str">
            <v>河北</v>
          </cell>
          <cell r="N493" t="str">
            <v>河北工厂</v>
          </cell>
          <cell r="O493" t="str">
            <v>劳动合同</v>
          </cell>
          <cell r="P493" t="str">
            <v>是</v>
          </cell>
          <cell r="Q493" t="str">
            <v>否</v>
          </cell>
          <cell r="R493" t="str">
            <v>正式工</v>
          </cell>
          <cell r="S493" t="str">
            <v>生产类</v>
          </cell>
          <cell r="T493" t="str">
            <v>直接人员</v>
          </cell>
        </row>
        <row r="494">
          <cell r="D494" t="str">
            <v>张英键</v>
          </cell>
          <cell r="E494" t="str">
            <v>130731199804153217</v>
          </cell>
          <cell r="F494" t="str">
            <v>男</v>
          </cell>
          <cell r="G494" t="str">
            <v>前台</v>
          </cell>
          <cell r="H494" t="str">
            <v>河北光华荣昌汽车部件有限公司</v>
          </cell>
          <cell r="I494" t="str">
            <v>销售驻外</v>
          </cell>
          <cell r="J494" t="str">
            <v>保定市场</v>
          </cell>
          <cell r="K494" t="str">
            <v>徐水长城现场服务</v>
          </cell>
        </row>
        <row r="494">
          <cell r="M494" t="str">
            <v>河北</v>
          </cell>
          <cell r="N494" t="str">
            <v>河北工厂</v>
          </cell>
          <cell r="O494" t="str">
            <v>劳动合同</v>
          </cell>
          <cell r="P494" t="str">
            <v>是</v>
          </cell>
          <cell r="Q494" t="str">
            <v>否</v>
          </cell>
          <cell r="R494" t="str">
            <v>正式工</v>
          </cell>
          <cell r="S494" t="str">
            <v>生产类</v>
          </cell>
          <cell r="T494" t="str">
            <v>直接人员</v>
          </cell>
        </row>
        <row r="495">
          <cell r="D495" t="str">
            <v>史浩霖</v>
          </cell>
          <cell r="E495" t="str">
            <v>130983199305245317</v>
          </cell>
          <cell r="F495" t="str">
            <v>男</v>
          </cell>
          <cell r="G495" t="str">
            <v>前台</v>
          </cell>
          <cell r="H495" t="str">
            <v>河北光华荣昌汽车部件有限公司</v>
          </cell>
          <cell r="I495" t="str">
            <v>质量部</v>
          </cell>
          <cell r="J495" t="str">
            <v>后视镜质量科</v>
          </cell>
          <cell r="K495" t="str">
            <v>后视镜-注塑/喷涂巡检</v>
          </cell>
        </row>
        <row r="495">
          <cell r="M495" t="str">
            <v>河北</v>
          </cell>
          <cell r="N495" t="str">
            <v>河北工厂</v>
          </cell>
          <cell r="O495" t="str">
            <v>劳动合同</v>
          </cell>
          <cell r="P495" t="str">
            <v>是</v>
          </cell>
          <cell r="Q495" t="str">
            <v>否</v>
          </cell>
          <cell r="R495" t="str">
            <v>正式工</v>
          </cell>
          <cell r="S495" t="str">
            <v>质量类</v>
          </cell>
          <cell r="T495" t="str">
            <v>间接人员</v>
          </cell>
        </row>
        <row r="496">
          <cell r="D496" t="str">
            <v>段存康</v>
          </cell>
          <cell r="E496" t="str">
            <v>37152220040506849x</v>
          </cell>
          <cell r="F496" t="str">
            <v>男</v>
          </cell>
          <cell r="G496" t="str">
            <v>前台</v>
          </cell>
          <cell r="H496" t="str">
            <v>河北光华荣昌汽车部件有限公司</v>
          </cell>
          <cell r="I496" t="str">
            <v>座椅总装车间</v>
          </cell>
          <cell r="J496" t="str">
            <v>座椅总装车间</v>
          </cell>
          <cell r="K496" t="str">
            <v>组装工</v>
          </cell>
        </row>
        <row r="496">
          <cell r="M496" t="str">
            <v>河北</v>
          </cell>
          <cell r="N496" t="str">
            <v>河北工厂</v>
          </cell>
          <cell r="O496" t="str">
            <v>劳动合同</v>
          </cell>
          <cell r="P496" t="str">
            <v>是</v>
          </cell>
          <cell r="Q496" t="str">
            <v>否</v>
          </cell>
          <cell r="R496" t="str">
            <v>正式工</v>
          </cell>
          <cell r="S496" t="str">
            <v>生产类</v>
          </cell>
          <cell r="T496" t="str">
            <v>直接人员</v>
          </cell>
        </row>
        <row r="497">
          <cell r="D497" t="str">
            <v>郭福双</v>
          </cell>
          <cell r="E497" t="str">
            <v>132930198810021140</v>
          </cell>
          <cell r="F497" t="str">
            <v>女</v>
          </cell>
          <cell r="G497" t="str">
            <v>前台</v>
          </cell>
          <cell r="H497" t="str">
            <v>河北光华荣昌汽车部件有限公司</v>
          </cell>
          <cell r="I497" t="str">
            <v>生产管理部</v>
          </cell>
          <cell r="J497" t="str">
            <v>金属件物料科</v>
          </cell>
          <cell r="K497" t="str">
            <v>金属件功能件库管员</v>
          </cell>
        </row>
        <row r="497">
          <cell r="M497" t="str">
            <v>河北</v>
          </cell>
          <cell r="N497" t="str">
            <v>河北工厂</v>
          </cell>
          <cell r="O497" t="str">
            <v>劳动合同</v>
          </cell>
          <cell r="P497" t="str">
            <v>是</v>
          </cell>
          <cell r="Q497" t="str">
            <v>否</v>
          </cell>
          <cell r="R497" t="str">
            <v>正式工</v>
          </cell>
          <cell r="S497" t="str">
            <v>生产类</v>
          </cell>
          <cell r="T497" t="str">
            <v>间接人员</v>
          </cell>
        </row>
        <row r="498">
          <cell r="D498" t="str">
            <v>张译文</v>
          </cell>
          <cell r="E498" t="str">
            <v>130983200505091119</v>
          </cell>
          <cell r="F498" t="str">
            <v>男</v>
          </cell>
          <cell r="G498" t="str">
            <v>前台</v>
          </cell>
          <cell r="H498" t="str">
            <v>河北光华荣昌汽车部件有限公司</v>
          </cell>
          <cell r="I498" t="str">
            <v>发泡车间</v>
          </cell>
          <cell r="J498" t="str">
            <v>发泡车间</v>
          </cell>
          <cell r="K498" t="str">
            <v>发泡工</v>
          </cell>
        </row>
        <row r="498">
          <cell r="M498" t="str">
            <v>河北</v>
          </cell>
          <cell r="N498" t="str">
            <v>河北工厂</v>
          </cell>
          <cell r="O498" t="str">
            <v>劳动合同</v>
          </cell>
          <cell r="P498" t="str">
            <v>是</v>
          </cell>
          <cell r="Q498" t="str">
            <v>否</v>
          </cell>
          <cell r="R498" t="str">
            <v>正式工</v>
          </cell>
          <cell r="S498" t="str">
            <v>生产类</v>
          </cell>
          <cell r="T498" t="str">
            <v>直接人员</v>
          </cell>
        </row>
        <row r="499">
          <cell r="D499" t="str">
            <v>王铁铮</v>
          </cell>
          <cell r="E499" t="str">
            <v>130983200405281134</v>
          </cell>
          <cell r="F499" t="str">
            <v>男</v>
          </cell>
          <cell r="G499" t="str">
            <v>前台</v>
          </cell>
          <cell r="H499" t="str">
            <v>河北光华荣昌汽车部件有限公司</v>
          </cell>
          <cell r="I499" t="str">
            <v>注塑车间</v>
          </cell>
          <cell r="J499" t="str">
            <v>注塑车间</v>
          </cell>
          <cell r="K499" t="str">
            <v>注塑工</v>
          </cell>
        </row>
        <row r="499">
          <cell r="M499" t="str">
            <v>河北</v>
          </cell>
          <cell r="N499" t="str">
            <v>河北工厂</v>
          </cell>
          <cell r="O499" t="str">
            <v>劳动合同</v>
          </cell>
          <cell r="P499" t="str">
            <v>是</v>
          </cell>
          <cell r="Q499" t="str">
            <v>否</v>
          </cell>
          <cell r="R499" t="str">
            <v>正式工</v>
          </cell>
          <cell r="S499" t="str">
            <v>生产类</v>
          </cell>
          <cell r="T499" t="str">
            <v>直接人员</v>
          </cell>
        </row>
        <row r="500">
          <cell r="D500" t="str">
            <v>杨桐</v>
          </cell>
          <cell r="E500" t="str">
            <v>130983200512102218</v>
          </cell>
          <cell r="F500" t="str">
            <v>男</v>
          </cell>
          <cell r="G500" t="str">
            <v>前台</v>
          </cell>
          <cell r="H500" t="str">
            <v>河北光华荣昌汽车部件有限公司</v>
          </cell>
          <cell r="I500" t="str">
            <v>底座装配车间</v>
          </cell>
          <cell r="J500" t="str">
            <v>底座装配车间-H6</v>
          </cell>
          <cell r="K500" t="str">
            <v>H6-组装工</v>
          </cell>
        </row>
        <row r="500">
          <cell r="M500" t="str">
            <v>河北</v>
          </cell>
          <cell r="N500" t="str">
            <v>河北工厂</v>
          </cell>
          <cell r="O500" t="str">
            <v>劳动合同</v>
          </cell>
          <cell r="P500" t="str">
            <v>是</v>
          </cell>
          <cell r="Q500" t="str">
            <v>否</v>
          </cell>
          <cell r="R500" t="str">
            <v>正式工</v>
          </cell>
          <cell r="S500" t="str">
            <v>生产类</v>
          </cell>
          <cell r="T500" t="str">
            <v>直接人员</v>
          </cell>
        </row>
        <row r="501">
          <cell r="D501" t="str">
            <v>韩泽全</v>
          </cell>
          <cell r="E501" t="str">
            <v>130983200601223716</v>
          </cell>
          <cell r="F501" t="str">
            <v>男</v>
          </cell>
          <cell r="G501" t="str">
            <v>前台</v>
          </cell>
          <cell r="H501" t="str">
            <v>河北光华荣昌汽车部件有限公司</v>
          </cell>
          <cell r="I501" t="str">
            <v>焊接车间</v>
          </cell>
          <cell r="J501" t="str">
            <v>焊接车间</v>
          </cell>
          <cell r="K501" t="str">
            <v>摆件工</v>
          </cell>
        </row>
        <row r="501">
          <cell r="M501" t="str">
            <v>河北</v>
          </cell>
          <cell r="N501" t="str">
            <v>河北工厂</v>
          </cell>
          <cell r="O501" t="str">
            <v>劳动合同</v>
          </cell>
          <cell r="P501" t="str">
            <v>是</v>
          </cell>
          <cell r="Q501" t="str">
            <v>否</v>
          </cell>
          <cell r="R501" t="str">
            <v>正式工</v>
          </cell>
          <cell r="S501" t="str">
            <v>生产类</v>
          </cell>
          <cell r="T501" t="str">
            <v>直接人员</v>
          </cell>
        </row>
        <row r="502">
          <cell r="D502" t="str">
            <v>宋勃超</v>
          </cell>
          <cell r="E502" t="str">
            <v>130983200507130513</v>
          </cell>
          <cell r="F502" t="str">
            <v>男</v>
          </cell>
          <cell r="G502" t="str">
            <v>前台</v>
          </cell>
          <cell r="H502" t="str">
            <v>河北光华荣昌汽车部件有限公司</v>
          </cell>
          <cell r="I502" t="str">
            <v>焊接车间</v>
          </cell>
          <cell r="J502" t="str">
            <v>焊接车间</v>
          </cell>
          <cell r="K502" t="str">
            <v>摆件工</v>
          </cell>
        </row>
        <row r="502">
          <cell r="M502" t="str">
            <v>河北</v>
          </cell>
          <cell r="N502" t="str">
            <v>河北工厂</v>
          </cell>
          <cell r="O502" t="str">
            <v>劳动合同</v>
          </cell>
          <cell r="P502" t="str">
            <v>是</v>
          </cell>
          <cell r="Q502" t="str">
            <v>否</v>
          </cell>
          <cell r="R502" t="str">
            <v>正式工</v>
          </cell>
          <cell r="S502" t="str">
            <v>生产类</v>
          </cell>
          <cell r="T502" t="str">
            <v>直接人员</v>
          </cell>
        </row>
        <row r="503">
          <cell r="D503" t="str">
            <v>王培春</v>
          </cell>
          <cell r="E503" t="str">
            <v>140322197911300027</v>
          </cell>
          <cell r="F503" t="str">
            <v>女</v>
          </cell>
          <cell r="G503" t="str">
            <v>前台</v>
          </cell>
          <cell r="H503" t="str">
            <v>河北光华荣昌汽车部件有限公司</v>
          </cell>
          <cell r="I503" t="str">
            <v>冲压弯管车间</v>
          </cell>
          <cell r="J503" t="str">
            <v>冲压弯管车间</v>
          </cell>
          <cell r="K503" t="str">
            <v>操作工</v>
          </cell>
        </row>
        <row r="503">
          <cell r="M503" t="str">
            <v>河北</v>
          </cell>
          <cell r="N503" t="str">
            <v>天津宏达翔科技有限公司</v>
          </cell>
          <cell r="O503" t="str">
            <v>劳务派遣</v>
          </cell>
          <cell r="P503" t="str">
            <v>是</v>
          </cell>
          <cell r="Q503" t="str">
            <v>否</v>
          </cell>
          <cell r="R503" t="str">
            <v>劳务派遣</v>
          </cell>
          <cell r="S503" t="str">
            <v>生产类</v>
          </cell>
          <cell r="T503" t="str">
            <v>直接人员</v>
          </cell>
        </row>
        <row r="504">
          <cell r="D504" t="str">
            <v>王存富</v>
          </cell>
          <cell r="E504" t="str">
            <v>140322197612214235</v>
          </cell>
          <cell r="F504" t="str">
            <v>男</v>
          </cell>
          <cell r="G504" t="str">
            <v>前台</v>
          </cell>
          <cell r="H504" t="str">
            <v>河北光华荣昌汽车部件有限公司</v>
          </cell>
          <cell r="I504" t="str">
            <v>冲压弯管车间</v>
          </cell>
          <cell r="J504" t="str">
            <v>冲压弯管车间</v>
          </cell>
          <cell r="K504" t="str">
            <v>操作工</v>
          </cell>
        </row>
        <row r="504">
          <cell r="M504" t="str">
            <v>河北</v>
          </cell>
          <cell r="N504" t="str">
            <v>天津宏达翔科技有限公司</v>
          </cell>
          <cell r="O504" t="str">
            <v>劳务派遣</v>
          </cell>
          <cell r="P504" t="str">
            <v>是</v>
          </cell>
          <cell r="Q504" t="str">
            <v>否</v>
          </cell>
          <cell r="R504" t="str">
            <v>劳务派遣</v>
          </cell>
          <cell r="S504" t="str">
            <v>生产类</v>
          </cell>
          <cell r="T504" t="str">
            <v>直接人员</v>
          </cell>
        </row>
        <row r="505">
          <cell r="D505" t="str">
            <v>马祥妹</v>
          </cell>
          <cell r="E505" t="str">
            <v>130921198706082068</v>
          </cell>
          <cell r="F505" t="str">
            <v>女</v>
          </cell>
          <cell r="G505" t="str">
            <v>前台</v>
          </cell>
          <cell r="H505" t="str">
            <v>河北光华荣昌汽车部件有限公司</v>
          </cell>
          <cell r="I505" t="str">
            <v>焊接车间</v>
          </cell>
          <cell r="J505" t="str">
            <v>焊接车间</v>
          </cell>
          <cell r="K505" t="str">
            <v>摆件工</v>
          </cell>
        </row>
        <row r="505">
          <cell r="M505" t="str">
            <v>河北</v>
          </cell>
          <cell r="N505" t="str">
            <v>天津宏达翔科技有限公司</v>
          </cell>
          <cell r="O505" t="str">
            <v>劳务派遣</v>
          </cell>
          <cell r="P505" t="str">
            <v>是</v>
          </cell>
          <cell r="Q505" t="str">
            <v>否</v>
          </cell>
          <cell r="R505" t="str">
            <v>劳务派遣</v>
          </cell>
          <cell r="S505" t="str">
            <v>生产类</v>
          </cell>
          <cell r="T505" t="str">
            <v>直接人员</v>
          </cell>
        </row>
        <row r="506">
          <cell r="D506" t="str">
            <v>张全振</v>
          </cell>
          <cell r="E506" t="str">
            <v>130924200603264634</v>
          </cell>
          <cell r="F506" t="str">
            <v>男</v>
          </cell>
          <cell r="G506" t="str">
            <v>前台</v>
          </cell>
          <cell r="H506" t="str">
            <v>河北光华荣昌汽车部件有限公司</v>
          </cell>
          <cell r="I506" t="str">
            <v>焊接车间</v>
          </cell>
          <cell r="J506" t="str">
            <v>焊接车间</v>
          </cell>
          <cell r="K506" t="str">
            <v>摆件工</v>
          </cell>
        </row>
        <row r="506">
          <cell r="M506" t="str">
            <v>河北</v>
          </cell>
          <cell r="N506" t="str">
            <v>天津宏达翔科技有限公司</v>
          </cell>
          <cell r="O506" t="str">
            <v>劳务派遣</v>
          </cell>
          <cell r="P506" t="str">
            <v>是</v>
          </cell>
          <cell r="Q506" t="str">
            <v>否</v>
          </cell>
          <cell r="R506" t="str">
            <v>劳务派遣</v>
          </cell>
          <cell r="S506" t="str">
            <v>生产类</v>
          </cell>
          <cell r="T506" t="str">
            <v>直接人员</v>
          </cell>
        </row>
        <row r="507">
          <cell r="D507" t="str">
            <v>孟令壮</v>
          </cell>
          <cell r="E507" t="str">
            <v>130924200609103516</v>
          </cell>
          <cell r="F507" t="str">
            <v>男</v>
          </cell>
          <cell r="G507" t="str">
            <v>前台</v>
          </cell>
          <cell r="H507" t="str">
            <v>河北光华荣昌汽车部件有限公司</v>
          </cell>
          <cell r="I507" t="str">
            <v>焊接车间</v>
          </cell>
          <cell r="J507" t="str">
            <v>焊接车间</v>
          </cell>
          <cell r="K507" t="str">
            <v>焊工</v>
          </cell>
        </row>
        <row r="507">
          <cell r="M507" t="str">
            <v>河北</v>
          </cell>
          <cell r="N507" t="str">
            <v>天津宏达翔科技有限公司</v>
          </cell>
          <cell r="O507" t="str">
            <v>劳务派遣</v>
          </cell>
          <cell r="P507" t="str">
            <v>是</v>
          </cell>
          <cell r="Q507" t="str">
            <v>否</v>
          </cell>
          <cell r="R507" t="str">
            <v>劳务派遣</v>
          </cell>
          <cell r="S507" t="str">
            <v>生产类</v>
          </cell>
          <cell r="T507" t="str">
            <v>直接人员</v>
          </cell>
        </row>
        <row r="508">
          <cell r="D508" t="str">
            <v>赵廷起</v>
          </cell>
          <cell r="E508" t="str">
            <v>132235197905132010</v>
          </cell>
          <cell r="F508" t="str">
            <v>男</v>
          </cell>
          <cell r="G508" t="str">
            <v>前台</v>
          </cell>
          <cell r="H508" t="str">
            <v>河北光华荣昌汽车部件有限公司</v>
          </cell>
          <cell r="I508" t="str">
            <v>焊接车间</v>
          </cell>
          <cell r="J508" t="str">
            <v>焊接车间</v>
          </cell>
          <cell r="K508" t="str">
            <v>摆件工</v>
          </cell>
        </row>
        <row r="508">
          <cell r="M508" t="str">
            <v>河北</v>
          </cell>
          <cell r="N508" t="str">
            <v>天津宏达翔科技有限公司</v>
          </cell>
          <cell r="O508" t="str">
            <v>劳务派遣</v>
          </cell>
          <cell r="P508" t="str">
            <v>是</v>
          </cell>
          <cell r="Q508" t="str">
            <v>否</v>
          </cell>
          <cell r="R508" t="str">
            <v>劳务派遣</v>
          </cell>
          <cell r="S508" t="str">
            <v>生产类</v>
          </cell>
          <cell r="T508" t="str">
            <v>直接人员</v>
          </cell>
        </row>
        <row r="509">
          <cell r="D509" t="str">
            <v>于进</v>
          </cell>
          <cell r="E509" t="str">
            <v>130983200412163734</v>
          </cell>
          <cell r="F509" t="str">
            <v>男</v>
          </cell>
          <cell r="G509" t="str">
            <v>前台</v>
          </cell>
          <cell r="H509" t="str">
            <v>河北光华荣昌汽车部件有限公司</v>
          </cell>
          <cell r="I509" t="str">
            <v>焊接车间</v>
          </cell>
          <cell r="J509" t="str">
            <v>焊接车间</v>
          </cell>
          <cell r="K509" t="str">
            <v>摆件工</v>
          </cell>
        </row>
        <row r="509">
          <cell r="M509" t="str">
            <v>河北</v>
          </cell>
          <cell r="N509" t="str">
            <v>天津宏达翔科技有限公司</v>
          </cell>
          <cell r="O509" t="str">
            <v>劳务派遣</v>
          </cell>
          <cell r="P509" t="str">
            <v>是</v>
          </cell>
          <cell r="Q509" t="str">
            <v>否</v>
          </cell>
          <cell r="R509" t="str">
            <v>劳务派遣</v>
          </cell>
          <cell r="S509" t="str">
            <v>生产类</v>
          </cell>
          <cell r="T509" t="str">
            <v>直接人员</v>
          </cell>
        </row>
        <row r="510">
          <cell r="D510" t="str">
            <v>韩依林</v>
          </cell>
          <cell r="E510" t="str">
            <v>130983200412293715</v>
          </cell>
          <cell r="F510" t="str">
            <v>男</v>
          </cell>
          <cell r="G510" t="str">
            <v>前台</v>
          </cell>
          <cell r="H510" t="str">
            <v>河北光华荣昌汽车部件有限公司</v>
          </cell>
          <cell r="I510" t="str">
            <v>焊接车间</v>
          </cell>
          <cell r="J510" t="str">
            <v>焊接车间</v>
          </cell>
          <cell r="K510" t="str">
            <v>摆件工</v>
          </cell>
        </row>
        <row r="510">
          <cell r="M510" t="str">
            <v>河北</v>
          </cell>
          <cell r="N510" t="str">
            <v>天津宏达翔科技有限公司</v>
          </cell>
          <cell r="O510" t="str">
            <v>劳务派遣</v>
          </cell>
          <cell r="P510" t="str">
            <v>是</v>
          </cell>
          <cell r="Q510" t="str">
            <v>否</v>
          </cell>
          <cell r="R510" t="str">
            <v>劳务派遣</v>
          </cell>
          <cell r="S510" t="str">
            <v>生产类</v>
          </cell>
          <cell r="T510" t="str">
            <v>直接人员</v>
          </cell>
        </row>
        <row r="511">
          <cell r="D511" t="str">
            <v>穆军伟</v>
          </cell>
          <cell r="E511" t="str">
            <v>130981200506105217</v>
          </cell>
          <cell r="F511" t="str">
            <v>男</v>
          </cell>
          <cell r="G511" t="str">
            <v>前台</v>
          </cell>
          <cell r="H511" t="str">
            <v>河北光华荣昌汽车部件有限公司</v>
          </cell>
          <cell r="I511" t="str">
            <v>焊接车间</v>
          </cell>
          <cell r="J511" t="str">
            <v>焊接车间</v>
          </cell>
          <cell r="K511" t="str">
            <v>摆件工</v>
          </cell>
        </row>
        <row r="511">
          <cell r="M511" t="str">
            <v>河北</v>
          </cell>
          <cell r="N511" t="str">
            <v>天津宏达翔科技有限公司</v>
          </cell>
          <cell r="O511" t="str">
            <v>劳务派遣</v>
          </cell>
          <cell r="P511" t="str">
            <v>是</v>
          </cell>
          <cell r="Q511" t="str">
            <v>否</v>
          </cell>
          <cell r="R511" t="str">
            <v>劳务派遣</v>
          </cell>
          <cell r="S511" t="str">
            <v>生产类</v>
          </cell>
          <cell r="T511" t="str">
            <v>直接人员</v>
          </cell>
        </row>
        <row r="512">
          <cell r="D512" t="str">
            <v>冯煜杰</v>
          </cell>
          <cell r="E512" t="str">
            <v>130983200508065012</v>
          </cell>
          <cell r="F512" t="str">
            <v>男</v>
          </cell>
          <cell r="G512" t="str">
            <v>前台</v>
          </cell>
          <cell r="H512" t="str">
            <v>河北光华荣昌汽车部件有限公司</v>
          </cell>
          <cell r="I512" t="str">
            <v>底座装配车间</v>
          </cell>
          <cell r="J512" t="str">
            <v>底座装配车间</v>
          </cell>
          <cell r="K512" t="str">
            <v>组装工</v>
          </cell>
        </row>
        <row r="512">
          <cell r="M512" t="str">
            <v>河北</v>
          </cell>
          <cell r="N512" t="str">
            <v>天津宏达翔科技有限公司</v>
          </cell>
          <cell r="O512" t="str">
            <v>劳务派遣</v>
          </cell>
          <cell r="P512" t="str">
            <v>是</v>
          </cell>
          <cell r="Q512" t="str">
            <v>否</v>
          </cell>
          <cell r="R512" t="str">
            <v>劳务派遣</v>
          </cell>
          <cell r="S512" t="str">
            <v>生产类</v>
          </cell>
          <cell r="T512" t="str">
            <v>直接人员</v>
          </cell>
        </row>
        <row r="513">
          <cell r="D513" t="str">
            <v>于宗秀</v>
          </cell>
          <cell r="E513" t="str">
            <v>132930197304143028</v>
          </cell>
          <cell r="F513" t="str">
            <v>女</v>
          </cell>
          <cell r="G513" t="str">
            <v>前台</v>
          </cell>
          <cell r="H513" t="str">
            <v>河北光华荣昌汽车部件有限公司</v>
          </cell>
          <cell r="I513" t="str">
            <v>底座装配车间</v>
          </cell>
          <cell r="J513" t="str">
            <v>底座装配车间</v>
          </cell>
          <cell r="K513" t="str">
            <v>组装工</v>
          </cell>
        </row>
        <row r="513">
          <cell r="M513" t="str">
            <v>河北</v>
          </cell>
          <cell r="N513" t="str">
            <v>天津宏达翔科技有限公司</v>
          </cell>
          <cell r="O513" t="str">
            <v>劳务派遣</v>
          </cell>
          <cell r="P513" t="str">
            <v>是</v>
          </cell>
          <cell r="Q513" t="str">
            <v>否</v>
          </cell>
          <cell r="R513" t="str">
            <v>劳务派遣</v>
          </cell>
          <cell r="S513" t="str">
            <v>生产类</v>
          </cell>
          <cell r="T513" t="str">
            <v>直接人员</v>
          </cell>
        </row>
        <row r="514">
          <cell r="D514" t="str">
            <v>王晓平</v>
          </cell>
          <cell r="E514" t="str">
            <v>130983198603303023</v>
          </cell>
          <cell r="F514" t="str">
            <v>女</v>
          </cell>
          <cell r="G514" t="str">
            <v>前台</v>
          </cell>
          <cell r="H514" t="str">
            <v>河北光华荣昌汽车部件有限公司</v>
          </cell>
          <cell r="I514" t="str">
            <v>底座装配车间</v>
          </cell>
          <cell r="J514" t="str">
            <v>底座装配车间</v>
          </cell>
          <cell r="K514" t="str">
            <v>组装工</v>
          </cell>
        </row>
        <row r="514">
          <cell r="M514" t="str">
            <v>河北</v>
          </cell>
          <cell r="N514" t="str">
            <v>天津宏达翔科技有限公司</v>
          </cell>
          <cell r="O514" t="str">
            <v>劳务派遣</v>
          </cell>
          <cell r="P514" t="str">
            <v>是</v>
          </cell>
          <cell r="Q514" t="str">
            <v>否</v>
          </cell>
          <cell r="R514" t="str">
            <v>劳务派遣</v>
          </cell>
          <cell r="S514" t="str">
            <v>生产类</v>
          </cell>
          <cell r="T514" t="str">
            <v>直接人员</v>
          </cell>
        </row>
        <row r="515">
          <cell r="D515" t="str">
            <v>周静</v>
          </cell>
          <cell r="E515" t="str">
            <v>130983198812043061</v>
          </cell>
          <cell r="F515" t="str">
            <v>女</v>
          </cell>
          <cell r="G515" t="str">
            <v>前台</v>
          </cell>
          <cell r="H515" t="str">
            <v>河北光华荣昌汽车部件有限公司</v>
          </cell>
          <cell r="I515" t="str">
            <v>底座装配车间</v>
          </cell>
          <cell r="J515" t="str">
            <v>底座装配车间</v>
          </cell>
          <cell r="K515" t="str">
            <v>组装工</v>
          </cell>
        </row>
        <row r="515">
          <cell r="M515" t="str">
            <v>河北</v>
          </cell>
          <cell r="N515" t="str">
            <v>天津宏达翔科技有限公司</v>
          </cell>
          <cell r="O515" t="str">
            <v>劳务派遣</v>
          </cell>
          <cell r="P515" t="str">
            <v>是</v>
          </cell>
          <cell r="Q515" t="str">
            <v>否</v>
          </cell>
          <cell r="R515" t="str">
            <v>劳务派遣</v>
          </cell>
          <cell r="S515" t="str">
            <v>生产类</v>
          </cell>
          <cell r="T515" t="str">
            <v>直接人员</v>
          </cell>
        </row>
        <row r="516">
          <cell r="D516" t="str">
            <v>高福录</v>
          </cell>
          <cell r="E516" t="str">
            <v>130983198304193012</v>
          </cell>
          <cell r="F516" t="str">
            <v>男</v>
          </cell>
          <cell r="G516" t="str">
            <v>前台</v>
          </cell>
          <cell r="H516" t="str">
            <v>河北光华荣昌汽车部件有限公司</v>
          </cell>
          <cell r="I516" t="str">
            <v>底座装配车间</v>
          </cell>
          <cell r="J516" t="str">
            <v>底座装配车间</v>
          </cell>
          <cell r="K516" t="str">
            <v>组装工</v>
          </cell>
        </row>
        <row r="516">
          <cell r="M516" t="str">
            <v>河北</v>
          </cell>
          <cell r="N516" t="str">
            <v>天津宏达翔科技有限公司</v>
          </cell>
          <cell r="O516" t="str">
            <v>劳务派遣</v>
          </cell>
          <cell r="P516" t="str">
            <v>是</v>
          </cell>
          <cell r="Q516" t="str">
            <v>否</v>
          </cell>
          <cell r="R516" t="str">
            <v>劳务派遣</v>
          </cell>
          <cell r="S516" t="str">
            <v>生产类</v>
          </cell>
          <cell r="T516" t="str">
            <v>直接人员</v>
          </cell>
        </row>
        <row r="517">
          <cell r="D517" t="str">
            <v>孙义龙</v>
          </cell>
          <cell r="E517" t="str">
            <v>130983200011171610</v>
          </cell>
          <cell r="F517" t="str">
            <v>男</v>
          </cell>
          <cell r="G517" t="str">
            <v>前台</v>
          </cell>
          <cell r="H517" t="str">
            <v>河北光华荣昌汽车部件有限公司</v>
          </cell>
          <cell r="I517" t="str">
            <v>底座装配车间</v>
          </cell>
          <cell r="J517" t="str">
            <v>底座装配车间</v>
          </cell>
          <cell r="K517" t="str">
            <v>组装工</v>
          </cell>
        </row>
        <row r="517">
          <cell r="M517" t="str">
            <v>河北</v>
          </cell>
          <cell r="N517" t="str">
            <v>天津宏达翔科技有限公司</v>
          </cell>
          <cell r="O517" t="str">
            <v>劳务派遣</v>
          </cell>
          <cell r="P517" t="str">
            <v>是</v>
          </cell>
          <cell r="Q517" t="str">
            <v>否</v>
          </cell>
          <cell r="R517" t="str">
            <v>劳务派遣</v>
          </cell>
          <cell r="S517" t="str">
            <v>生产类</v>
          </cell>
          <cell r="T517" t="str">
            <v>直接人员</v>
          </cell>
        </row>
        <row r="518">
          <cell r="D518" t="str">
            <v>辛肖</v>
          </cell>
          <cell r="E518" t="str">
            <v>132930198709014122</v>
          </cell>
          <cell r="F518" t="str">
            <v>男</v>
          </cell>
          <cell r="G518" t="str">
            <v>前台</v>
          </cell>
          <cell r="H518" t="str">
            <v>河北光华荣昌汽车部件有限公司</v>
          </cell>
          <cell r="I518" t="str">
            <v>座椅总装车间</v>
          </cell>
          <cell r="J518" t="str">
            <v>座椅总装车间</v>
          </cell>
          <cell r="K518" t="str">
            <v>组装工</v>
          </cell>
        </row>
        <row r="518">
          <cell r="M518" t="str">
            <v>河北</v>
          </cell>
          <cell r="N518" t="str">
            <v>天津宏达翔科技有限公司</v>
          </cell>
          <cell r="O518" t="str">
            <v>劳务派遣</v>
          </cell>
          <cell r="P518" t="str">
            <v>是</v>
          </cell>
          <cell r="Q518" t="str">
            <v>否</v>
          </cell>
          <cell r="R518" t="str">
            <v>劳务派遣</v>
          </cell>
          <cell r="S518" t="str">
            <v>生产类</v>
          </cell>
          <cell r="T518" t="str">
            <v>直接人员</v>
          </cell>
        </row>
        <row r="519">
          <cell r="D519" t="str">
            <v>左玉霞</v>
          </cell>
          <cell r="E519" t="str">
            <v>130983199306063021</v>
          </cell>
          <cell r="F519" t="str">
            <v>女</v>
          </cell>
          <cell r="G519" t="str">
            <v>前台</v>
          </cell>
          <cell r="H519" t="str">
            <v>河北光华荣昌汽车部件有限公司</v>
          </cell>
          <cell r="I519" t="str">
            <v>座椅总装车间</v>
          </cell>
          <cell r="J519" t="str">
            <v>座椅总装车间</v>
          </cell>
          <cell r="K519" t="str">
            <v>组装工</v>
          </cell>
        </row>
        <row r="519">
          <cell r="M519" t="str">
            <v>河北</v>
          </cell>
          <cell r="N519" t="str">
            <v>天津宏达翔科技有限公司</v>
          </cell>
          <cell r="O519" t="str">
            <v>劳务派遣</v>
          </cell>
          <cell r="P519" t="str">
            <v>是</v>
          </cell>
          <cell r="Q519" t="str">
            <v>否</v>
          </cell>
          <cell r="R519" t="str">
            <v>劳务派遣</v>
          </cell>
          <cell r="S519" t="str">
            <v>生产类</v>
          </cell>
          <cell r="T519" t="str">
            <v>直接人员</v>
          </cell>
        </row>
        <row r="520">
          <cell r="D520" t="str">
            <v>闫永香</v>
          </cell>
          <cell r="E520" t="str">
            <v>132930197205233022</v>
          </cell>
          <cell r="F520" t="str">
            <v>女</v>
          </cell>
          <cell r="G520" t="str">
            <v>前台</v>
          </cell>
          <cell r="H520" t="str">
            <v>河北光华荣昌汽车部件有限公司</v>
          </cell>
          <cell r="I520" t="str">
            <v>座椅总装车间</v>
          </cell>
          <cell r="J520" t="str">
            <v>座椅总装车间</v>
          </cell>
          <cell r="K520" t="str">
            <v>组装工</v>
          </cell>
        </row>
        <row r="520">
          <cell r="M520" t="str">
            <v>河北</v>
          </cell>
          <cell r="N520" t="str">
            <v>天津宏达翔科技有限公司</v>
          </cell>
          <cell r="O520" t="str">
            <v>劳务派遣</v>
          </cell>
          <cell r="P520" t="str">
            <v>是</v>
          </cell>
          <cell r="Q520" t="str">
            <v>否</v>
          </cell>
          <cell r="R520" t="str">
            <v>劳务派遣</v>
          </cell>
          <cell r="S520" t="str">
            <v>生产类</v>
          </cell>
          <cell r="T520" t="str">
            <v>直接人员</v>
          </cell>
        </row>
        <row r="521">
          <cell r="D521" t="str">
            <v>田晓华</v>
          </cell>
          <cell r="E521" t="str">
            <v>130983197204213026</v>
          </cell>
          <cell r="F521" t="str">
            <v>女</v>
          </cell>
          <cell r="G521" t="str">
            <v>前台</v>
          </cell>
          <cell r="H521" t="str">
            <v>河北光华荣昌汽车部件有限公司</v>
          </cell>
          <cell r="I521" t="str">
            <v>座椅总装车间</v>
          </cell>
          <cell r="J521" t="str">
            <v>座椅总装车间</v>
          </cell>
          <cell r="K521" t="str">
            <v>组装工</v>
          </cell>
        </row>
        <row r="521">
          <cell r="M521" t="str">
            <v>河北</v>
          </cell>
          <cell r="N521" t="str">
            <v>天津宏达翔科技有限公司</v>
          </cell>
          <cell r="O521" t="str">
            <v>劳务派遣</v>
          </cell>
          <cell r="P521" t="str">
            <v>是</v>
          </cell>
          <cell r="Q521" t="str">
            <v>否</v>
          </cell>
          <cell r="R521" t="str">
            <v>劳务派遣</v>
          </cell>
          <cell r="S521" t="str">
            <v>生产类</v>
          </cell>
          <cell r="T521" t="str">
            <v>直接人员</v>
          </cell>
        </row>
        <row r="522">
          <cell r="D522" t="str">
            <v>孙付芬</v>
          </cell>
          <cell r="E522" t="str">
            <v>132930197412083042</v>
          </cell>
          <cell r="F522" t="str">
            <v>女</v>
          </cell>
          <cell r="G522" t="str">
            <v>前台</v>
          </cell>
          <cell r="H522" t="str">
            <v>河北光华荣昌汽车部件有限公司</v>
          </cell>
          <cell r="I522" t="str">
            <v>座椅总装车间</v>
          </cell>
          <cell r="J522" t="str">
            <v>座椅总装车间</v>
          </cell>
          <cell r="K522" t="str">
            <v>组装工</v>
          </cell>
        </row>
        <row r="522">
          <cell r="M522" t="str">
            <v>河北</v>
          </cell>
          <cell r="N522" t="str">
            <v>天津宏达翔科技有限公司</v>
          </cell>
          <cell r="O522" t="str">
            <v>劳务派遣</v>
          </cell>
          <cell r="P522" t="str">
            <v>是</v>
          </cell>
          <cell r="Q522" t="str">
            <v>否</v>
          </cell>
          <cell r="R522" t="str">
            <v>劳务派遣</v>
          </cell>
          <cell r="S522" t="str">
            <v>生产类</v>
          </cell>
          <cell r="T522" t="str">
            <v>直接人员</v>
          </cell>
        </row>
        <row r="523">
          <cell r="D523" t="str">
            <v>高志伟</v>
          </cell>
          <cell r="E523" t="str">
            <v>130921199509052032</v>
          </cell>
          <cell r="F523" t="str">
            <v>男</v>
          </cell>
          <cell r="G523" t="str">
            <v>前台</v>
          </cell>
          <cell r="H523" t="str">
            <v>河北光华荣昌汽车部件有限公司</v>
          </cell>
          <cell r="I523" t="str">
            <v>座椅总装车间</v>
          </cell>
          <cell r="J523" t="str">
            <v>座椅总装车间</v>
          </cell>
          <cell r="K523" t="str">
            <v>组装工</v>
          </cell>
        </row>
        <row r="523">
          <cell r="M523" t="str">
            <v>河北</v>
          </cell>
          <cell r="N523" t="str">
            <v>天津宏达翔科技有限公司</v>
          </cell>
          <cell r="O523" t="str">
            <v>劳务派遣</v>
          </cell>
          <cell r="P523" t="str">
            <v>是</v>
          </cell>
          <cell r="Q523" t="str">
            <v>否</v>
          </cell>
          <cell r="R523" t="str">
            <v>劳务派遣</v>
          </cell>
          <cell r="S523" t="str">
            <v>生产类</v>
          </cell>
          <cell r="T523" t="str">
            <v>直接人员</v>
          </cell>
        </row>
        <row r="524">
          <cell r="D524" t="str">
            <v>刘海勇</v>
          </cell>
          <cell r="E524" t="str">
            <v>130983200503132212</v>
          </cell>
          <cell r="F524" t="str">
            <v>男</v>
          </cell>
          <cell r="G524" t="str">
            <v>前台</v>
          </cell>
          <cell r="H524" t="str">
            <v>河北光华荣昌汽车部件有限公司</v>
          </cell>
          <cell r="I524" t="str">
            <v>座椅总装车间</v>
          </cell>
          <cell r="J524" t="str">
            <v>座椅总装车间</v>
          </cell>
          <cell r="K524" t="str">
            <v>组装工</v>
          </cell>
        </row>
        <row r="524">
          <cell r="M524" t="str">
            <v>河北</v>
          </cell>
          <cell r="N524" t="str">
            <v>天津宏达翔科技有限公司</v>
          </cell>
          <cell r="O524" t="str">
            <v>劳务派遣</v>
          </cell>
          <cell r="P524" t="str">
            <v>是</v>
          </cell>
          <cell r="Q524" t="str">
            <v>否</v>
          </cell>
          <cell r="R524" t="str">
            <v>劳务派遣</v>
          </cell>
          <cell r="S524" t="str">
            <v>生产类</v>
          </cell>
          <cell r="T524" t="str">
            <v>直接人员</v>
          </cell>
        </row>
        <row r="525">
          <cell r="D525" t="str">
            <v>李会平</v>
          </cell>
        </row>
        <row r="525">
          <cell r="F525" t="str">
            <v>女</v>
          </cell>
          <cell r="G525" t="str">
            <v>前台</v>
          </cell>
          <cell r="H525" t="str">
            <v>河北光华荣昌汽车部件有限公司</v>
          </cell>
          <cell r="I525" t="str">
            <v>发泡车间</v>
          </cell>
          <cell r="J525" t="str">
            <v>发泡车间</v>
          </cell>
          <cell r="K525" t="str">
            <v>发泡工</v>
          </cell>
        </row>
        <row r="525">
          <cell r="M525" t="str">
            <v>河北</v>
          </cell>
          <cell r="N525" t="str">
            <v>天津宏达翔科技有限公司</v>
          </cell>
          <cell r="O525" t="str">
            <v>劳务派遣</v>
          </cell>
          <cell r="P525" t="str">
            <v>是</v>
          </cell>
          <cell r="Q525" t="str">
            <v>否</v>
          </cell>
          <cell r="R525" t="str">
            <v>劳务派遣</v>
          </cell>
          <cell r="S525" t="str">
            <v>生产类</v>
          </cell>
          <cell r="T525" t="str">
            <v>直接人员</v>
          </cell>
        </row>
        <row r="526">
          <cell r="D526" t="str">
            <v>吕家申</v>
          </cell>
          <cell r="E526" t="str">
            <v>130983200608282815</v>
          </cell>
          <cell r="F526" t="str">
            <v>男</v>
          </cell>
          <cell r="G526" t="str">
            <v>前台</v>
          </cell>
          <cell r="H526" t="str">
            <v>河北光华荣昌汽车部件有限公司</v>
          </cell>
          <cell r="I526" t="str">
            <v>发泡车间</v>
          </cell>
          <cell r="J526" t="str">
            <v>发泡车间</v>
          </cell>
          <cell r="K526" t="str">
            <v>发泡工</v>
          </cell>
        </row>
        <row r="526">
          <cell r="M526" t="str">
            <v>河北</v>
          </cell>
          <cell r="N526" t="str">
            <v>天津宏达翔科技有限公司</v>
          </cell>
          <cell r="O526" t="str">
            <v>劳务派遣</v>
          </cell>
          <cell r="P526" t="str">
            <v>是</v>
          </cell>
          <cell r="Q526" t="str">
            <v>否</v>
          </cell>
          <cell r="R526" t="str">
            <v>劳务派遣</v>
          </cell>
          <cell r="S526" t="str">
            <v>生产类</v>
          </cell>
          <cell r="T526" t="str">
            <v>直接人员</v>
          </cell>
        </row>
        <row r="527">
          <cell r="D527" t="str">
            <v>高赫</v>
          </cell>
          <cell r="E527" t="str">
            <v>130983200603182815</v>
          </cell>
          <cell r="F527" t="str">
            <v>男</v>
          </cell>
          <cell r="G527" t="str">
            <v>前台</v>
          </cell>
          <cell r="H527" t="str">
            <v>河北光华荣昌汽车部件有限公司</v>
          </cell>
          <cell r="I527" t="str">
            <v>发泡车间</v>
          </cell>
          <cell r="J527" t="str">
            <v>发泡车间</v>
          </cell>
          <cell r="K527" t="str">
            <v>发泡工</v>
          </cell>
        </row>
        <row r="527">
          <cell r="M527" t="str">
            <v>河北</v>
          </cell>
          <cell r="N527" t="str">
            <v>天津宏达翔科技有限公司</v>
          </cell>
          <cell r="O527" t="str">
            <v>劳务派遣</v>
          </cell>
          <cell r="P527" t="str">
            <v>是</v>
          </cell>
          <cell r="Q527" t="str">
            <v>否</v>
          </cell>
          <cell r="R527" t="str">
            <v>劳务派遣</v>
          </cell>
          <cell r="S527" t="str">
            <v>生产类</v>
          </cell>
          <cell r="T527" t="str">
            <v>直接人员</v>
          </cell>
        </row>
        <row r="528">
          <cell r="D528" t="str">
            <v>陶辉</v>
          </cell>
          <cell r="E528" t="str">
            <v>130983200609052819</v>
          </cell>
          <cell r="F528" t="str">
            <v>男</v>
          </cell>
          <cell r="G528" t="str">
            <v>前台</v>
          </cell>
          <cell r="H528" t="str">
            <v>河北光华荣昌汽车部件有限公司</v>
          </cell>
          <cell r="I528" t="str">
            <v>发泡车间</v>
          </cell>
          <cell r="J528" t="str">
            <v>发泡车间</v>
          </cell>
          <cell r="K528" t="str">
            <v>发泡工</v>
          </cell>
        </row>
        <row r="528">
          <cell r="M528" t="str">
            <v>河北</v>
          </cell>
          <cell r="N528" t="str">
            <v>天津宏达翔科技有限公司</v>
          </cell>
          <cell r="O528" t="str">
            <v>劳务派遣</v>
          </cell>
          <cell r="P528" t="str">
            <v>是</v>
          </cell>
          <cell r="Q528" t="str">
            <v>否</v>
          </cell>
          <cell r="R528" t="str">
            <v>劳务派遣</v>
          </cell>
          <cell r="S528" t="str">
            <v>生产类</v>
          </cell>
          <cell r="T528" t="str">
            <v>直接人员</v>
          </cell>
        </row>
        <row r="529">
          <cell r="D529" t="str">
            <v>赵惠</v>
          </cell>
          <cell r="E529" t="str">
            <v>132930198712254186</v>
          </cell>
          <cell r="F529" t="str">
            <v>女</v>
          </cell>
          <cell r="G529" t="str">
            <v>前台</v>
          </cell>
          <cell r="H529" t="str">
            <v>河北光华荣昌汽车部件有限公司</v>
          </cell>
          <cell r="I529" t="str">
            <v>发泡车间</v>
          </cell>
          <cell r="J529" t="str">
            <v>发泡车间</v>
          </cell>
          <cell r="K529" t="str">
            <v>发泡工</v>
          </cell>
        </row>
        <row r="529">
          <cell r="M529" t="str">
            <v>河北</v>
          </cell>
          <cell r="N529" t="str">
            <v>天津宏达翔科技有限公司</v>
          </cell>
          <cell r="O529" t="str">
            <v>劳务派遣</v>
          </cell>
          <cell r="P529" t="str">
            <v>是</v>
          </cell>
          <cell r="Q529" t="str">
            <v>否</v>
          </cell>
          <cell r="R529" t="str">
            <v>劳务派遣</v>
          </cell>
          <cell r="S529" t="str">
            <v>生产类</v>
          </cell>
          <cell r="T529" t="str">
            <v>直接人员</v>
          </cell>
        </row>
        <row r="530">
          <cell r="D530" t="str">
            <v>张远娜</v>
          </cell>
          <cell r="E530" t="str">
            <v>130930198709263928</v>
          </cell>
          <cell r="F530" t="str">
            <v>女</v>
          </cell>
          <cell r="G530" t="str">
            <v>前台</v>
          </cell>
          <cell r="H530" t="str">
            <v>河北光华荣昌汽车部件有限公司</v>
          </cell>
          <cell r="I530" t="str">
            <v>发泡车间</v>
          </cell>
          <cell r="J530" t="str">
            <v>发泡车间</v>
          </cell>
          <cell r="K530" t="str">
            <v>发泡工</v>
          </cell>
        </row>
        <row r="530">
          <cell r="M530" t="str">
            <v>河北</v>
          </cell>
          <cell r="N530" t="str">
            <v>天津宏达翔科技有限公司</v>
          </cell>
          <cell r="O530" t="str">
            <v>劳务派遣</v>
          </cell>
          <cell r="P530" t="str">
            <v>是</v>
          </cell>
          <cell r="Q530" t="str">
            <v>否</v>
          </cell>
          <cell r="R530" t="str">
            <v>劳务派遣</v>
          </cell>
          <cell r="S530" t="str">
            <v>生产类</v>
          </cell>
          <cell r="T530" t="str">
            <v>直接人员</v>
          </cell>
        </row>
        <row r="531">
          <cell r="D531" t="str">
            <v>刘金花</v>
          </cell>
          <cell r="E531" t="str">
            <v>372402197909090942</v>
          </cell>
          <cell r="F531" t="str">
            <v>女</v>
          </cell>
          <cell r="G531" t="str">
            <v>前台</v>
          </cell>
          <cell r="H531" t="str">
            <v>河北光华荣昌汽车部件有限公司</v>
          </cell>
          <cell r="I531" t="str">
            <v>发泡车间</v>
          </cell>
          <cell r="J531" t="str">
            <v>发泡车间</v>
          </cell>
          <cell r="K531" t="str">
            <v>发泡工</v>
          </cell>
        </row>
        <row r="531">
          <cell r="M531" t="str">
            <v>河北</v>
          </cell>
          <cell r="N531" t="str">
            <v>天津宏达翔科技有限公司</v>
          </cell>
          <cell r="O531" t="str">
            <v>劳务派遣</v>
          </cell>
          <cell r="P531" t="str">
            <v>是</v>
          </cell>
          <cell r="Q531" t="str">
            <v>否</v>
          </cell>
          <cell r="R531" t="str">
            <v>劳务派遣</v>
          </cell>
          <cell r="S531" t="str">
            <v>生产类</v>
          </cell>
          <cell r="T531" t="str">
            <v>直接人员</v>
          </cell>
        </row>
        <row r="532">
          <cell r="D532" t="str">
            <v>韩式林</v>
          </cell>
          <cell r="E532" t="str">
            <v>130922199210104818</v>
          </cell>
          <cell r="F532" t="str">
            <v>男</v>
          </cell>
          <cell r="G532" t="str">
            <v>前台</v>
          </cell>
          <cell r="H532" t="str">
            <v>河北光华荣昌汽车部件有限公司</v>
          </cell>
          <cell r="I532" t="str">
            <v>发泡车间</v>
          </cell>
          <cell r="J532" t="str">
            <v>发泡车间</v>
          </cell>
          <cell r="K532" t="str">
            <v>发泡工</v>
          </cell>
        </row>
        <row r="532">
          <cell r="M532" t="str">
            <v>河北</v>
          </cell>
          <cell r="N532" t="str">
            <v>天津宏达翔科技有限公司</v>
          </cell>
          <cell r="O532" t="str">
            <v>劳务派遣</v>
          </cell>
          <cell r="P532" t="str">
            <v>是</v>
          </cell>
          <cell r="Q532" t="str">
            <v>否</v>
          </cell>
          <cell r="R532" t="str">
            <v>劳务派遣</v>
          </cell>
          <cell r="S532" t="str">
            <v>生产类</v>
          </cell>
          <cell r="T532" t="str">
            <v>直接人员</v>
          </cell>
        </row>
        <row r="533">
          <cell r="D533" t="str">
            <v>董传宏</v>
          </cell>
          <cell r="E533" t="str">
            <v>132930197712265016</v>
          </cell>
          <cell r="F533" t="str">
            <v>男</v>
          </cell>
          <cell r="G533" t="str">
            <v>前台</v>
          </cell>
          <cell r="H533" t="str">
            <v>河北光华荣昌汽车部件有限公司</v>
          </cell>
          <cell r="I533" t="str">
            <v>发泡车间</v>
          </cell>
          <cell r="J533" t="str">
            <v>发泡车间</v>
          </cell>
          <cell r="K533" t="str">
            <v>发泡工</v>
          </cell>
        </row>
        <row r="533">
          <cell r="M533" t="str">
            <v>河北</v>
          </cell>
          <cell r="N533" t="str">
            <v>天津宏达翔科技有限公司</v>
          </cell>
          <cell r="O533" t="str">
            <v>劳务派遣</v>
          </cell>
          <cell r="P533" t="str">
            <v>是</v>
          </cell>
          <cell r="Q533" t="str">
            <v>否</v>
          </cell>
          <cell r="R533" t="str">
            <v>劳务派遣</v>
          </cell>
          <cell r="S533" t="str">
            <v>生产类</v>
          </cell>
          <cell r="T533" t="str">
            <v>直接人员</v>
          </cell>
        </row>
        <row r="534">
          <cell r="D534" t="str">
            <v>张金枝</v>
          </cell>
          <cell r="E534" t="str">
            <v>130983198309043064</v>
          </cell>
          <cell r="F534" t="str">
            <v>女</v>
          </cell>
          <cell r="G534" t="str">
            <v>前台</v>
          </cell>
          <cell r="H534" t="str">
            <v>河北光华荣昌汽车部件有限公司</v>
          </cell>
          <cell r="I534" t="str">
            <v>缝纫车间</v>
          </cell>
          <cell r="J534" t="str">
            <v>缝纫车间</v>
          </cell>
          <cell r="K534" t="str">
            <v>操作工</v>
          </cell>
        </row>
        <row r="534">
          <cell r="M534" t="str">
            <v>河北</v>
          </cell>
          <cell r="N534" t="str">
            <v>天津宏达翔科技有限公司</v>
          </cell>
          <cell r="O534" t="str">
            <v>劳务派遣</v>
          </cell>
          <cell r="P534" t="str">
            <v>是</v>
          </cell>
          <cell r="Q534" t="str">
            <v>否</v>
          </cell>
          <cell r="R534" t="str">
            <v>劳务派遣</v>
          </cell>
          <cell r="S534" t="str">
            <v>生产类</v>
          </cell>
          <cell r="T534" t="str">
            <v>直接人员</v>
          </cell>
        </row>
        <row r="535">
          <cell r="D535" t="str">
            <v>李杰</v>
          </cell>
          <cell r="E535" t="str">
            <v>130983200111293051</v>
          </cell>
          <cell r="F535" t="str">
            <v>男</v>
          </cell>
          <cell r="G535" t="str">
            <v>前台</v>
          </cell>
          <cell r="H535" t="str">
            <v>河北光华荣昌汽车部件有限公司</v>
          </cell>
          <cell r="I535" t="str">
            <v>发泡车间</v>
          </cell>
          <cell r="J535" t="str">
            <v>发泡车间</v>
          </cell>
          <cell r="K535" t="str">
            <v>发泡工</v>
          </cell>
        </row>
        <row r="535">
          <cell r="M535" t="str">
            <v>河北</v>
          </cell>
          <cell r="N535" t="str">
            <v>天津宏达翔科技有限公司</v>
          </cell>
          <cell r="O535" t="str">
            <v>劳务派遣</v>
          </cell>
          <cell r="P535" t="str">
            <v>是</v>
          </cell>
          <cell r="Q535" t="str">
            <v>否</v>
          </cell>
          <cell r="R535" t="str">
            <v>劳务派遣</v>
          </cell>
          <cell r="S535" t="str">
            <v>生产类</v>
          </cell>
          <cell r="T535" t="str">
            <v>直接人员</v>
          </cell>
        </row>
        <row r="536">
          <cell r="D536" t="str">
            <v>刘增轩</v>
          </cell>
          <cell r="E536" t="str">
            <v>130930200302033055</v>
          </cell>
          <cell r="F536" t="str">
            <v>男</v>
          </cell>
          <cell r="G536" t="str">
            <v>前台</v>
          </cell>
          <cell r="H536" t="str">
            <v>河北光华荣昌汽车部件有限公司</v>
          </cell>
          <cell r="I536" t="str">
            <v>发泡车间</v>
          </cell>
          <cell r="J536" t="str">
            <v>发泡车间</v>
          </cell>
          <cell r="K536" t="str">
            <v>发泡工</v>
          </cell>
        </row>
        <row r="536">
          <cell r="M536" t="str">
            <v>河北</v>
          </cell>
          <cell r="N536" t="str">
            <v>天津宏达翔科技有限公司</v>
          </cell>
          <cell r="O536" t="str">
            <v>劳务派遣</v>
          </cell>
          <cell r="P536" t="str">
            <v>是</v>
          </cell>
          <cell r="Q536" t="str">
            <v>否</v>
          </cell>
          <cell r="R536" t="str">
            <v>劳务派遣</v>
          </cell>
          <cell r="S536" t="str">
            <v>生产类</v>
          </cell>
          <cell r="T536" t="str">
            <v>直接人员</v>
          </cell>
        </row>
        <row r="537">
          <cell r="D537" t="str">
            <v>王国松</v>
          </cell>
          <cell r="E537" t="str">
            <v>130983199112103013</v>
          </cell>
          <cell r="F537" t="str">
            <v>男</v>
          </cell>
          <cell r="G537" t="str">
            <v>前台</v>
          </cell>
          <cell r="H537" t="str">
            <v>河北光华荣昌汽车部件有限公司</v>
          </cell>
          <cell r="I537" t="str">
            <v>焊接车间</v>
          </cell>
          <cell r="J537" t="str">
            <v>焊接车间</v>
          </cell>
          <cell r="K537" t="str">
            <v>摆件工</v>
          </cell>
        </row>
        <row r="537">
          <cell r="M537" t="str">
            <v>河北</v>
          </cell>
          <cell r="N537" t="str">
            <v>天津宏达翔科技有限公司</v>
          </cell>
          <cell r="O537" t="str">
            <v>劳务派遣</v>
          </cell>
          <cell r="P537" t="str">
            <v>是</v>
          </cell>
          <cell r="Q537" t="str">
            <v>否</v>
          </cell>
          <cell r="R537" t="str">
            <v>劳务派遣</v>
          </cell>
          <cell r="S537" t="str">
            <v>生产类</v>
          </cell>
          <cell r="T537" t="str">
            <v>直接人员</v>
          </cell>
        </row>
        <row r="538">
          <cell r="D538" t="str">
            <v>雷明洋</v>
          </cell>
          <cell r="E538" t="str">
            <v>210905199809290032</v>
          </cell>
          <cell r="F538" t="str">
            <v>男</v>
          </cell>
          <cell r="G538" t="str">
            <v>前台</v>
          </cell>
          <cell r="H538" t="str">
            <v>河北光华荣昌汽车部件有限公司</v>
          </cell>
          <cell r="I538" t="str">
            <v>发泡车间</v>
          </cell>
          <cell r="J538" t="str">
            <v>发泡车间</v>
          </cell>
          <cell r="K538" t="str">
            <v>发泡工</v>
          </cell>
        </row>
        <row r="538">
          <cell r="M538" t="str">
            <v>河北</v>
          </cell>
          <cell r="N538" t="str">
            <v>天津宏达翔科技有限公司</v>
          </cell>
          <cell r="O538" t="str">
            <v>劳务派遣</v>
          </cell>
          <cell r="P538" t="str">
            <v>是</v>
          </cell>
          <cell r="Q538" t="str">
            <v>否</v>
          </cell>
          <cell r="R538" t="str">
            <v>劳务派遣</v>
          </cell>
          <cell r="S538" t="str">
            <v>生产类</v>
          </cell>
          <cell r="T538" t="str">
            <v>直接人员</v>
          </cell>
        </row>
        <row r="539">
          <cell r="D539" t="str">
            <v>雷忱</v>
          </cell>
          <cell r="E539" t="str">
            <v>210905197301200017</v>
          </cell>
          <cell r="F539" t="str">
            <v>男</v>
          </cell>
          <cell r="G539" t="str">
            <v>前台</v>
          </cell>
          <cell r="H539" t="str">
            <v>河北光华荣昌汽车部件有限公司</v>
          </cell>
          <cell r="I539" t="str">
            <v>发泡车间</v>
          </cell>
          <cell r="J539" t="str">
            <v>发泡车间</v>
          </cell>
          <cell r="K539" t="str">
            <v>发泡工</v>
          </cell>
        </row>
        <row r="539">
          <cell r="M539" t="str">
            <v>河北</v>
          </cell>
          <cell r="N539" t="str">
            <v>天津宏达翔科技有限公司</v>
          </cell>
          <cell r="O539" t="str">
            <v>劳务派遣</v>
          </cell>
          <cell r="P539" t="str">
            <v>是</v>
          </cell>
          <cell r="Q539" t="str">
            <v>否</v>
          </cell>
          <cell r="R539" t="str">
            <v>劳务派遣</v>
          </cell>
          <cell r="S539" t="str">
            <v>生产类</v>
          </cell>
          <cell r="T539" t="str">
            <v>直接人员</v>
          </cell>
        </row>
        <row r="540">
          <cell r="D540" t="str">
            <v>张志琛</v>
          </cell>
          <cell r="E540" t="str">
            <v>130983200010281113</v>
          </cell>
          <cell r="F540" t="str">
            <v>男</v>
          </cell>
          <cell r="G540" t="str">
            <v>前台</v>
          </cell>
          <cell r="H540" t="str">
            <v>河北光华荣昌汽车部件有限公司</v>
          </cell>
          <cell r="I540" t="str">
            <v>发泡车间</v>
          </cell>
          <cell r="J540" t="str">
            <v>发泡车间</v>
          </cell>
          <cell r="K540" t="str">
            <v>发泡工</v>
          </cell>
        </row>
        <row r="540">
          <cell r="M540" t="str">
            <v>河北</v>
          </cell>
          <cell r="N540" t="str">
            <v>天津宏达翔科技有限公司</v>
          </cell>
          <cell r="O540" t="str">
            <v>劳务派遣</v>
          </cell>
          <cell r="P540" t="str">
            <v>是</v>
          </cell>
          <cell r="Q540" t="str">
            <v>否</v>
          </cell>
          <cell r="R540" t="str">
            <v>劳务派遣</v>
          </cell>
          <cell r="S540" t="str">
            <v>生产类</v>
          </cell>
          <cell r="T540" t="str">
            <v>直接人员</v>
          </cell>
        </row>
        <row r="541">
          <cell r="D541" t="str">
            <v>杜昊展</v>
          </cell>
          <cell r="E541" t="str">
            <v>130983200512072813</v>
          </cell>
          <cell r="F541" t="str">
            <v>男</v>
          </cell>
          <cell r="G541" t="str">
            <v>前台</v>
          </cell>
          <cell r="H541" t="str">
            <v>河北光华荣昌汽车部件有限公司</v>
          </cell>
          <cell r="I541" t="str">
            <v>焊接车间</v>
          </cell>
          <cell r="J541" t="str">
            <v>焊接车间</v>
          </cell>
          <cell r="K541" t="str">
            <v>摆件工</v>
          </cell>
        </row>
        <row r="541">
          <cell r="M541" t="str">
            <v>河北</v>
          </cell>
          <cell r="N541" t="str">
            <v>天津宏达翔科技有限公司</v>
          </cell>
          <cell r="O541" t="str">
            <v>劳务派遣</v>
          </cell>
          <cell r="P541" t="str">
            <v>是</v>
          </cell>
          <cell r="Q541" t="str">
            <v>否</v>
          </cell>
          <cell r="R541" t="str">
            <v>劳务派遣</v>
          </cell>
          <cell r="S541" t="str">
            <v>生产类</v>
          </cell>
          <cell r="T541" t="str">
            <v>直接人员</v>
          </cell>
        </row>
        <row r="542">
          <cell r="D542" t="str">
            <v>孙尧</v>
          </cell>
          <cell r="E542" t="str">
            <v>130983199805223018</v>
          </cell>
          <cell r="F542" t="str">
            <v>男</v>
          </cell>
          <cell r="G542" t="str">
            <v>前台</v>
          </cell>
          <cell r="H542" t="str">
            <v>河北光华荣昌汽车部件有限公司</v>
          </cell>
          <cell r="I542" t="str">
            <v>座椅总装车间</v>
          </cell>
          <cell r="J542" t="str">
            <v>座椅组装</v>
          </cell>
          <cell r="K542" t="str">
            <v>组装工</v>
          </cell>
        </row>
        <row r="542">
          <cell r="M542" t="str">
            <v>河北</v>
          </cell>
          <cell r="N542" t="str">
            <v>天津宏达翔科技有限公司</v>
          </cell>
          <cell r="O542" t="str">
            <v>劳务派遣</v>
          </cell>
          <cell r="P542" t="str">
            <v>是</v>
          </cell>
          <cell r="Q542" t="str">
            <v>否</v>
          </cell>
          <cell r="R542" t="str">
            <v>劳务派遣</v>
          </cell>
          <cell r="S542" t="str">
            <v>生产类</v>
          </cell>
          <cell r="T542" t="str">
            <v>直接人员</v>
          </cell>
        </row>
        <row r="543">
          <cell r="D543" t="str">
            <v>孟令帅</v>
          </cell>
          <cell r="E543" t="str">
            <v>130983200309241810</v>
          </cell>
          <cell r="F543" t="str">
            <v>男</v>
          </cell>
          <cell r="G543" t="str">
            <v>前台</v>
          </cell>
          <cell r="H543" t="str">
            <v>河北光华荣昌汽车部件有限公司</v>
          </cell>
          <cell r="I543" t="str">
            <v>焊接车间</v>
          </cell>
          <cell r="J543" t="str">
            <v>焊接摆件</v>
          </cell>
          <cell r="K543" t="str">
            <v>摆件工</v>
          </cell>
        </row>
        <row r="543">
          <cell r="M543" t="str">
            <v>河北</v>
          </cell>
          <cell r="N543" t="str">
            <v>天津宏达翔科技有限公司</v>
          </cell>
          <cell r="O543" t="str">
            <v>劳务派遣</v>
          </cell>
          <cell r="P543" t="str">
            <v>是</v>
          </cell>
          <cell r="Q543" t="str">
            <v>否</v>
          </cell>
          <cell r="R543" t="str">
            <v>劳务派遣</v>
          </cell>
          <cell r="S543" t="str">
            <v>生产类</v>
          </cell>
          <cell r="T543" t="str">
            <v>直接人员</v>
          </cell>
        </row>
        <row r="544">
          <cell r="D544" t="str">
            <v>何佳锋</v>
          </cell>
          <cell r="E544" t="str">
            <v>13098320060324051X</v>
          </cell>
          <cell r="F544" t="str">
            <v>男</v>
          </cell>
          <cell r="G544" t="str">
            <v>前台</v>
          </cell>
          <cell r="H544" t="str">
            <v>河北光华荣昌汽车部件有限公司</v>
          </cell>
          <cell r="I544" t="str">
            <v>焊接车间</v>
          </cell>
          <cell r="J544" t="str">
            <v>焊接摆件</v>
          </cell>
          <cell r="K544" t="str">
            <v>摆件工</v>
          </cell>
        </row>
        <row r="544">
          <cell r="M544" t="str">
            <v>河北</v>
          </cell>
          <cell r="N544" t="str">
            <v>天津宏达翔科技有限公司</v>
          </cell>
          <cell r="O544" t="str">
            <v>劳务派遣</v>
          </cell>
          <cell r="P544" t="str">
            <v>是</v>
          </cell>
          <cell r="Q544" t="str">
            <v>否</v>
          </cell>
          <cell r="R544" t="str">
            <v>劳务派遣</v>
          </cell>
          <cell r="S544" t="str">
            <v>生产类</v>
          </cell>
          <cell r="T544" t="str">
            <v>直接人员</v>
          </cell>
        </row>
        <row r="545">
          <cell r="D545" t="str">
            <v>于航伟</v>
          </cell>
          <cell r="E545" t="str">
            <v>130983200507173718</v>
          </cell>
          <cell r="F545" t="str">
            <v>男</v>
          </cell>
          <cell r="G545" t="str">
            <v>前台</v>
          </cell>
          <cell r="H545" t="str">
            <v>河北光华荣昌汽车部件有限公司</v>
          </cell>
          <cell r="I545" t="str">
            <v>焊接车间</v>
          </cell>
          <cell r="J545" t="str">
            <v>焊接摆件</v>
          </cell>
          <cell r="K545" t="str">
            <v>摆件工</v>
          </cell>
        </row>
        <row r="545">
          <cell r="M545" t="str">
            <v>河北</v>
          </cell>
          <cell r="N545" t="str">
            <v>天津宏达翔科技有限公司</v>
          </cell>
          <cell r="O545" t="str">
            <v>劳务派遣</v>
          </cell>
          <cell r="P545" t="str">
            <v>是</v>
          </cell>
          <cell r="Q545" t="str">
            <v>否</v>
          </cell>
          <cell r="R545" t="str">
            <v>劳务派遣</v>
          </cell>
          <cell r="S545" t="str">
            <v>生产类</v>
          </cell>
          <cell r="T545" t="str">
            <v>直接人员</v>
          </cell>
        </row>
        <row r="546">
          <cell r="D546" t="str">
            <v>郑立卓</v>
          </cell>
          <cell r="E546" t="str">
            <v>130983200606231811</v>
          </cell>
          <cell r="F546" t="str">
            <v>男</v>
          </cell>
          <cell r="G546" t="str">
            <v>前台</v>
          </cell>
          <cell r="H546" t="str">
            <v>河北光华荣昌汽车部件有限公司</v>
          </cell>
          <cell r="I546" t="str">
            <v>发泡车间</v>
          </cell>
          <cell r="J546" t="str">
            <v>发泡车间</v>
          </cell>
          <cell r="K546" t="str">
            <v>发泡工</v>
          </cell>
        </row>
        <row r="546">
          <cell r="M546" t="str">
            <v>河北</v>
          </cell>
          <cell r="N546" t="str">
            <v>天津宏达翔科技有限公司</v>
          </cell>
          <cell r="O546" t="str">
            <v>劳务派遣</v>
          </cell>
          <cell r="P546" t="str">
            <v>是</v>
          </cell>
          <cell r="Q546" t="str">
            <v>否</v>
          </cell>
          <cell r="R546" t="str">
            <v>劳务派遣</v>
          </cell>
          <cell r="S546" t="str">
            <v>生产类</v>
          </cell>
          <cell r="T546" t="str">
            <v>直接人员</v>
          </cell>
        </row>
        <row r="547">
          <cell r="D547" t="str">
            <v>张宾</v>
          </cell>
          <cell r="E547" t="str">
            <v>130983200405110052</v>
          </cell>
          <cell r="F547" t="str">
            <v>男</v>
          </cell>
          <cell r="G547" t="str">
            <v>前台</v>
          </cell>
          <cell r="H547" t="str">
            <v>河北光华荣昌汽车部件有限公司</v>
          </cell>
          <cell r="I547" t="str">
            <v>座椅总装车间</v>
          </cell>
          <cell r="J547" t="str">
            <v>座椅总装车间</v>
          </cell>
          <cell r="K547" t="str">
            <v>组装工</v>
          </cell>
        </row>
        <row r="547">
          <cell r="M547" t="str">
            <v>河北</v>
          </cell>
          <cell r="N547" t="str">
            <v>天津宏达翔科技有限公司</v>
          </cell>
          <cell r="O547" t="str">
            <v>劳务派遣</v>
          </cell>
          <cell r="P547" t="str">
            <v>是</v>
          </cell>
          <cell r="Q547" t="str">
            <v>否</v>
          </cell>
          <cell r="R547" t="str">
            <v>劳务派遣</v>
          </cell>
          <cell r="S547" t="str">
            <v>生产类</v>
          </cell>
          <cell r="T547" t="str">
            <v>直接人员</v>
          </cell>
        </row>
        <row r="548">
          <cell r="D548" t="str">
            <v>段金祺</v>
          </cell>
          <cell r="E548" t="str">
            <v>130983199812043015</v>
          </cell>
          <cell r="F548" t="str">
            <v>男</v>
          </cell>
          <cell r="G548" t="str">
            <v>前台</v>
          </cell>
          <cell r="H548" t="str">
            <v>河北光华荣昌汽车部件有限公司</v>
          </cell>
          <cell r="I548" t="str">
            <v>座椅总装车间</v>
          </cell>
          <cell r="J548" t="str">
            <v>座椅总装车间</v>
          </cell>
          <cell r="K548" t="str">
            <v>组装工</v>
          </cell>
        </row>
        <row r="548">
          <cell r="M548" t="str">
            <v>河北</v>
          </cell>
          <cell r="N548" t="str">
            <v>天津宏达翔科技有限公司</v>
          </cell>
          <cell r="O548" t="str">
            <v>劳务派遣</v>
          </cell>
          <cell r="P548" t="str">
            <v>是</v>
          </cell>
          <cell r="Q548" t="str">
            <v>否</v>
          </cell>
          <cell r="R548" t="str">
            <v>劳务派遣</v>
          </cell>
          <cell r="S548" t="str">
            <v>生产类</v>
          </cell>
          <cell r="T548" t="str">
            <v>直接人员</v>
          </cell>
        </row>
        <row r="549">
          <cell r="D549" t="str">
            <v>刘九普</v>
          </cell>
          <cell r="E549" t="str">
            <v>130925200506187215</v>
          </cell>
          <cell r="F549" t="str">
            <v>男</v>
          </cell>
          <cell r="G549" t="str">
            <v>前台</v>
          </cell>
          <cell r="H549" t="str">
            <v>河北光华荣昌汽车部件有限公司</v>
          </cell>
          <cell r="I549" t="str">
            <v>发泡车间</v>
          </cell>
          <cell r="J549" t="str">
            <v>发泡车间</v>
          </cell>
          <cell r="K549" t="str">
            <v>发泡工</v>
          </cell>
        </row>
        <row r="549">
          <cell r="M549" t="str">
            <v>河北</v>
          </cell>
          <cell r="N549" t="str">
            <v>天津宏达翔科技有限公司</v>
          </cell>
          <cell r="O549" t="str">
            <v>劳务派遣</v>
          </cell>
          <cell r="P549" t="str">
            <v>是</v>
          </cell>
          <cell r="Q549" t="str">
            <v>否</v>
          </cell>
          <cell r="R549" t="str">
            <v>劳务派遣</v>
          </cell>
          <cell r="S549" t="str">
            <v>生产类</v>
          </cell>
          <cell r="T549" t="str">
            <v>直接人员</v>
          </cell>
        </row>
        <row r="550">
          <cell r="D550" t="str">
            <v>孙金丽</v>
          </cell>
          <cell r="E550" t="str">
            <v>130983199880512308x</v>
          </cell>
          <cell r="F550" t="str">
            <v>女</v>
          </cell>
          <cell r="G550" t="str">
            <v>前台</v>
          </cell>
          <cell r="H550" t="str">
            <v>河北光华荣昌汽车部件有限公司</v>
          </cell>
          <cell r="I550" t="str">
            <v>发泡车间</v>
          </cell>
          <cell r="J550" t="str">
            <v>发泡车间</v>
          </cell>
          <cell r="K550" t="str">
            <v>发泡工</v>
          </cell>
        </row>
        <row r="550">
          <cell r="M550" t="str">
            <v>河北</v>
          </cell>
          <cell r="N550" t="str">
            <v>天津宏达翔科技有限公司</v>
          </cell>
          <cell r="O550" t="str">
            <v>劳务派遣</v>
          </cell>
          <cell r="P550" t="str">
            <v>是</v>
          </cell>
          <cell r="Q550" t="str">
            <v>否</v>
          </cell>
          <cell r="R550" t="str">
            <v>劳务派遣</v>
          </cell>
          <cell r="S550" t="str">
            <v>生产类</v>
          </cell>
          <cell r="T550" t="str">
            <v>直接人员</v>
          </cell>
        </row>
        <row r="551">
          <cell r="D551" t="str">
            <v>张超楠</v>
          </cell>
        </row>
        <row r="551">
          <cell r="F551" t="str">
            <v>男</v>
          </cell>
          <cell r="G551" t="str">
            <v>前台</v>
          </cell>
          <cell r="H551" t="str">
            <v>河北光华荣昌汽车部件有限公司</v>
          </cell>
          <cell r="I551" t="str">
            <v>冲压弯管车间</v>
          </cell>
          <cell r="J551" t="str">
            <v>冲压弯管车间</v>
          </cell>
          <cell r="K551" t="str">
            <v>操作工</v>
          </cell>
        </row>
        <row r="551">
          <cell r="M551" t="str">
            <v>河北</v>
          </cell>
          <cell r="N551" t="str">
            <v>正熙人力</v>
          </cell>
          <cell r="O551" t="str">
            <v>劳务派遣</v>
          </cell>
          <cell r="P551" t="str">
            <v>是</v>
          </cell>
          <cell r="Q551" t="str">
            <v>否</v>
          </cell>
          <cell r="R551" t="str">
            <v>劳务派遣</v>
          </cell>
          <cell r="S551" t="str">
            <v>生产类</v>
          </cell>
          <cell r="T551" t="str">
            <v>直接人员</v>
          </cell>
        </row>
        <row r="552">
          <cell r="D552" t="str">
            <v>李硕</v>
          </cell>
        </row>
        <row r="552">
          <cell r="F552" t="str">
            <v>男</v>
          </cell>
          <cell r="G552" t="str">
            <v>前台</v>
          </cell>
          <cell r="H552" t="str">
            <v>河北光华荣昌汽车部件有限公司</v>
          </cell>
          <cell r="I552" t="str">
            <v>冲压弯管车间</v>
          </cell>
          <cell r="J552" t="str">
            <v>冲压弯管车间</v>
          </cell>
          <cell r="K552" t="str">
            <v>操作工</v>
          </cell>
        </row>
        <row r="552">
          <cell r="M552" t="str">
            <v>河北</v>
          </cell>
          <cell r="N552" t="str">
            <v>正熙人力</v>
          </cell>
          <cell r="O552" t="str">
            <v>劳务派遣</v>
          </cell>
          <cell r="P552" t="str">
            <v>是</v>
          </cell>
          <cell r="Q552" t="str">
            <v>否</v>
          </cell>
          <cell r="R552" t="str">
            <v>劳务派遣</v>
          </cell>
          <cell r="S552" t="str">
            <v>生产类</v>
          </cell>
          <cell r="T552" t="str">
            <v>直接人员</v>
          </cell>
        </row>
        <row r="553">
          <cell r="D553" t="str">
            <v>高维儒</v>
          </cell>
          <cell r="E553" t="str">
            <v>130925198904096212</v>
          </cell>
          <cell r="F553" t="str">
            <v>男</v>
          </cell>
          <cell r="G553" t="str">
            <v>前台</v>
          </cell>
          <cell r="H553" t="str">
            <v>河北光华荣昌汽车部件有限公司</v>
          </cell>
          <cell r="I553" t="str">
            <v>焊接车间</v>
          </cell>
          <cell r="J553" t="str">
            <v>焊接车间</v>
          </cell>
          <cell r="K553" t="str">
            <v>焊工</v>
          </cell>
        </row>
        <row r="553">
          <cell r="M553" t="str">
            <v>河北</v>
          </cell>
          <cell r="N553" t="str">
            <v>正熙人力</v>
          </cell>
          <cell r="O553" t="str">
            <v>劳务派遣</v>
          </cell>
          <cell r="P553" t="str">
            <v>是</v>
          </cell>
          <cell r="Q553" t="str">
            <v>否</v>
          </cell>
          <cell r="R553" t="str">
            <v>劳务派遣</v>
          </cell>
          <cell r="S553" t="str">
            <v>生产类</v>
          </cell>
          <cell r="T553" t="str">
            <v>直接人员</v>
          </cell>
        </row>
        <row r="554">
          <cell r="D554" t="str">
            <v>杨福超</v>
          </cell>
          <cell r="E554" t="str">
            <v>132930198701051818</v>
          </cell>
          <cell r="F554" t="str">
            <v>男</v>
          </cell>
          <cell r="G554" t="str">
            <v>前台</v>
          </cell>
          <cell r="H554" t="str">
            <v>河北光华荣昌汽车部件有限公司</v>
          </cell>
          <cell r="I554" t="str">
            <v>焊接车间</v>
          </cell>
          <cell r="J554" t="str">
            <v>焊接车间</v>
          </cell>
          <cell r="K554" t="str">
            <v>焊工</v>
          </cell>
        </row>
        <row r="554">
          <cell r="M554" t="str">
            <v>河北</v>
          </cell>
          <cell r="N554" t="str">
            <v>正熙人力</v>
          </cell>
          <cell r="O554" t="str">
            <v>劳务派遣</v>
          </cell>
          <cell r="P554" t="str">
            <v>是</v>
          </cell>
          <cell r="Q554" t="str">
            <v>否</v>
          </cell>
          <cell r="R554" t="str">
            <v>劳务派遣</v>
          </cell>
          <cell r="S554" t="str">
            <v>生产类</v>
          </cell>
          <cell r="T554" t="str">
            <v>直接人员</v>
          </cell>
        </row>
        <row r="555">
          <cell r="D555" t="str">
            <v>蒋金伟</v>
          </cell>
          <cell r="E555" t="str">
            <v>130983198608082012</v>
          </cell>
          <cell r="F555" t="str">
            <v>男</v>
          </cell>
          <cell r="G555" t="str">
            <v>前台</v>
          </cell>
          <cell r="H555" t="str">
            <v>河北光华荣昌汽车部件有限公司</v>
          </cell>
          <cell r="I555" t="str">
            <v>焊接车间</v>
          </cell>
          <cell r="J555" t="str">
            <v>焊接车间</v>
          </cell>
          <cell r="K555" t="str">
            <v>焊工</v>
          </cell>
        </row>
        <row r="555">
          <cell r="M555" t="str">
            <v>河北</v>
          </cell>
          <cell r="N555" t="str">
            <v>正熙人力</v>
          </cell>
          <cell r="O555" t="str">
            <v>劳务派遣</v>
          </cell>
          <cell r="P555" t="str">
            <v>是</v>
          </cell>
          <cell r="Q555" t="str">
            <v>否</v>
          </cell>
          <cell r="R555" t="str">
            <v>劳务派遣</v>
          </cell>
          <cell r="S555" t="str">
            <v>生产类</v>
          </cell>
          <cell r="T555" t="str">
            <v>直接人员</v>
          </cell>
        </row>
        <row r="556">
          <cell r="D556" t="str">
            <v>赵家奇</v>
          </cell>
          <cell r="E556" t="str">
            <v>132930198903151825</v>
          </cell>
          <cell r="F556" t="str">
            <v>男</v>
          </cell>
          <cell r="G556" t="str">
            <v>前台</v>
          </cell>
          <cell r="H556" t="str">
            <v>河北光华荣昌汽车部件有限公司</v>
          </cell>
          <cell r="I556" t="str">
            <v>焊接车间</v>
          </cell>
          <cell r="J556" t="str">
            <v>焊接车间</v>
          </cell>
          <cell r="K556" t="str">
            <v>焊工</v>
          </cell>
        </row>
        <row r="556">
          <cell r="M556" t="str">
            <v>河北</v>
          </cell>
          <cell r="N556" t="str">
            <v>正熙人力</v>
          </cell>
          <cell r="O556" t="str">
            <v>劳务派遣</v>
          </cell>
          <cell r="P556" t="str">
            <v>是</v>
          </cell>
          <cell r="Q556" t="str">
            <v>否</v>
          </cell>
          <cell r="R556" t="str">
            <v>劳务派遣</v>
          </cell>
          <cell r="S556" t="str">
            <v>生产类</v>
          </cell>
          <cell r="T556" t="str">
            <v>直接人员</v>
          </cell>
        </row>
        <row r="557">
          <cell r="D557" t="str">
            <v>郑立中</v>
          </cell>
        </row>
        <row r="557">
          <cell r="F557" t="str">
            <v>男</v>
          </cell>
          <cell r="G557" t="str">
            <v>前台</v>
          </cell>
          <cell r="H557" t="str">
            <v>河北光华荣昌汽车部件有限公司</v>
          </cell>
          <cell r="I557" t="str">
            <v>焊接车间</v>
          </cell>
          <cell r="J557" t="str">
            <v>焊接车间</v>
          </cell>
          <cell r="K557" t="str">
            <v>焊工</v>
          </cell>
        </row>
        <row r="557">
          <cell r="M557" t="str">
            <v>河北</v>
          </cell>
          <cell r="N557" t="str">
            <v>正熙人力</v>
          </cell>
          <cell r="O557" t="str">
            <v>劳务派遣</v>
          </cell>
          <cell r="P557" t="str">
            <v>是</v>
          </cell>
          <cell r="Q557" t="str">
            <v>否</v>
          </cell>
          <cell r="R557" t="str">
            <v>劳务派遣</v>
          </cell>
          <cell r="S557" t="str">
            <v>生产类</v>
          </cell>
          <cell r="T557" t="str">
            <v>直接人员</v>
          </cell>
        </row>
        <row r="558">
          <cell r="D558" t="str">
            <v>张增宇</v>
          </cell>
          <cell r="E558" t="str">
            <v>1309291999092993231</v>
          </cell>
          <cell r="F558" t="str">
            <v>男</v>
          </cell>
          <cell r="G558" t="str">
            <v>前台</v>
          </cell>
          <cell r="H558" t="str">
            <v>河北光华荣昌汽车部件有限公司</v>
          </cell>
          <cell r="I558" t="str">
            <v>焊接车间</v>
          </cell>
          <cell r="J558" t="str">
            <v>焊接车间</v>
          </cell>
          <cell r="K558" t="str">
            <v>焊工</v>
          </cell>
        </row>
        <row r="558">
          <cell r="M558" t="str">
            <v>河北</v>
          </cell>
          <cell r="N558" t="str">
            <v>正熙人力</v>
          </cell>
          <cell r="O558" t="str">
            <v>劳务派遣</v>
          </cell>
          <cell r="P558" t="str">
            <v>是</v>
          </cell>
          <cell r="Q558" t="str">
            <v>否</v>
          </cell>
          <cell r="R558" t="str">
            <v>劳务派遣</v>
          </cell>
          <cell r="S558" t="str">
            <v>生产类</v>
          </cell>
          <cell r="T558" t="str">
            <v>直接人员</v>
          </cell>
        </row>
        <row r="559">
          <cell r="D559" t="str">
            <v>张增喜</v>
          </cell>
          <cell r="E559" t="str">
            <v>130929199010273216</v>
          </cell>
          <cell r="F559" t="str">
            <v>男</v>
          </cell>
          <cell r="G559" t="str">
            <v>前台</v>
          </cell>
          <cell r="H559" t="str">
            <v>河北光华荣昌汽车部件有限公司</v>
          </cell>
          <cell r="I559" t="str">
            <v>焊接车间</v>
          </cell>
          <cell r="J559" t="str">
            <v>焊接车间</v>
          </cell>
          <cell r="K559" t="str">
            <v>焊工</v>
          </cell>
        </row>
        <row r="559">
          <cell r="M559" t="str">
            <v>河北</v>
          </cell>
          <cell r="N559" t="str">
            <v>正熙人力</v>
          </cell>
          <cell r="O559" t="str">
            <v>劳务派遣</v>
          </cell>
          <cell r="P559" t="str">
            <v>是</v>
          </cell>
          <cell r="Q559" t="str">
            <v>否</v>
          </cell>
          <cell r="R559" t="str">
            <v>劳务派遣</v>
          </cell>
          <cell r="S559" t="str">
            <v>生产类</v>
          </cell>
          <cell r="T559" t="str">
            <v>直接人员</v>
          </cell>
        </row>
        <row r="560">
          <cell r="D560" t="str">
            <v>何俊发</v>
          </cell>
          <cell r="E560" t="str">
            <v>130983199606161838</v>
          </cell>
          <cell r="F560" t="str">
            <v>男</v>
          </cell>
          <cell r="G560" t="str">
            <v>前台</v>
          </cell>
          <cell r="H560" t="str">
            <v>河北光华荣昌汽车部件有限公司</v>
          </cell>
          <cell r="I560" t="str">
            <v>焊接车间</v>
          </cell>
          <cell r="J560" t="str">
            <v>焊接车间</v>
          </cell>
          <cell r="K560" t="str">
            <v>焊工</v>
          </cell>
        </row>
        <row r="560">
          <cell r="M560" t="str">
            <v>河北</v>
          </cell>
          <cell r="N560" t="str">
            <v>正熙人力</v>
          </cell>
          <cell r="O560" t="str">
            <v>劳务派遣</v>
          </cell>
          <cell r="P560" t="str">
            <v>是</v>
          </cell>
          <cell r="Q560" t="str">
            <v>否</v>
          </cell>
          <cell r="R560" t="str">
            <v>劳务派遣</v>
          </cell>
          <cell r="S560" t="str">
            <v>生产类</v>
          </cell>
          <cell r="T560" t="str">
            <v>直接人员</v>
          </cell>
        </row>
        <row r="561">
          <cell r="D561" t="str">
            <v>范秀荷</v>
          </cell>
          <cell r="E561" t="str">
            <v>132930197906055527</v>
          </cell>
          <cell r="F561" t="str">
            <v>女</v>
          </cell>
          <cell r="G561" t="str">
            <v>前台</v>
          </cell>
          <cell r="H561" t="str">
            <v>河北光华荣昌汽车部件有限公司</v>
          </cell>
          <cell r="I561" t="str">
            <v>焊接车间</v>
          </cell>
          <cell r="J561" t="str">
            <v>焊接车间</v>
          </cell>
          <cell r="K561" t="str">
            <v>摆件工</v>
          </cell>
        </row>
        <row r="561">
          <cell r="M561" t="str">
            <v>河北</v>
          </cell>
          <cell r="N561" t="str">
            <v>正熙人力</v>
          </cell>
          <cell r="O561" t="str">
            <v>劳务派遣</v>
          </cell>
          <cell r="P561" t="str">
            <v>是</v>
          </cell>
          <cell r="Q561" t="str">
            <v>否</v>
          </cell>
          <cell r="R561" t="str">
            <v>劳务派遣</v>
          </cell>
          <cell r="S561" t="str">
            <v>生产类</v>
          </cell>
          <cell r="T561" t="str">
            <v>直接人员</v>
          </cell>
        </row>
        <row r="562">
          <cell r="D562" t="str">
            <v>杨金军</v>
          </cell>
          <cell r="E562" t="str">
            <v>130921197612152016</v>
          </cell>
          <cell r="F562" t="str">
            <v>男</v>
          </cell>
          <cell r="G562" t="str">
            <v>前台</v>
          </cell>
          <cell r="H562" t="str">
            <v>河北光华荣昌汽车部件有限公司</v>
          </cell>
          <cell r="I562" t="str">
            <v>焊接车间</v>
          </cell>
          <cell r="J562" t="str">
            <v>焊接车间</v>
          </cell>
          <cell r="K562" t="str">
            <v>摆件工</v>
          </cell>
        </row>
        <row r="562">
          <cell r="M562" t="str">
            <v>河北</v>
          </cell>
          <cell r="N562" t="str">
            <v>正熙人力</v>
          </cell>
          <cell r="O562" t="str">
            <v>劳务派遣</v>
          </cell>
          <cell r="P562" t="str">
            <v>是</v>
          </cell>
          <cell r="Q562" t="str">
            <v>否</v>
          </cell>
          <cell r="R562" t="str">
            <v>劳务派遣</v>
          </cell>
          <cell r="S562" t="str">
            <v>生产类</v>
          </cell>
          <cell r="T562" t="str">
            <v>直接人员</v>
          </cell>
        </row>
        <row r="563">
          <cell r="D563" t="str">
            <v>于宏宏</v>
          </cell>
          <cell r="E563" t="str">
            <v>23123198304151123</v>
          </cell>
          <cell r="F563" t="str">
            <v>女</v>
          </cell>
          <cell r="G563" t="str">
            <v>前台</v>
          </cell>
          <cell r="H563" t="str">
            <v>河北光华荣昌汽车部件有限公司</v>
          </cell>
          <cell r="I563" t="str">
            <v>焊接车间</v>
          </cell>
          <cell r="J563" t="str">
            <v>焊接车间</v>
          </cell>
          <cell r="K563" t="str">
            <v>摆件工</v>
          </cell>
        </row>
        <row r="563">
          <cell r="M563" t="str">
            <v>河北</v>
          </cell>
          <cell r="N563" t="str">
            <v>正熙人力</v>
          </cell>
          <cell r="O563" t="str">
            <v>劳务派遣</v>
          </cell>
          <cell r="P563" t="str">
            <v>是</v>
          </cell>
          <cell r="Q563" t="str">
            <v>否</v>
          </cell>
          <cell r="R563" t="str">
            <v>劳务派遣</v>
          </cell>
          <cell r="S563" t="str">
            <v>生产类</v>
          </cell>
          <cell r="T563" t="str">
            <v>直接人员</v>
          </cell>
        </row>
        <row r="564">
          <cell r="D564" t="str">
            <v>刘明达</v>
          </cell>
          <cell r="E564" t="str">
            <v>13098320040619303x</v>
          </cell>
          <cell r="F564" t="str">
            <v>男</v>
          </cell>
          <cell r="G564" t="str">
            <v>前台</v>
          </cell>
          <cell r="H564" t="str">
            <v>河北光华荣昌汽车部件有限公司</v>
          </cell>
          <cell r="I564" t="str">
            <v>焊接车间</v>
          </cell>
          <cell r="J564" t="str">
            <v>焊接车间</v>
          </cell>
          <cell r="K564" t="str">
            <v>摆件工</v>
          </cell>
        </row>
        <row r="564">
          <cell r="M564" t="str">
            <v>河北</v>
          </cell>
          <cell r="N564" t="str">
            <v>正熙人力</v>
          </cell>
          <cell r="O564" t="str">
            <v>劳务派遣</v>
          </cell>
          <cell r="P564" t="str">
            <v>是</v>
          </cell>
          <cell r="Q564" t="str">
            <v>否</v>
          </cell>
          <cell r="R564" t="str">
            <v>劳务派遣</v>
          </cell>
          <cell r="S564" t="str">
            <v>生产类</v>
          </cell>
          <cell r="T564" t="str">
            <v>直接人员</v>
          </cell>
        </row>
        <row r="565">
          <cell r="D565" t="str">
            <v>许德田</v>
          </cell>
          <cell r="E565" t="str">
            <v>130983200504262211</v>
          </cell>
          <cell r="F565" t="str">
            <v>男</v>
          </cell>
          <cell r="G565" t="str">
            <v>前台</v>
          </cell>
          <cell r="H565" t="str">
            <v>河北光华荣昌汽车部件有限公司</v>
          </cell>
          <cell r="I565" t="str">
            <v>焊接车间</v>
          </cell>
          <cell r="J565" t="str">
            <v>焊接车间</v>
          </cell>
          <cell r="K565" t="str">
            <v>摆件工</v>
          </cell>
        </row>
        <row r="565">
          <cell r="M565" t="str">
            <v>河北</v>
          </cell>
          <cell r="N565" t="str">
            <v>正熙人力</v>
          </cell>
          <cell r="O565" t="str">
            <v>劳务派遣</v>
          </cell>
          <cell r="P565" t="str">
            <v>是</v>
          </cell>
          <cell r="Q565" t="str">
            <v>否</v>
          </cell>
          <cell r="R565" t="str">
            <v>劳务派遣</v>
          </cell>
          <cell r="S565" t="str">
            <v>生产类</v>
          </cell>
          <cell r="T565" t="str">
            <v>直接人员</v>
          </cell>
        </row>
        <row r="566">
          <cell r="D566" t="str">
            <v>戴臣</v>
          </cell>
          <cell r="E566" t="str">
            <v>130921199709033215</v>
          </cell>
          <cell r="F566" t="str">
            <v>男</v>
          </cell>
          <cell r="G566" t="str">
            <v>前台</v>
          </cell>
          <cell r="H566" t="str">
            <v>河北光华荣昌汽车部件有限公司</v>
          </cell>
          <cell r="I566" t="str">
            <v>底座装配车间</v>
          </cell>
          <cell r="J566" t="str">
            <v>底座装配车间</v>
          </cell>
          <cell r="K566" t="str">
            <v>组装工</v>
          </cell>
        </row>
        <row r="566">
          <cell r="M566" t="str">
            <v>河北</v>
          </cell>
          <cell r="N566" t="str">
            <v>正熙人力</v>
          </cell>
          <cell r="O566" t="str">
            <v>劳务派遣</v>
          </cell>
          <cell r="P566" t="str">
            <v>是</v>
          </cell>
          <cell r="Q566" t="str">
            <v>否</v>
          </cell>
          <cell r="R566" t="str">
            <v>劳务派遣</v>
          </cell>
          <cell r="S566" t="str">
            <v>生产类</v>
          </cell>
          <cell r="T566" t="str">
            <v>直接人员</v>
          </cell>
        </row>
        <row r="567">
          <cell r="D567" t="str">
            <v>张孝天</v>
          </cell>
          <cell r="E567" t="str">
            <v>1309831984010259185</v>
          </cell>
          <cell r="F567" t="str">
            <v>男</v>
          </cell>
          <cell r="G567" t="str">
            <v>前台</v>
          </cell>
          <cell r="H567" t="str">
            <v>河北光华荣昌汽车部件有限公司</v>
          </cell>
          <cell r="I567" t="str">
            <v>底座装配车间</v>
          </cell>
          <cell r="J567" t="str">
            <v>底座装配车间</v>
          </cell>
          <cell r="K567" t="str">
            <v>组装工</v>
          </cell>
        </row>
        <row r="567">
          <cell r="M567" t="str">
            <v>河北</v>
          </cell>
          <cell r="N567" t="str">
            <v>正熙人力</v>
          </cell>
          <cell r="O567" t="str">
            <v>劳务派遣</v>
          </cell>
          <cell r="P567" t="str">
            <v>是</v>
          </cell>
          <cell r="Q567" t="str">
            <v>否</v>
          </cell>
          <cell r="R567" t="str">
            <v>劳务派遣</v>
          </cell>
          <cell r="S567" t="str">
            <v>生产类</v>
          </cell>
          <cell r="T567" t="str">
            <v>直接人员</v>
          </cell>
        </row>
        <row r="568">
          <cell r="D568" t="str">
            <v>王庆臣</v>
          </cell>
          <cell r="E568" t="str">
            <v>130983199610063034</v>
          </cell>
          <cell r="F568" t="str">
            <v>男</v>
          </cell>
          <cell r="G568" t="str">
            <v>前台</v>
          </cell>
          <cell r="H568" t="str">
            <v>河北光华荣昌汽车部件有限公司</v>
          </cell>
          <cell r="I568" t="str">
            <v>座椅总装车间</v>
          </cell>
          <cell r="J568" t="str">
            <v>座椅总装车间</v>
          </cell>
          <cell r="K568" t="str">
            <v>组装工</v>
          </cell>
        </row>
        <row r="568">
          <cell r="M568" t="str">
            <v>河北</v>
          </cell>
          <cell r="N568" t="str">
            <v>正熙人力</v>
          </cell>
          <cell r="O568" t="str">
            <v>劳务派遣</v>
          </cell>
          <cell r="P568" t="str">
            <v>是</v>
          </cell>
          <cell r="Q568" t="str">
            <v>否</v>
          </cell>
          <cell r="R568" t="str">
            <v>劳务派遣</v>
          </cell>
          <cell r="S568" t="str">
            <v>生产类</v>
          </cell>
          <cell r="T568" t="str">
            <v>直接人员</v>
          </cell>
        </row>
        <row r="569">
          <cell r="D569" t="str">
            <v>闫新硕</v>
          </cell>
          <cell r="E569" t="str">
            <v>130983199504213019</v>
          </cell>
          <cell r="F569" t="str">
            <v>男</v>
          </cell>
          <cell r="G569" t="str">
            <v>前台</v>
          </cell>
          <cell r="H569" t="str">
            <v>河北光华荣昌汽车部件有限公司</v>
          </cell>
          <cell r="I569" t="str">
            <v>座椅总装车间</v>
          </cell>
          <cell r="J569" t="str">
            <v>座椅总装车间</v>
          </cell>
          <cell r="K569" t="str">
            <v>组装工</v>
          </cell>
        </row>
        <row r="569">
          <cell r="M569" t="str">
            <v>河北</v>
          </cell>
          <cell r="N569" t="str">
            <v>正熙人力</v>
          </cell>
          <cell r="O569" t="str">
            <v>劳务派遣</v>
          </cell>
          <cell r="P569" t="str">
            <v>是</v>
          </cell>
          <cell r="Q569" t="str">
            <v>否</v>
          </cell>
          <cell r="R569" t="str">
            <v>劳务派遣</v>
          </cell>
          <cell r="S569" t="str">
            <v>生产类</v>
          </cell>
          <cell r="T569" t="str">
            <v>直接人员</v>
          </cell>
        </row>
        <row r="570">
          <cell r="D570" t="str">
            <v>周会凤</v>
          </cell>
        </row>
        <row r="570">
          <cell r="F570" t="str">
            <v>女</v>
          </cell>
          <cell r="G570" t="str">
            <v>前台</v>
          </cell>
          <cell r="H570" t="str">
            <v>河北光华荣昌汽车部件有限公司</v>
          </cell>
          <cell r="I570" t="str">
            <v>座椅总装车间</v>
          </cell>
          <cell r="J570" t="str">
            <v>座椅总装车间</v>
          </cell>
          <cell r="K570" t="str">
            <v>组装工</v>
          </cell>
        </row>
        <row r="570">
          <cell r="M570" t="str">
            <v>河北</v>
          </cell>
          <cell r="N570" t="str">
            <v>正熙人力</v>
          </cell>
          <cell r="O570" t="str">
            <v>劳务派遣</v>
          </cell>
          <cell r="P570" t="str">
            <v>是</v>
          </cell>
          <cell r="Q570" t="str">
            <v>否</v>
          </cell>
          <cell r="R570" t="str">
            <v>劳务派遣</v>
          </cell>
          <cell r="S570" t="str">
            <v>生产类</v>
          </cell>
          <cell r="T570" t="str">
            <v>直接人员</v>
          </cell>
        </row>
        <row r="571">
          <cell r="D571" t="str">
            <v>高英</v>
          </cell>
          <cell r="E571" t="str">
            <v>130983198609133029</v>
          </cell>
          <cell r="F571" t="str">
            <v>女</v>
          </cell>
          <cell r="G571" t="str">
            <v>前台</v>
          </cell>
          <cell r="H571" t="str">
            <v>河北光华荣昌汽车部件有限公司</v>
          </cell>
          <cell r="I571" t="str">
            <v>座椅总装车间</v>
          </cell>
          <cell r="J571" t="str">
            <v>座椅总装车间</v>
          </cell>
          <cell r="K571" t="str">
            <v>组装工</v>
          </cell>
        </row>
        <row r="571">
          <cell r="M571" t="str">
            <v>河北</v>
          </cell>
          <cell r="N571" t="str">
            <v>正熙人力</v>
          </cell>
          <cell r="O571" t="str">
            <v>劳务派遣</v>
          </cell>
          <cell r="P571" t="str">
            <v>是</v>
          </cell>
          <cell r="Q571" t="str">
            <v>否</v>
          </cell>
          <cell r="R571" t="str">
            <v>劳务派遣</v>
          </cell>
          <cell r="S571" t="str">
            <v>生产类</v>
          </cell>
          <cell r="T571" t="str">
            <v>直接人员</v>
          </cell>
        </row>
        <row r="572">
          <cell r="D572" t="str">
            <v>王素芬</v>
          </cell>
          <cell r="E572" t="str">
            <v>132930197606243024</v>
          </cell>
          <cell r="F572" t="str">
            <v>女</v>
          </cell>
          <cell r="G572" t="str">
            <v>前台</v>
          </cell>
          <cell r="H572" t="str">
            <v>河北光华荣昌汽车部件有限公司</v>
          </cell>
          <cell r="I572" t="str">
            <v>座椅总装车间</v>
          </cell>
          <cell r="J572" t="str">
            <v>座椅总装车间</v>
          </cell>
          <cell r="K572" t="str">
            <v>组装工</v>
          </cell>
        </row>
        <row r="572">
          <cell r="M572" t="str">
            <v>河北</v>
          </cell>
          <cell r="N572" t="str">
            <v>正熙人力</v>
          </cell>
          <cell r="O572" t="str">
            <v>劳务派遣</v>
          </cell>
          <cell r="P572" t="str">
            <v>是</v>
          </cell>
          <cell r="Q572" t="str">
            <v>否</v>
          </cell>
          <cell r="R572" t="str">
            <v>劳务派遣</v>
          </cell>
          <cell r="S572" t="str">
            <v>生产类</v>
          </cell>
          <cell r="T572" t="str">
            <v>直接人员</v>
          </cell>
        </row>
        <row r="573">
          <cell r="D573" t="str">
            <v>韩振芝</v>
          </cell>
        </row>
        <row r="573">
          <cell r="F573" t="str">
            <v>女</v>
          </cell>
          <cell r="G573" t="str">
            <v>前台</v>
          </cell>
          <cell r="H573" t="str">
            <v>河北光华荣昌汽车部件有限公司</v>
          </cell>
          <cell r="I573" t="str">
            <v>冲压弯管车间</v>
          </cell>
          <cell r="J573" t="str">
            <v>冲压弯管车间</v>
          </cell>
          <cell r="K573" t="str">
            <v>操作工</v>
          </cell>
        </row>
        <row r="573">
          <cell r="M573" t="str">
            <v>河北</v>
          </cell>
          <cell r="N573" t="str">
            <v>正熙人力</v>
          </cell>
          <cell r="O573" t="str">
            <v>劳务派遣</v>
          </cell>
          <cell r="P573" t="str">
            <v>是</v>
          </cell>
          <cell r="Q573" t="str">
            <v>否</v>
          </cell>
          <cell r="R573" t="str">
            <v>劳务派遣</v>
          </cell>
          <cell r="S573" t="str">
            <v>生产类</v>
          </cell>
          <cell r="T573" t="str">
            <v>直接人员</v>
          </cell>
        </row>
        <row r="574">
          <cell r="D574" t="str">
            <v>崔明羽</v>
          </cell>
        </row>
        <row r="574">
          <cell r="F574" t="str">
            <v>男</v>
          </cell>
          <cell r="G574" t="str">
            <v>前台</v>
          </cell>
          <cell r="H574" t="str">
            <v>河北光华荣昌汽车部件有限公司</v>
          </cell>
          <cell r="I574" t="str">
            <v>座椅总装车间</v>
          </cell>
          <cell r="J574" t="str">
            <v>座椅总装车间</v>
          </cell>
          <cell r="K574" t="str">
            <v>组装工</v>
          </cell>
        </row>
        <row r="574">
          <cell r="M574" t="str">
            <v>河北</v>
          </cell>
          <cell r="N574" t="str">
            <v>正熙人力</v>
          </cell>
          <cell r="O574" t="str">
            <v>劳务派遣</v>
          </cell>
          <cell r="P574" t="str">
            <v>是</v>
          </cell>
          <cell r="Q574" t="str">
            <v>否</v>
          </cell>
          <cell r="R574" t="str">
            <v>劳务派遣</v>
          </cell>
          <cell r="S574" t="str">
            <v>生产类</v>
          </cell>
          <cell r="T574" t="str">
            <v>直接人员</v>
          </cell>
        </row>
        <row r="575">
          <cell r="D575" t="str">
            <v>赵宝峰</v>
          </cell>
          <cell r="E575" t="str">
            <v>130983200211053918</v>
          </cell>
          <cell r="F575" t="str">
            <v>男</v>
          </cell>
          <cell r="G575" t="str">
            <v>前台</v>
          </cell>
          <cell r="H575" t="str">
            <v>河北光华荣昌汽车部件有限公司</v>
          </cell>
          <cell r="I575" t="str">
            <v>座椅总装车间</v>
          </cell>
          <cell r="J575" t="str">
            <v>座椅总装车间</v>
          </cell>
          <cell r="K575" t="str">
            <v>组装工</v>
          </cell>
        </row>
        <row r="575">
          <cell r="M575" t="str">
            <v>河北</v>
          </cell>
          <cell r="N575" t="str">
            <v>正熙人力</v>
          </cell>
          <cell r="O575" t="str">
            <v>劳务派遣</v>
          </cell>
          <cell r="P575" t="str">
            <v>是</v>
          </cell>
          <cell r="Q575" t="str">
            <v>否</v>
          </cell>
          <cell r="R575" t="str">
            <v>劳务派遣</v>
          </cell>
          <cell r="S575" t="str">
            <v>生产类</v>
          </cell>
          <cell r="T575" t="str">
            <v>直接人员</v>
          </cell>
        </row>
        <row r="576">
          <cell r="D576" t="str">
            <v>李江超</v>
          </cell>
        </row>
        <row r="576">
          <cell r="F576" t="str">
            <v>男</v>
          </cell>
          <cell r="G576" t="str">
            <v>前台</v>
          </cell>
          <cell r="H576" t="str">
            <v>河北光华荣昌汽车部件有限公司</v>
          </cell>
          <cell r="I576" t="str">
            <v>座椅总装车间</v>
          </cell>
          <cell r="J576" t="str">
            <v>座椅总装车间</v>
          </cell>
          <cell r="K576" t="str">
            <v>组装工</v>
          </cell>
        </row>
        <row r="576">
          <cell r="M576" t="str">
            <v>河北</v>
          </cell>
          <cell r="N576" t="str">
            <v>正熙人力</v>
          </cell>
          <cell r="O576" t="str">
            <v>劳务派遣</v>
          </cell>
          <cell r="P576" t="str">
            <v>是</v>
          </cell>
          <cell r="Q576" t="str">
            <v>否</v>
          </cell>
          <cell r="R576" t="str">
            <v>劳务派遣</v>
          </cell>
          <cell r="S576" t="str">
            <v>生产类</v>
          </cell>
          <cell r="T576" t="str">
            <v>直接人员</v>
          </cell>
        </row>
        <row r="577">
          <cell r="D577" t="str">
            <v>李江涛</v>
          </cell>
        </row>
        <row r="577">
          <cell r="F577" t="str">
            <v>男</v>
          </cell>
          <cell r="G577" t="str">
            <v>前台</v>
          </cell>
          <cell r="H577" t="str">
            <v>河北光华荣昌汽车部件有限公司</v>
          </cell>
          <cell r="I577" t="str">
            <v>座椅总装车间</v>
          </cell>
          <cell r="J577" t="str">
            <v>座椅总装车间</v>
          </cell>
          <cell r="K577" t="str">
            <v>组装工</v>
          </cell>
        </row>
        <row r="577">
          <cell r="M577" t="str">
            <v>河北</v>
          </cell>
          <cell r="N577" t="str">
            <v>正熙人力</v>
          </cell>
          <cell r="O577" t="str">
            <v>劳务派遣</v>
          </cell>
          <cell r="P577" t="str">
            <v>是</v>
          </cell>
          <cell r="Q577" t="str">
            <v>否</v>
          </cell>
          <cell r="R577" t="str">
            <v>劳务派遣</v>
          </cell>
          <cell r="S577" t="str">
            <v>生产类</v>
          </cell>
          <cell r="T577" t="str">
            <v>直接人员</v>
          </cell>
        </row>
        <row r="578">
          <cell r="D578" t="str">
            <v>陈松胜</v>
          </cell>
        </row>
        <row r="578">
          <cell r="F578" t="str">
            <v>男</v>
          </cell>
          <cell r="G578" t="str">
            <v>前台</v>
          </cell>
          <cell r="H578" t="str">
            <v>河北光华荣昌汽车部件有限公司</v>
          </cell>
          <cell r="I578" t="str">
            <v>座椅总装车间</v>
          </cell>
          <cell r="J578" t="str">
            <v>座椅总装车间</v>
          </cell>
          <cell r="K578" t="str">
            <v>组装工</v>
          </cell>
        </row>
        <row r="578">
          <cell r="M578" t="str">
            <v>河北</v>
          </cell>
          <cell r="N578" t="str">
            <v>正熙人力</v>
          </cell>
          <cell r="O578" t="str">
            <v>劳务派遣</v>
          </cell>
          <cell r="P578" t="str">
            <v>是</v>
          </cell>
          <cell r="Q578" t="str">
            <v>否</v>
          </cell>
          <cell r="R578" t="str">
            <v>劳务派遣</v>
          </cell>
          <cell r="S578" t="str">
            <v>生产类</v>
          </cell>
          <cell r="T578" t="str">
            <v>直接人员</v>
          </cell>
        </row>
        <row r="579">
          <cell r="D579" t="str">
            <v>王东</v>
          </cell>
        </row>
        <row r="579">
          <cell r="F579" t="str">
            <v>男</v>
          </cell>
          <cell r="G579" t="str">
            <v>前台</v>
          </cell>
          <cell r="H579" t="str">
            <v>河北光华荣昌汽车部件有限公司</v>
          </cell>
          <cell r="I579" t="str">
            <v>座椅总装车间</v>
          </cell>
          <cell r="J579" t="str">
            <v>座椅总装车间</v>
          </cell>
          <cell r="K579" t="str">
            <v>组装工</v>
          </cell>
        </row>
        <row r="579">
          <cell r="M579" t="str">
            <v>河北</v>
          </cell>
          <cell r="N579" t="str">
            <v>正熙人力</v>
          </cell>
          <cell r="O579" t="str">
            <v>劳务派遣</v>
          </cell>
          <cell r="P579" t="str">
            <v>是</v>
          </cell>
          <cell r="Q579" t="str">
            <v>否</v>
          </cell>
          <cell r="R579" t="str">
            <v>劳务派遣</v>
          </cell>
          <cell r="S579" t="str">
            <v>生产类</v>
          </cell>
          <cell r="T579" t="str">
            <v>直接人员</v>
          </cell>
        </row>
        <row r="580">
          <cell r="D580" t="str">
            <v>李晓慧</v>
          </cell>
        </row>
        <row r="580">
          <cell r="F580" t="str">
            <v>女</v>
          </cell>
          <cell r="G580" t="str">
            <v>前台</v>
          </cell>
          <cell r="H580" t="str">
            <v>河北光华荣昌汽车部件有限公司</v>
          </cell>
          <cell r="I580" t="str">
            <v>发泡车间</v>
          </cell>
          <cell r="J580" t="str">
            <v>发泡车间</v>
          </cell>
          <cell r="K580" t="str">
            <v>发泡工</v>
          </cell>
        </row>
        <row r="580">
          <cell r="M580" t="str">
            <v>河北</v>
          </cell>
          <cell r="N580" t="str">
            <v>正熙人力</v>
          </cell>
          <cell r="O580" t="str">
            <v>劳务派遣</v>
          </cell>
          <cell r="P580" t="str">
            <v>是</v>
          </cell>
          <cell r="Q580" t="str">
            <v>否</v>
          </cell>
          <cell r="R580" t="str">
            <v>劳务派遣</v>
          </cell>
          <cell r="S580" t="str">
            <v>生产类</v>
          </cell>
          <cell r="T580" t="str">
            <v>直接人员</v>
          </cell>
        </row>
        <row r="581">
          <cell r="D581" t="str">
            <v>蒋芸瑞</v>
          </cell>
        </row>
        <row r="581">
          <cell r="F581" t="str">
            <v>男</v>
          </cell>
          <cell r="G581" t="str">
            <v>前台</v>
          </cell>
          <cell r="H581" t="str">
            <v>河北光华荣昌汽车部件有限公司</v>
          </cell>
          <cell r="I581" t="str">
            <v>发泡车间</v>
          </cell>
          <cell r="J581" t="str">
            <v>发泡车间</v>
          </cell>
          <cell r="K581" t="str">
            <v>发泡工</v>
          </cell>
        </row>
        <row r="581">
          <cell r="M581" t="str">
            <v>河北</v>
          </cell>
          <cell r="N581" t="str">
            <v>正熙人力</v>
          </cell>
          <cell r="O581" t="str">
            <v>劳务派遣</v>
          </cell>
          <cell r="P581" t="str">
            <v>是</v>
          </cell>
          <cell r="Q581" t="str">
            <v>否</v>
          </cell>
          <cell r="R581" t="str">
            <v>劳务派遣</v>
          </cell>
          <cell r="S581" t="str">
            <v>生产类</v>
          </cell>
          <cell r="T581" t="str">
            <v>直接人员</v>
          </cell>
        </row>
        <row r="582">
          <cell r="D582" t="str">
            <v>李泽晓</v>
          </cell>
        </row>
        <row r="582">
          <cell r="F582" t="str">
            <v>女</v>
          </cell>
          <cell r="G582" t="str">
            <v>前台</v>
          </cell>
          <cell r="H582" t="str">
            <v>河北光华荣昌汽车部件有限公司</v>
          </cell>
          <cell r="I582" t="str">
            <v>发泡车间</v>
          </cell>
          <cell r="J582" t="str">
            <v>发泡车间</v>
          </cell>
          <cell r="K582" t="str">
            <v>发泡工</v>
          </cell>
        </row>
        <row r="582">
          <cell r="M582" t="str">
            <v>河北</v>
          </cell>
          <cell r="N582" t="str">
            <v>正熙人力</v>
          </cell>
          <cell r="O582" t="str">
            <v>劳务派遣</v>
          </cell>
          <cell r="P582" t="str">
            <v>是</v>
          </cell>
          <cell r="Q582" t="str">
            <v>否</v>
          </cell>
          <cell r="R582" t="str">
            <v>劳务派遣</v>
          </cell>
          <cell r="S582" t="str">
            <v>生产类</v>
          </cell>
          <cell r="T582" t="str">
            <v>直接人员</v>
          </cell>
        </row>
        <row r="583">
          <cell r="D583" t="str">
            <v>杨主迎</v>
          </cell>
        </row>
        <row r="583">
          <cell r="F583" t="str">
            <v>女</v>
          </cell>
          <cell r="G583" t="str">
            <v>前台</v>
          </cell>
          <cell r="H583" t="str">
            <v>河北光华荣昌汽车部件有限公司</v>
          </cell>
          <cell r="I583" t="str">
            <v>发泡车间</v>
          </cell>
          <cell r="J583" t="str">
            <v>发泡车间</v>
          </cell>
          <cell r="K583" t="str">
            <v>发泡工</v>
          </cell>
        </row>
        <row r="583">
          <cell r="M583" t="str">
            <v>河北</v>
          </cell>
          <cell r="N583" t="str">
            <v>正熙人力</v>
          </cell>
          <cell r="O583" t="str">
            <v>劳务派遣</v>
          </cell>
          <cell r="P583" t="str">
            <v>是</v>
          </cell>
          <cell r="Q583" t="str">
            <v>否</v>
          </cell>
          <cell r="R583" t="str">
            <v>劳务派遣</v>
          </cell>
          <cell r="S583" t="str">
            <v>生产类</v>
          </cell>
          <cell r="T583" t="str">
            <v>直接人员</v>
          </cell>
        </row>
        <row r="584">
          <cell r="D584" t="str">
            <v>王全亮</v>
          </cell>
          <cell r="E584" t="str">
            <v>132934197908103516</v>
          </cell>
          <cell r="F584" t="str">
            <v>男</v>
          </cell>
          <cell r="G584" t="str">
            <v>前台</v>
          </cell>
          <cell r="H584" t="str">
            <v>河北光华荣昌汽车部件有限公司</v>
          </cell>
          <cell r="I584" t="str">
            <v>发泡车间</v>
          </cell>
          <cell r="J584" t="str">
            <v>发泡车间</v>
          </cell>
          <cell r="K584" t="str">
            <v>发泡工</v>
          </cell>
        </row>
        <row r="584">
          <cell r="M584" t="str">
            <v>河北</v>
          </cell>
          <cell r="N584" t="str">
            <v>正熙人力</v>
          </cell>
          <cell r="O584" t="str">
            <v>劳务派遣</v>
          </cell>
          <cell r="P584" t="str">
            <v>是</v>
          </cell>
          <cell r="Q584" t="str">
            <v>否</v>
          </cell>
          <cell r="R584" t="str">
            <v>劳务派遣</v>
          </cell>
          <cell r="S584" t="str">
            <v>生产类</v>
          </cell>
          <cell r="T584" t="str">
            <v>直接人员</v>
          </cell>
        </row>
        <row r="585">
          <cell r="D585" t="str">
            <v>刘辰硕</v>
          </cell>
          <cell r="E585" t="str">
            <v>130983200507283712</v>
          </cell>
          <cell r="F585" t="str">
            <v>男</v>
          </cell>
          <cell r="G585" t="str">
            <v>前台</v>
          </cell>
          <cell r="H585" t="str">
            <v>河北光华荣昌汽车部件有限公司</v>
          </cell>
          <cell r="I585" t="str">
            <v>底座装配车间</v>
          </cell>
          <cell r="J585" t="str">
            <v>底座装配车间</v>
          </cell>
          <cell r="K585" t="str">
            <v>组装工</v>
          </cell>
        </row>
        <row r="585">
          <cell r="M585" t="str">
            <v>河北</v>
          </cell>
          <cell r="N585" t="str">
            <v>正熙人力</v>
          </cell>
          <cell r="O585" t="str">
            <v>劳务派遣</v>
          </cell>
          <cell r="P585" t="str">
            <v>是</v>
          </cell>
          <cell r="Q585" t="str">
            <v>否</v>
          </cell>
          <cell r="R585" t="str">
            <v>劳务派遣</v>
          </cell>
          <cell r="S585" t="str">
            <v>生产类</v>
          </cell>
          <cell r="T585" t="str">
            <v>直接人员</v>
          </cell>
        </row>
        <row r="586">
          <cell r="D586" t="str">
            <v>刘梓聪</v>
          </cell>
        </row>
        <row r="586">
          <cell r="F586" t="str">
            <v>男</v>
          </cell>
          <cell r="G586" t="str">
            <v>前台</v>
          </cell>
          <cell r="H586" t="str">
            <v>河北光华荣昌汽车部件有限公司</v>
          </cell>
          <cell r="I586" t="str">
            <v>发泡车间</v>
          </cell>
          <cell r="J586" t="str">
            <v>发泡车间</v>
          </cell>
          <cell r="K586" t="str">
            <v>发泡工</v>
          </cell>
        </row>
        <row r="586">
          <cell r="M586" t="str">
            <v>河北</v>
          </cell>
          <cell r="N586" t="str">
            <v>正熙人力</v>
          </cell>
          <cell r="O586" t="str">
            <v>劳务派遣</v>
          </cell>
          <cell r="P586" t="str">
            <v>是</v>
          </cell>
          <cell r="Q586" t="str">
            <v>否</v>
          </cell>
          <cell r="R586" t="str">
            <v>劳务派遣</v>
          </cell>
          <cell r="S586" t="str">
            <v>生产类</v>
          </cell>
          <cell r="T586" t="str">
            <v>直接人员</v>
          </cell>
        </row>
        <row r="587">
          <cell r="D587" t="str">
            <v>徐硕</v>
          </cell>
        </row>
        <row r="587">
          <cell r="F587" t="str">
            <v>男</v>
          </cell>
          <cell r="G587" t="str">
            <v>前台</v>
          </cell>
          <cell r="H587" t="str">
            <v>河北光华荣昌汽车部件有限公司</v>
          </cell>
          <cell r="I587" t="str">
            <v>发泡车间</v>
          </cell>
          <cell r="J587" t="str">
            <v>发泡车间</v>
          </cell>
          <cell r="K587" t="str">
            <v>发泡工</v>
          </cell>
        </row>
        <row r="587">
          <cell r="M587" t="str">
            <v>河北</v>
          </cell>
          <cell r="N587" t="str">
            <v>正熙人力</v>
          </cell>
          <cell r="O587" t="str">
            <v>劳务派遣</v>
          </cell>
          <cell r="P587" t="str">
            <v>是</v>
          </cell>
          <cell r="Q587" t="str">
            <v>否</v>
          </cell>
          <cell r="R587" t="str">
            <v>劳务派遣</v>
          </cell>
          <cell r="S587" t="str">
            <v>生产类</v>
          </cell>
          <cell r="T587" t="str">
            <v>直接人员</v>
          </cell>
        </row>
        <row r="588">
          <cell r="D588" t="str">
            <v>李明连</v>
          </cell>
          <cell r="E588" t="str">
            <v>130983198607243312</v>
          </cell>
          <cell r="F588" t="str">
            <v>男</v>
          </cell>
          <cell r="G588" t="str">
            <v>前台</v>
          </cell>
          <cell r="H588" t="str">
            <v>河北光华荣昌汽车部件有限公司</v>
          </cell>
          <cell r="I588" t="str">
            <v>座椅总装车间</v>
          </cell>
          <cell r="J588" t="str">
            <v>座椅总装车间</v>
          </cell>
          <cell r="K588" t="str">
            <v>组装工</v>
          </cell>
        </row>
        <row r="588">
          <cell r="M588" t="str">
            <v>河北</v>
          </cell>
          <cell r="N588" t="str">
            <v>正熙人力</v>
          </cell>
          <cell r="O588" t="str">
            <v>劳务派遣</v>
          </cell>
          <cell r="P588" t="str">
            <v>是</v>
          </cell>
          <cell r="Q588" t="str">
            <v>否</v>
          </cell>
          <cell r="R588" t="str">
            <v>劳务派遣</v>
          </cell>
          <cell r="S588" t="str">
            <v>生产类</v>
          </cell>
          <cell r="T588" t="str">
            <v>直接人员</v>
          </cell>
        </row>
        <row r="589">
          <cell r="D589" t="str">
            <v>刘德凯</v>
          </cell>
          <cell r="E589" t="str">
            <v>130924199309063537</v>
          </cell>
          <cell r="F589" t="str">
            <v>男</v>
          </cell>
          <cell r="G589" t="str">
            <v>前台</v>
          </cell>
          <cell r="H589" t="str">
            <v>河北光华荣昌汽车部件有限公司</v>
          </cell>
          <cell r="I589" t="str">
            <v>焊接车间</v>
          </cell>
          <cell r="J589" t="str">
            <v>焊接车间</v>
          </cell>
          <cell r="K589" t="str">
            <v>焊工</v>
          </cell>
        </row>
        <row r="589">
          <cell r="M589" t="str">
            <v>河北</v>
          </cell>
          <cell r="N589" t="str">
            <v>正熙人力</v>
          </cell>
          <cell r="O589" t="str">
            <v>劳务派遣</v>
          </cell>
          <cell r="P589" t="str">
            <v>是</v>
          </cell>
          <cell r="Q589" t="str">
            <v>否</v>
          </cell>
          <cell r="R589" t="str">
            <v>劳务派遣</v>
          </cell>
          <cell r="S589" t="str">
            <v>生产类</v>
          </cell>
          <cell r="T589" t="str">
            <v>直接人员</v>
          </cell>
        </row>
        <row r="590">
          <cell r="D590" t="str">
            <v>王宇</v>
          </cell>
          <cell r="E590" t="str">
            <v>132930199306280519</v>
          </cell>
          <cell r="F590" t="str">
            <v>男</v>
          </cell>
          <cell r="G590" t="str">
            <v>前台</v>
          </cell>
          <cell r="H590" t="str">
            <v>河北光华荣昌汽车部件有限公司</v>
          </cell>
          <cell r="I590" t="str">
            <v>座椅总装车间</v>
          </cell>
          <cell r="J590" t="str">
            <v>座椅总装车间</v>
          </cell>
          <cell r="K590" t="str">
            <v>组装工</v>
          </cell>
        </row>
        <row r="590">
          <cell r="M590" t="str">
            <v>河北</v>
          </cell>
          <cell r="N590" t="str">
            <v>正熙人力</v>
          </cell>
          <cell r="O590" t="str">
            <v>劳务派遣</v>
          </cell>
          <cell r="P590" t="str">
            <v>是</v>
          </cell>
          <cell r="Q590" t="str">
            <v>否</v>
          </cell>
          <cell r="R590" t="str">
            <v>劳务派遣</v>
          </cell>
          <cell r="S590" t="str">
            <v>生产类</v>
          </cell>
          <cell r="T590" t="str">
            <v>直接人员</v>
          </cell>
        </row>
        <row r="591">
          <cell r="D591" t="str">
            <v>赵伟琨</v>
          </cell>
          <cell r="E591" t="str">
            <v>130983200601282214</v>
          </cell>
          <cell r="F591" t="str">
            <v>男</v>
          </cell>
          <cell r="G591" t="str">
            <v>前台</v>
          </cell>
          <cell r="H591" t="str">
            <v>河北光华荣昌汽车部件有限公司</v>
          </cell>
          <cell r="I591" t="str">
            <v>焊接车间</v>
          </cell>
          <cell r="J591" t="str">
            <v>焊接车间</v>
          </cell>
          <cell r="K591" t="str">
            <v>摆件工</v>
          </cell>
        </row>
        <row r="591">
          <cell r="M591" t="str">
            <v>河北</v>
          </cell>
          <cell r="N591" t="str">
            <v>正熙人力</v>
          </cell>
          <cell r="O591" t="str">
            <v>劳务派遣</v>
          </cell>
          <cell r="P591" t="str">
            <v>是</v>
          </cell>
          <cell r="Q591" t="str">
            <v>否</v>
          </cell>
          <cell r="R591" t="str">
            <v>劳务派遣</v>
          </cell>
          <cell r="S591" t="str">
            <v>生产类</v>
          </cell>
          <cell r="T591" t="str">
            <v>直接人员</v>
          </cell>
        </row>
        <row r="592">
          <cell r="D592" t="str">
            <v>肖金铜</v>
          </cell>
          <cell r="E592" t="str">
            <v>130983200511120334</v>
          </cell>
          <cell r="F592" t="str">
            <v>男</v>
          </cell>
          <cell r="G592" t="str">
            <v>前台</v>
          </cell>
          <cell r="H592" t="str">
            <v>河北光华荣昌汽车部件有限公司</v>
          </cell>
          <cell r="I592" t="str">
            <v>座椅总装车间</v>
          </cell>
          <cell r="J592" t="str">
            <v>座椅总装车间</v>
          </cell>
          <cell r="K592" t="str">
            <v>发泡工</v>
          </cell>
        </row>
        <row r="592">
          <cell r="M592" t="str">
            <v>河北</v>
          </cell>
          <cell r="N592" t="str">
            <v>正熙人力</v>
          </cell>
          <cell r="O592" t="str">
            <v>劳务派遣</v>
          </cell>
          <cell r="P592" t="str">
            <v>是</v>
          </cell>
          <cell r="Q592" t="str">
            <v>否</v>
          </cell>
          <cell r="R592" t="str">
            <v>劳务派遣</v>
          </cell>
          <cell r="S592" t="str">
            <v>生产类</v>
          </cell>
          <cell r="T592" t="str">
            <v>直接人员</v>
          </cell>
        </row>
        <row r="593">
          <cell r="D593" t="str">
            <v>张书瑞</v>
          </cell>
          <cell r="E593" t="str">
            <v>13098319910312001X</v>
          </cell>
          <cell r="F593" t="str">
            <v>男</v>
          </cell>
          <cell r="G593" t="str">
            <v>前台</v>
          </cell>
          <cell r="H593" t="str">
            <v>河北光华荣昌汽车部件有限公司</v>
          </cell>
          <cell r="I593" t="str">
            <v>焊接车间</v>
          </cell>
          <cell r="J593" t="str">
            <v>焊接车间</v>
          </cell>
          <cell r="K593" t="str">
            <v>焊工</v>
          </cell>
        </row>
        <row r="593">
          <cell r="M593" t="str">
            <v>河北</v>
          </cell>
          <cell r="N593" t="str">
            <v>正熙人力</v>
          </cell>
          <cell r="O593" t="str">
            <v>劳务派遣</v>
          </cell>
          <cell r="P593" t="str">
            <v>是</v>
          </cell>
          <cell r="Q593" t="str">
            <v>否</v>
          </cell>
          <cell r="R593" t="str">
            <v>劳务派遣</v>
          </cell>
          <cell r="S593" t="str">
            <v>生产类</v>
          </cell>
          <cell r="T593" t="str">
            <v>直接人员</v>
          </cell>
        </row>
        <row r="594">
          <cell r="D594" t="str">
            <v>孙金茹</v>
          </cell>
          <cell r="E594" t="str">
            <v>132930197804223040</v>
          </cell>
          <cell r="F594" t="str">
            <v>女</v>
          </cell>
          <cell r="G594" t="str">
            <v>前台</v>
          </cell>
          <cell r="H594" t="str">
            <v>河北光华荣昌汽车部件有限公司</v>
          </cell>
          <cell r="I594" t="str">
            <v>焊接车间</v>
          </cell>
          <cell r="J594" t="str">
            <v>焊接车间</v>
          </cell>
          <cell r="K594" t="str">
            <v>摆件工</v>
          </cell>
        </row>
        <row r="594">
          <cell r="M594" t="str">
            <v>河北</v>
          </cell>
          <cell r="N594" t="str">
            <v>沧州众智鑫成人力资源服务有限公司</v>
          </cell>
          <cell r="O594" t="str">
            <v>劳务派遣</v>
          </cell>
          <cell r="P594" t="str">
            <v>是</v>
          </cell>
          <cell r="Q594" t="str">
            <v>否</v>
          </cell>
          <cell r="R594" t="str">
            <v>劳务派遣</v>
          </cell>
          <cell r="S594" t="str">
            <v>生产类</v>
          </cell>
          <cell r="T594" t="str">
            <v>直接人员</v>
          </cell>
        </row>
        <row r="595">
          <cell r="D595" t="str">
            <v>康永增</v>
          </cell>
        </row>
        <row r="595">
          <cell r="F595" t="str">
            <v>男</v>
          </cell>
          <cell r="G595" t="str">
            <v>前台</v>
          </cell>
          <cell r="H595" t="str">
            <v>河北光华荣昌汽车部件有限公司</v>
          </cell>
          <cell r="I595" t="str">
            <v>座椅总装车间</v>
          </cell>
          <cell r="J595" t="str">
            <v>座椅总装车间</v>
          </cell>
          <cell r="K595" t="str">
            <v>组装工</v>
          </cell>
        </row>
        <row r="595">
          <cell r="M595" t="str">
            <v>河北</v>
          </cell>
          <cell r="N595" t="str">
            <v>正熙人力</v>
          </cell>
          <cell r="O595" t="str">
            <v>劳务派遣</v>
          </cell>
          <cell r="P595" t="str">
            <v>是</v>
          </cell>
          <cell r="Q595" t="str">
            <v>否</v>
          </cell>
          <cell r="R595" t="str">
            <v>劳务派遣</v>
          </cell>
          <cell r="S595" t="str">
            <v>生产类</v>
          </cell>
          <cell r="T595" t="str">
            <v>直接人员</v>
          </cell>
        </row>
        <row r="596">
          <cell r="D596" t="str">
            <v>刘石头</v>
          </cell>
          <cell r="E596" t="str">
            <v>130926199403023016</v>
          </cell>
          <cell r="F596" t="str">
            <v>男</v>
          </cell>
          <cell r="G596" t="str">
            <v>前台</v>
          </cell>
          <cell r="H596" t="str">
            <v>河北光华荣昌汽车部件有限公司</v>
          </cell>
          <cell r="I596" t="str">
            <v>发泡车间</v>
          </cell>
          <cell r="J596" t="str">
            <v>发泡车间</v>
          </cell>
          <cell r="K596" t="str">
            <v>QAD管理</v>
          </cell>
        </row>
        <row r="596">
          <cell r="M596" t="str">
            <v>河北</v>
          </cell>
          <cell r="N596" t="str">
            <v>河北工厂</v>
          </cell>
          <cell r="O596" t="str">
            <v>劳动合同</v>
          </cell>
          <cell r="P596" t="str">
            <v>是</v>
          </cell>
          <cell r="Q596" t="str">
            <v>否</v>
          </cell>
          <cell r="R596" t="str">
            <v>正式工</v>
          </cell>
          <cell r="S596" t="str">
            <v>生产类</v>
          </cell>
          <cell r="T596" t="str">
            <v>直接人员</v>
          </cell>
        </row>
        <row r="597">
          <cell r="D597" t="str">
            <v>任红效</v>
          </cell>
          <cell r="E597" t="str">
            <v>130983198804075020</v>
          </cell>
          <cell r="F597" t="str">
            <v>女</v>
          </cell>
          <cell r="G597" t="str">
            <v>前台</v>
          </cell>
          <cell r="H597" t="str">
            <v>河北光华荣昌汽车部件有限公司</v>
          </cell>
          <cell r="I597" t="str">
            <v>质量部</v>
          </cell>
          <cell r="J597" t="str">
            <v>金属件质检科</v>
          </cell>
          <cell r="K597" t="str">
            <v>外检员</v>
          </cell>
        </row>
        <row r="597">
          <cell r="M597" t="str">
            <v>河北</v>
          </cell>
          <cell r="N597" t="str">
            <v>河北工厂</v>
          </cell>
          <cell r="O597" t="str">
            <v>劳动合同</v>
          </cell>
          <cell r="P597" t="str">
            <v>是</v>
          </cell>
          <cell r="Q597" t="str">
            <v>否</v>
          </cell>
          <cell r="R597" t="str">
            <v>正式工</v>
          </cell>
          <cell r="S597" t="str">
            <v>质量类</v>
          </cell>
          <cell r="T597" t="str">
            <v>间接人员</v>
          </cell>
        </row>
        <row r="598">
          <cell r="D598" t="str">
            <v>王娜娜</v>
          </cell>
          <cell r="E598" t="str">
            <v>130924198406013246</v>
          </cell>
          <cell r="F598" t="str">
            <v>女</v>
          </cell>
          <cell r="G598" t="str">
            <v>前台</v>
          </cell>
          <cell r="H598" t="str">
            <v>河北光华荣昌汽车部件有限公司</v>
          </cell>
          <cell r="I598" t="str">
            <v>冲压弯管车间</v>
          </cell>
          <cell r="J598" t="str">
            <v>冲压弯管车间</v>
          </cell>
          <cell r="K598" t="str">
            <v>自制半成品库管员</v>
          </cell>
        </row>
        <row r="598">
          <cell r="N598" t="str">
            <v>河北工厂</v>
          </cell>
          <cell r="O598" t="str">
            <v>劳务合同</v>
          </cell>
          <cell r="P598" t="str">
            <v>是</v>
          </cell>
          <cell r="Q598" t="str">
            <v>否</v>
          </cell>
          <cell r="R598" t="str">
            <v>正式工</v>
          </cell>
          <cell r="S598" t="str">
            <v>生产类</v>
          </cell>
          <cell r="T598" t="str">
            <v>间接人员</v>
          </cell>
        </row>
        <row r="599">
          <cell r="D599" t="str">
            <v>张珍</v>
          </cell>
          <cell r="E599" t="str">
            <v>132930199508143328</v>
          </cell>
          <cell r="F599" t="str">
            <v>女</v>
          </cell>
          <cell r="G599" t="str">
            <v>前台</v>
          </cell>
          <cell r="H599" t="str">
            <v>河北光华荣昌汽车部件有限公司</v>
          </cell>
          <cell r="I599" t="str">
            <v>电泳车间</v>
          </cell>
          <cell r="J599" t="str">
            <v>电泳车间</v>
          </cell>
          <cell r="K599" t="str">
            <v>金属件厂-电泳库管员</v>
          </cell>
        </row>
        <row r="599">
          <cell r="N599" t="str">
            <v>河北工厂</v>
          </cell>
          <cell r="O599" t="str">
            <v>劳务合同</v>
          </cell>
          <cell r="P599" t="str">
            <v>是</v>
          </cell>
          <cell r="Q599" t="str">
            <v>否</v>
          </cell>
          <cell r="R599" t="str">
            <v>正式工</v>
          </cell>
          <cell r="S599" t="str">
            <v>生产类</v>
          </cell>
          <cell r="T599" t="str">
            <v>间接人员</v>
          </cell>
        </row>
        <row r="600">
          <cell r="D600" t="str">
            <v>于海龙</v>
          </cell>
          <cell r="E600" t="str">
            <v>13098319960516245X</v>
          </cell>
          <cell r="F600" t="str">
            <v>男</v>
          </cell>
          <cell r="G600" t="str">
            <v>前台</v>
          </cell>
          <cell r="H600" t="str">
            <v>河北光华荣昌汽车部件有限公司</v>
          </cell>
          <cell r="I600" t="str">
            <v>座椅总装车间</v>
          </cell>
          <cell r="J600" t="str">
            <v>座椅总装车间-重卡</v>
          </cell>
          <cell r="K600" t="str">
            <v>2.0-组装工</v>
          </cell>
        </row>
        <row r="600">
          <cell r="N600" t="str">
            <v>河北工厂</v>
          </cell>
          <cell r="O600" t="str">
            <v>劳动合同</v>
          </cell>
          <cell r="P600" t="str">
            <v>是</v>
          </cell>
          <cell r="Q600" t="str">
            <v>否</v>
          </cell>
          <cell r="R600" t="str">
            <v>正式工</v>
          </cell>
          <cell r="S600" t="str">
            <v>生产类</v>
          </cell>
          <cell r="T600" t="str">
            <v>直接人员</v>
          </cell>
        </row>
        <row r="601">
          <cell r="D601" t="str">
            <v>周鑫铭</v>
          </cell>
          <cell r="E601" t="str">
            <v>130983200101203057</v>
          </cell>
          <cell r="F601" t="str">
            <v>男</v>
          </cell>
          <cell r="G601" t="str">
            <v>前台</v>
          </cell>
          <cell r="H601" t="str">
            <v>河北光华荣昌汽车部件有限公司</v>
          </cell>
          <cell r="I601" t="str">
            <v>座椅总装车间</v>
          </cell>
          <cell r="J601" t="str">
            <v>座椅总装车间-重卡</v>
          </cell>
          <cell r="K601" t="str">
            <v>2.0-组装工</v>
          </cell>
        </row>
        <row r="601">
          <cell r="N601" t="str">
            <v>河北工厂</v>
          </cell>
          <cell r="O601" t="str">
            <v>劳动合同</v>
          </cell>
          <cell r="P601" t="str">
            <v>是</v>
          </cell>
          <cell r="Q601" t="str">
            <v>否</v>
          </cell>
          <cell r="R601" t="str">
            <v>正式工</v>
          </cell>
          <cell r="S601" t="str">
            <v>生产类</v>
          </cell>
          <cell r="T601" t="str">
            <v>直接人员</v>
          </cell>
        </row>
        <row r="602">
          <cell r="D602" t="str">
            <v>王予涵</v>
          </cell>
          <cell r="E602" t="str">
            <v>130983200004223531</v>
          </cell>
          <cell r="F602" t="str">
            <v>男</v>
          </cell>
          <cell r="G602" t="str">
            <v>前台</v>
          </cell>
          <cell r="H602" t="str">
            <v>河北光华荣昌汽车部件有限公司</v>
          </cell>
          <cell r="I602" t="str">
            <v>座椅总装车间</v>
          </cell>
          <cell r="J602" t="str">
            <v>座椅总装车间-重卡</v>
          </cell>
          <cell r="K602" t="str">
            <v>2.0-组装工</v>
          </cell>
        </row>
        <row r="602">
          <cell r="N602" t="str">
            <v>河北工厂</v>
          </cell>
          <cell r="O602" t="str">
            <v>劳动合同</v>
          </cell>
          <cell r="P602" t="str">
            <v>是</v>
          </cell>
          <cell r="Q602" t="str">
            <v>否</v>
          </cell>
          <cell r="R602" t="str">
            <v>正式工</v>
          </cell>
          <cell r="S602" t="str">
            <v>生产类</v>
          </cell>
          <cell r="T602" t="str">
            <v>直接人员</v>
          </cell>
        </row>
        <row r="603">
          <cell r="D603" t="str">
            <v>陈松雨</v>
          </cell>
        </row>
        <row r="603">
          <cell r="F603" t="str">
            <v>男</v>
          </cell>
          <cell r="G603" t="str">
            <v>前台</v>
          </cell>
          <cell r="H603" t="str">
            <v>河北光华荣昌汽车部件有限公司</v>
          </cell>
          <cell r="I603" t="str">
            <v>座椅总装车间</v>
          </cell>
          <cell r="J603" t="str">
            <v>座椅总装车间</v>
          </cell>
          <cell r="K603" t="str">
            <v>组装工</v>
          </cell>
        </row>
        <row r="603">
          <cell r="N603" t="str">
            <v>正熙人力</v>
          </cell>
          <cell r="O603" t="str">
            <v>劳务派遣</v>
          </cell>
          <cell r="P603" t="str">
            <v>是</v>
          </cell>
          <cell r="Q603" t="str">
            <v>否</v>
          </cell>
          <cell r="R603" t="str">
            <v>劳务派遣</v>
          </cell>
          <cell r="S603" t="str">
            <v>生产类</v>
          </cell>
          <cell r="T603" t="str">
            <v>直接人员</v>
          </cell>
        </row>
        <row r="604">
          <cell r="D604" t="str">
            <v>范文英</v>
          </cell>
        </row>
        <row r="604">
          <cell r="F604" t="str">
            <v>女</v>
          </cell>
          <cell r="G604" t="str">
            <v>前台</v>
          </cell>
          <cell r="H604" t="str">
            <v>河北光华荣昌汽车部件有限公司</v>
          </cell>
          <cell r="I604" t="str">
            <v>发泡车间</v>
          </cell>
          <cell r="J604" t="str">
            <v>发泡车间</v>
          </cell>
          <cell r="K604" t="str">
            <v>发泡工</v>
          </cell>
        </row>
        <row r="604">
          <cell r="N604" t="str">
            <v>天津宏达翔科技有限公司</v>
          </cell>
          <cell r="O604" t="str">
            <v>劳务派遣</v>
          </cell>
          <cell r="P604" t="str">
            <v>是</v>
          </cell>
          <cell r="Q604" t="str">
            <v>否</v>
          </cell>
          <cell r="R604" t="str">
            <v>劳务派遣</v>
          </cell>
          <cell r="S604" t="str">
            <v>生产类</v>
          </cell>
          <cell r="T604" t="str">
            <v>直接人员</v>
          </cell>
        </row>
        <row r="605">
          <cell r="D605" t="str">
            <v>孙如槐</v>
          </cell>
          <cell r="E605" t="str">
            <v>2月工资里已开</v>
          </cell>
          <cell r="F605" t="str">
            <v>男</v>
          </cell>
          <cell r="G605" t="str">
            <v>前台</v>
          </cell>
          <cell r="H605" t="str">
            <v>河北光华荣昌汽车部件有限公司</v>
          </cell>
          <cell r="I605" t="str">
            <v>焊接车间</v>
          </cell>
          <cell r="J605" t="str">
            <v>焊接车间</v>
          </cell>
          <cell r="K605" t="str">
            <v>焊工</v>
          </cell>
        </row>
        <row r="605">
          <cell r="N605" t="str">
            <v>河北工厂</v>
          </cell>
          <cell r="O605" t="str">
            <v>非全日制劳动合同</v>
          </cell>
          <cell r="P605" t="str">
            <v>是</v>
          </cell>
          <cell r="Q605" t="str">
            <v>否</v>
          </cell>
          <cell r="R605" t="str">
            <v>临时工</v>
          </cell>
          <cell r="S605" t="str">
            <v>生产类</v>
          </cell>
          <cell r="T605" t="str">
            <v>直接人员</v>
          </cell>
        </row>
        <row r="606">
          <cell r="D606" t="str">
            <v>徐林阔</v>
          </cell>
        </row>
        <row r="606">
          <cell r="F606" t="str">
            <v>男</v>
          </cell>
          <cell r="G606" t="str">
            <v>前台</v>
          </cell>
          <cell r="H606" t="str">
            <v>河北光华荣昌汽车部件有限公司</v>
          </cell>
          <cell r="I606" t="str">
            <v>底座装配车间</v>
          </cell>
          <cell r="J606" t="str">
            <v>底座装配车间</v>
          </cell>
          <cell r="K606" t="str">
            <v>组装工</v>
          </cell>
        </row>
        <row r="606">
          <cell r="N606" t="str">
            <v>正熙人力</v>
          </cell>
          <cell r="O606" t="str">
            <v>劳务派遣</v>
          </cell>
          <cell r="P606" t="str">
            <v>是</v>
          </cell>
          <cell r="Q606" t="str">
            <v>否</v>
          </cell>
          <cell r="R606" t="str">
            <v>劳务派遣</v>
          </cell>
          <cell r="S606" t="str">
            <v>生产类</v>
          </cell>
          <cell r="T606" t="str">
            <v>直接人员</v>
          </cell>
        </row>
        <row r="607">
          <cell r="D607" t="str">
            <v>张良柱</v>
          </cell>
          <cell r="E607" t="str">
            <v>130983200410314519</v>
          </cell>
          <cell r="F607" t="str">
            <v>男</v>
          </cell>
          <cell r="G607" t="str">
            <v>前台</v>
          </cell>
          <cell r="H607" t="str">
            <v>河北光华荣昌汽车部件有限公司</v>
          </cell>
          <cell r="I607" t="str">
            <v>发泡车间</v>
          </cell>
          <cell r="J607" t="str">
            <v>发泡车间</v>
          </cell>
          <cell r="K607" t="str">
            <v>发泡工</v>
          </cell>
        </row>
        <row r="607">
          <cell r="N607" t="str">
            <v>河北工厂</v>
          </cell>
          <cell r="O607" t="str">
            <v>实习三方协议</v>
          </cell>
          <cell r="P607" t="str">
            <v>是</v>
          </cell>
          <cell r="Q607" t="str">
            <v>否</v>
          </cell>
          <cell r="R607" t="str">
            <v>正式工</v>
          </cell>
          <cell r="S607" t="str">
            <v>生产类</v>
          </cell>
          <cell r="T607" t="str">
            <v>直接人员</v>
          </cell>
        </row>
        <row r="608">
          <cell r="D608" t="str">
            <v>侯伟</v>
          </cell>
          <cell r="E608" t="str">
            <v>371481199207082441</v>
          </cell>
          <cell r="F608" t="str">
            <v>女</v>
          </cell>
          <cell r="G608" t="str">
            <v>前台</v>
          </cell>
          <cell r="H608" t="str">
            <v>河北光华荣昌汽车部件有限公司</v>
          </cell>
          <cell r="I608" t="str">
            <v>发泡车间</v>
          </cell>
          <cell r="J608" t="str">
            <v>发泡车间</v>
          </cell>
          <cell r="K608" t="str">
            <v>发泡工</v>
          </cell>
        </row>
        <row r="608">
          <cell r="N608" t="str">
            <v>河北工厂</v>
          </cell>
          <cell r="O608" t="str">
            <v>劳动合同</v>
          </cell>
          <cell r="P608" t="str">
            <v>是</v>
          </cell>
          <cell r="Q608" t="str">
            <v>否</v>
          </cell>
          <cell r="R608" t="str">
            <v>正式工</v>
          </cell>
          <cell r="S608" t="str">
            <v>生产类</v>
          </cell>
          <cell r="T608" t="str">
            <v>直接人员</v>
          </cell>
        </row>
        <row r="609">
          <cell r="D609" t="str">
            <v>孙安乐</v>
          </cell>
          <cell r="E609" t="str">
            <v>130983198402073014</v>
          </cell>
          <cell r="F609" t="str">
            <v>男</v>
          </cell>
          <cell r="G609" t="str">
            <v>前台</v>
          </cell>
          <cell r="H609" t="str">
            <v>河北光华荣昌汽车部件有限公司</v>
          </cell>
          <cell r="I609" t="str">
            <v>座椅总装车间</v>
          </cell>
          <cell r="J609" t="str">
            <v>座椅总装车间-重卡</v>
          </cell>
          <cell r="K609" t="str">
            <v>2.0-组装工</v>
          </cell>
        </row>
        <row r="609">
          <cell r="N609" t="str">
            <v>河北工厂</v>
          </cell>
          <cell r="O609" t="str">
            <v>劳动合同</v>
          </cell>
          <cell r="P609" t="str">
            <v>是</v>
          </cell>
          <cell r="Q609" t="str">
            <v>否</v>
          </cell>
          <cell r="R609" t="str">
            <v>正式工</v>
          </cell>
          <cell r="S609" t="str">
            <v>生产类</v>
          </cell>
          <cell r="T609" t="str">
            <v>直接人员</v>
          </cell>
        </row>
        <row r="610">
          <cell r="D610" t="str">
            <v>刘刚</v>
          </cell>
          <cell r="E610" t="str">
            <v>130983199004065013</v>
          </cell>
          <cell r="F610" t="str">
            <v>男</v>
          </cell>
          <cell r="G610" t="str">
            <v>前台</v>
          </cell>
          <cell r="H610" t="str">
            <v>河北光华荣昌汽车部件有限公司</v>
          </cell>
          <cell r="I610" t="str">
            <v>冲压弯管车间</v>
          </cell>
          <cell r="J610" t="str">
            <v>冲压弯管车间</v>
          </cell>
          <cell r="K610" t="str">
            <v>模具维修</v>
          </cell>
        </row>
        <row r="610">
          <cell r="N610" t="str">
            <v>河北工厂</v>
          </cell>
          <cell r="O610" t="str">
            <v>劳动合同</v>
          </cell>
          <cell r="P610" t="str">
            <v>是</v>
          </cell>
          <cell r="Q610" t="str">
            <v>否</v>
          </cell>
          <cell r="R610" t="str">
            <v>正式工</v>
          </cell>
          <cell r="S610" t="str">
            <v>生产类</v>
          </cell>
          <cell r="T610" t="str">
            <v>直接人员</v>
          </cell>
        </row>
        <row r="611">
          <cell r="D611" t="str">
            <v>孙秋生</v>
          </cell>
          <cell r="E611" t="str">
            <v>130925200208096016</v>
          </cell>
          <cell r="F611" t="str">
            <v>男</v>
          </cell>
          <cell r="G611" t="str">
            <v>前台</v>
          </cell>
          <cell r="H611" t="str">
            <v>河北光华荣昌汽车部件有限公司</v>
          </cell>
          <cell r="I611" t="str">
            <v>发泡车间</v>
          </cell>
          <cell r="J611" t="str">
            <v>发泡车间</v>
          </cell>
          <cell r="K611" t="str">
            <v>发泡工</v>
          </cell>
        </row>
        <row r="611">
          <cell r="N611" t="str">
            <v>河北工厂</v>
          </cell>
          <cell r="O611" t="str">
            <v>劳动合同</v>
          </cell>
          <cell r="P611" t="str">
            <v>是</v>
          </cell>
          <cell r="Q611" t="str">
            <v>否</v>
          </cell>
          <cell r="R611" t="str">
            <v>正式工</v>
          </cell>
          <cell r="S611" t="str">
            <v>生产类</v>
          </cell>
          <cell r="T611" t="str">
            <v>直接人员</v>
          </cell>
        </row>
        <row r="612">
          <cell r="D612" t="str">
            <v>王文乐</v>
          </cell>
          <cell r="E612" t="str">
            <v>130923198801132214</v>
          </cell>
          <cell r="F612" t="str">
            <v>男</v>
          </cell>
          <cell r="G612" t="str">
            <v>中台</v>
          </cell>
          <cell r="H612" t="str">
            <v>河北光华荣昌汽车部件有限公司</v>
          </cell>
          <cell r="I612" t="str">
            <v>制造技术部</v>
          </cell>
          <cell r="J612" t="str">
            <v>项目管理科</v>
          </cell>
          <cell r="K612" t="str">
            <v>制造技术部部长兼项目管理科科长</v>
          </cell>
        </row>
        <row r="612">
          <cell r="N612" t="str">
            <v>河北工厂</v>
          </cell>
          <cell r="O612" t="str">
            <v>劳动合同</v>
          </cell>
          <cell r="P612" t="str">
            <v>是</v>
          </cell>
          <cell r="Q612" t="str">
            <v>否</v>
          </cell>
          <cell r="R612" t="str">
            <v>正式工</v>
          </cell>
          <cell r="S612" t="str">
            <v>技术类</v>
          </cell>
          <cell r="T612" t="str">
            <v>间接人员</v>
          </cell>
        </row>
        <row r="613">
          <cell r="D613" t="str">
            <v>赵志恒</v>
          </cell>
          <cell r="E613" t="str">
            <v>130983200502020016</v>
          </cell>
          <cell r="F613" t="str">
            <v>男</v>
          </cell>
          <cell r="G613" t="str">
            <v>前台</v>
          </cell>
          <cell r="H613" t="str">
            <v>河北光华荣昌汽车部件有限公司</v>
          </cell>
          <cell r="I613" t="str">
            <v>后视镜车间</v>
          </cell>
          <cell r="J613" t="str">
            <v>后视镜车间</v>
          </cell>
          <cell r="K613" t="str">
            <v>组装工</v>
          </cell>
        </row>
        <row r="613">
          <cell r="N613" t="str">
            <v>河北工厂</v>
          </cell>
          <cell r="O613" t="str">
            <v>实习三方协议</v>
          </cell>
          <cell r="P613" t="str">
            <v>是</v>
          </cell>
          <cell r="Q613" t="str">
            <v>否</v>
          </cell>
          <cell r="R613" t="str">
            <v>正式工</v>
          </cell>
          <cell r="S613" t="str">
            <v>生产类</v>
          </cell>
          <cell r="T613" t="str">
            <v>直接人员</v>
          </cell>
        </row>
        <row r="614">
          <cell r="D614" t="str">
            <v>刘长啸</v>
          </cell>
          <cell r="E614" t="str">
            <v>13092419981023351X</v>
          </cell>
          <cell r="F614" t="str">
            <v>男</v>
          </cell>
          <cell r="G614" t="str">
            <v>前台</v>
          </cell>
          <cell r="H614" t="str">
            <v>河北光华荣昌汽车部件有限公司</v>
          </cell>
          <cell r="I614" t="str">
            <v>冲压弯管车间</v>
          </cell>
          <cell r="J614" t="str">
            <v>冲压弯管车间</v>
          </cell>
          <cell r="K614" t="str">
            <v>操作工</v>
          </cell>
        </row>
        <row r="614">
          <cell r="N614" t="str">
            <v>河北工厂</v>
          </cell>
          <cell r="O614" t="str">
            <v>劳动合同</v>
          </cell>
          <cell r="P614" t="str">
            <v>是</v>
          </cell>
          <cell r="Q614" t="str">
            <v>否</v>
          </cell>
          <cell r="R614" t="str">
            <v>正式工</v>
          </cell>
          <cell r="S614" t="str">
            <v>生产类</v>
          </cell>
          <cell r="T614" t="str">
            <v>直接人员</v>
          </cell>
        </row>
        <row r="615">
          <cell r="D615" t="str">
            <v>崔永康</v>
          </cell>
          <cell r="E615" t="str">
            <v>130983200406075519</v>
          </cell>
          <cell r="F615" t="str">
            <v>男</v>
          </cell>
          <cell r="G615" t="str">
            <v>前台</v>
          </cell>
          <cell r="H615" t="str">
            <v>河北光华荣昌汽车部件有限公司</v>
          </cell>
          <cell r="I615" t="str">
            <v>座椅总装车间</v>
          </cell>
          <cell r="J615" t="str">
            <v>座椅总装车间</v>
          </cell>
          <cell r="K615" t="str">
            <v>组装工</v>
          </cell>
        </row>
        <row r="615">
          <cell r="N615" t="str">
            <v>河北工厂</v>
          </cell>
          <cell r="O615" t="str">
            <v>劳动合同</v>
          </cell>
          <cell r="P615" t="str">
            <v>是</v>
          </cell>
          <cell r="Q615" t="str">
            <v>否</v>
          </cell>
          <cell r="R615" t="str">
            <v>正式工</v>
          </cell>
          <cell r="S615" t="str">
            <v>生产类</v>
          </cell>
          <cell r="T615" t="str">
            <v>直接人员</v>
          </cell>
        </row>
        <row r="616">
          <cell r="D616" t="str">
            <v>孙秋</v>
          </cell>
          <cell r="E616" t="str">
            <v>130983200009143717</v>
          </cell>
          <cell r="F616" t="str">
            <v>男</v>
          </cell>
          <cell r="G616" t="str">
            <v>前台</v>
          </cell>
          <cell r="H616" t="str">
            <v>河北光华荣昌汽车部件有限公司</v>
          </cell>
          <cell r="I616" t="str">
            <v>座椅总装车间</v>
          </cell>
          <cell r="J616" t="str">
            <v>座椅总装车间-轻卡</v>
          </cell>
          <cell r="K616" t="str">
            <v>M4虎威-组装工</v>
          </cell>
        </row>
        <row r="616">
          <cell r="N616" t="str">
            <v>河北工厂</v>
          </cell>
          <cell r="O616" t="str">
            <v>劳动合同</v>
          </cell>
          <cell r="P616" t="str">
            <v>是</v>
          </cell>
          <cell r="Q616" t="str">
            <v>否</v>
          </cell>
          <cell r="R616" t="str">
            <v>正式工</v>
          </cell>
          <cell r="S616" t="str">
            <v>生产类</v>
          </cell>
          <cell r="T616" t="str">
            <v>直接人员</v>
          </cell>
        </row>
        <row r="617">
          <cell r="D617" t="str">
            <v>李炳旭</v>
          </cell>
        </row>
        <row r="617">
          <cell r="F617" t="str">
            <v>男</v>
          </cell>
          <cell r="G617" t="str">
            <v>前台</v>
          </cell>
          <cell r="H617" t="str">
            <v>河北光华荣昌汽车部件有限公司</v>
          </cell>
          <cell r="I617" t="str">
            <v>发泡车间</v>
          </cell>
          <cell r="J617" t="str">
            <v>发泡车间</v>
          </cell>
          <cell r="K617" t="str">
            <v>发泡工</v>
          </cell>
        </row>
        <row r="617">
          <cell r="N617" t="str">
            <v>沧州众智鑫成人力资源服务有限公司</v>
          </cell>
          <cell r="O617" t="str">
            <v>劳务派遣</v>
          </cell>
          <cell r="P617" t="str">
            <v>是</v>
          </cell>
          <cell r="Q617" t="str">
            <v>否</v>
          </cell>
          <cell r="R617" t="str">
            <v>劳务派遣</v>
          </cell>
          <cell r="S617" t="str">
            <v>生产类</v>
          </cell>
          <cell r="T617" t="str">
            <v>直接人员</v>
          </cell>
        </row>
        <row r="618">
          <cell r="D618" t="str">
            <v>张静静</v>
          </cell>
          <cell r="E618" t="str">
            <v>130924198201113526</v>
          </cell>
          <cell r="F618" t="str">
            <v>女</v>
          </cell>
          <cell r="G618" t="str">
            <v>前台</v>
          </cell>
          <cell r="H618" t="str">
            <v>河北光华荣昌汽车部件有限公司</v>
          </cell>
          <cell r="I618" t="str">
            <v>注塑车间</v>
          </cell>
          <cell r="J618" t="str">
            <v>注塑车间</v>
          </cell>
          <cell r="K618" t="str">
            <v>注塑工</v>
          </cell>
        </row>
        <row r="618">
          <cell r="N618" t="str">
            <v>河北工厂</v>
          </cell>
          <cell r="O618" t="str">
            <v>劳动合同</v>
          </cell>
          <cell r="P618" t="str">
            <v>是</v>
          </cell>
          <cell r="Q618" t="str">
            <v>否</v>
          </cell>
          <cell r="R618" t="str">
            <v>正式工</v>
          </cell>
          <cell r="S618" t="str">
            <v>生产类</v>
          </cell>
          <cell r="T618" t="str">
            <v>直接人员</v>
          </cell>
        </row>
        <row r="619">
          <cell r="D619" t="str">
            <v>李洪月</v>
          </cell>
          <cell r="E619" t="str">
            <v>132931197009043338</v>
          </cell>
          <cell r="F619" t="str">
            <v>男</v>
          </cell>
          <cell r="G619" t="str">
            <v>前台</v>
          </cell>
          <cell r="H619" t="str">
            <v>河北光华荣昌汽车部件有限公司</v>
          </cell>
          <cell r="I619" t="str">
            <v>冲压弯管车间</v>
          </cell>
          <cell r="J619" t="str">
            <v>冲压弯管车间</v>
          </cell>
          <cell r="K619" t="str">
            <v>冲压工</v>
          </cell>
        </row>
        <row r="619">
          <cell r="N619" t="str">
            <v>河北工厂</v>
          </cell>
          <cell r="O619" t="str">
            <v>劳动合同</v>
          </cell>
          <cell r="P619" t="str">
            <v>是</v>
          </cell>
          <cell r="Q619" t="str">
            <v>否</v>
          </cell>
          <cell r="R619" t="str">
            <v>正式工</v>
          </cell>
          <cell r="S619" t="str">
            <v>生产类</v>
          </cell>
          <cell r="T619" t="str">
            <v>直接人员</v>
          </cell>
        </row>
        <row r="620">
          <cell r="D620" t="str">
            <v>王丽</v>
          </cell>
          <cell r="E620" t="str">
            <v>130983198502032025</v>
          </cell>
          <cell r="F620" t="str">
            <v>女</v>
          </cell>
          <cell r="G620" t="str">
            <v>前台</v>
          </cell>
          <cell r="H620" t="str">
            <v>河北光华荣昌汽车部件有限公司</v>
          </cell>
          <cell r="I620" t="str">
            <v>发泡车间</v>
          </cell>
          <cell r="J620" t="str">
            <v>发泡车间</v>
          </cell>
          <cell r="K620" t="str">
            <v>发泡工</v>
          </cell>
        </row>
        <row r="620">
          <cell r="N620" t="str">
            <v>河北工厂</v>
          </cell>
          <cell r="O620" t="str">
            <v>劳动合同</v>
          </cell>
          <cell r="P620" t="str">
            <v>是</v>
          </cell>
          <cell r="Q620" t="str">
            <v>否</v>
          </cell>
          <cell r="R620" t="str">
            <v>正式工</v>
          </cell>
          <cell r="S620" t="str">
            <v>生产类</v>
          </cell>
          <cell r="T620" t="str">
            <v>直接人员</v>
          </cell>
        </row>
        <row r="621">
          <cell r="D621" t="str">
            <v>刘敏</v>
          </cell>
          <cell r="E621" t="str">
            <v>130924198105254222</v>
          </cell>
          <cell r="F621" t="str">
            <v>女</v>
          </cell>
          <cell r="G621" t="str">
            <v>前台</v>
          </cell>
          <cell r="H621" t="str">
            <v>河北光华荣昌汽车部件有限公司</v>
          </cell>
          <cell r="I621" t="str">
            <v>后视镜车间</v>
          </cell>
          <cell r="J621" t="str">
            <v>后视镜车间</v>
          </cell>
          <cell r="K621" t="str">
            <v>组装工</v>
          </cell>
        </row>
        <row r="621">
          <cell r="N621" t="str">
            <v>河北工厂</v>
          </cell>
          <cell r="O621" t="str">
            <v>劳动合同</v>
          </cell>
          <cell r="P621" t="str">
            <v>是</v>
          </cell>
          <cell r="Q621" t="str">
            <v>否</v>
          </cell>
          <cell r="R621" t="str">
            <v>正式工</v>
          </cell>
          <cell r="S621" t="str">
            <v>生产类</v>
          </cell>
          <cell r="T621" t="str">
            <v>直接人员</v>
          </cell>
        </row>
        <row r="622">
          <cell r="D622" t="str">
            <v>彭帅</v>
          </cell>
          <cell r="E622" t="str">
            <v>没出勤</v>
          </cell>
          <cell r="F622" t="str">
            <v>男</v>
          </cell>
          <cell r="G622" t="str">
            <v>前台</v>
          </cell>
          <cell r="H622" t="str">
            <v>河北光华荣昌汽车部件有限公司</v>
          </cell>
          <cell r="I622" t="str">
            <v>注塑车间</v>
          </cell>
          <cell r="J622" t="str">
            <v>注塑车间</v>
          </cell>
          <cell r="K622" t="str">
            <v>操作工</v>
          </cell>
        </row>
        <row r="622">
          <cell r="N622" t="str">
            <v>河北工厂</v>
          </cell>
          <cell r="O622" t="str">
            <v>劳动合同</v>
          </cell>
          <cell r="P622" t="str">
            <v>是</v>
          </cell>
          <cell r="Q622" t="str">
            <v>否</v>
          </cell>
          <cell r="R622" t="str">
            <v>正式工</v>
          </cell>
          <cell r="S622" t="str">
            <v>生产类</v>
          </cell>
          <cell r="T622" t="str">
            <v>直接人员</v>
          </cell>
        </row>
        <row r="623">
          <cell r="D623" t="str">
            <v>刘兴霖</v>
          </cell>
          <cell r="E623" t="str">
            <v>130983200007292436</v>
          </cell>
          <cell r="F623" t="str">
            <v>男</v>
          </cell>
          <cell r="G623" t="str">
            <v>前台</v>
          </cell>
          <cell r="H623" t="str">
            <v>河北光华荣昌汽车部件有限公司</v>
          </cell>
          <cell r="I623" t="str">
            <v>焊接车间</v>
          </cell>
          <cell r="J623" t="str">
            <v>焊接车间</v>
          </cell>
          <cell r="K623" t="str">
            <v>摆件工</v>
          </cell>
        </row>
        <row r="623">
          <cell r="N623" t="str">
            <v>河北工厂</v>
          </cell>
          <cell r="O623" t="str">
            <v>劳动合同</v>
          </cell>
          <cell r="P623" t="str">
            <v>是</v>
          </cell>
          <cell r="Q623" t="str">
            <v>否</v>
          </cell>
          <cell r="R623" t="str">
            <v>正式工</v>
          </cell>
          <cell r="S623" t="str">
            <v>生产类</v>
          </cell>
          <cell r="T623" t="str">
            <v>直接人员</v>
          </cell>
        </row>
        <row r="624">
          <cell r="D624" t="str">
            <v>张风朔</v>
          </cell>
        </row>
        <row r="624">
          <cell r="F624" t="str">
            <v>男</v>
          </cell>
          <cell r="G624" t="str">
            <v>前台</v>
          </cell>
          <cell r="H624" t="str">
            <v>河北光华荣昌汽车部件有限公司</v>
          </cell>
          <cell r="I624" t="str">
            <v>座椅总装车间</v>
          </cell>
          <cell r="J624" t="str">
            <v>座椅总装车间</v>
          </cell>
          <cell r="K624" t="str">
            <v>组装工</v>
          </cell>
        </row>
        <row r="624">
          <cell r="N624" t="str">
            <v>正熙人力</v>
          </cell>
          <cell r="O624" t="str">
            <v>劳务派遣</v>
          </cell>
          <cell r="P624" t="str">
            <v>是</v>
          </cell>
          <cell r="Q624" t="str">
            <v>否</v>
          </cell>
          <cell r="R624" t="str">
            <v>劳务派遣</v>
          </cell>
          <cell r="S624" t="str">
            <v>生产类</v>
          </cell>
          <cell r="T624" t="str">
            <v>直接人员</v>
          </cell>
        </row>
        <row r="625">
          <cell r="D625" t="str">
            <v>张海勇</v>
          </cell>
          <cell r="E625" t="str">
            <v>130927200009071513</v>
          </cell>
          <cell r="F625" t="str">
            <v>男</v>
          </cell>
          <cell r="G625" t="str">
            <v>前台</v>
          </cell>
          <cell r="H625" t="str">
            <v>河北光华荣昌汽车部件有限公司</v>
          </cell>
          <cell r="I625" t="str">
            <v>制造技术部</v>
          </cell>
          <cell r="J625" t="str">
            <v>项目管理科</v>
          </cell>
          <cell r="K625" t="str">
            <v>项目管理员</v>
          </cell>
        </row>
        <row r="625">
          <cell r="N625" t="str">
            <v>河北工厂</v>
          </cell>
          <cell r="O625" t="str">
            <v>劳动合同</v>
          </cell>
          <cell r="P625" t="str">
            <v>是</v>
          </cell>
          <cell r="Q625" t="str">
            <v>否</v>
          </cell>
          <cell r="R625" t="str">
            <v>正式工</v>
          </cell>
          <cell r="S625" t="str">
            <v>技术类</v>
          </cell>
          <cell r="T625" t="str">
            <v>间接人员</v>
          </cell>
        </row>
        <row r="626">
          <cell r="D626" t="str">
            <v>代金涛</v>
          </cell>
          <cell r="E626" t="str">
            <v>130983199402280050</v>
          </cell>
          <cell r="F626" t="str">
            <v>男</v>
          </cell>
          <cell r="G626" t="str">
            <v>中台</v>
          </cell>
          <cell r="H626" t="str">
            <v>河北光华荣昌汽车部件有限公司</v>
          </cell>
          <cell r="I626" t="str">
            <v>综合管理部</v>
          </cell>
          <cell r="J626" t="str">
            <v>行政管理科</v>
          </cell>
          <cell r="K626" t="str">
            <v>食堂-厨师</v>
          </cell>
        </row>
        <row r="626">
          <cell r="N626" t="str">
            <v>河北工厂</v>
          </cell>
          <cell r="O626" t="str">
            <v>劳动合同</v>
          </cell>
          <cell r="P626" t="str">
            <v>是</v>
          </cell>
          <cell r="Q626" t="str">
            <v>否</v>
          </cell>
          <cell r="R626" t="str">
            <v>正式工</v>
          </cell>
          <cell r="S626" t="str">
            <v>行政类</v>
          </cell>
          <cell r="T626" t="str">
            <v>间接人员</v>
          </cell>
        </row>
        <row r="627">
          <cell r="D627" t="str">
            <v>张猛猛</v>
          </cell>
          <cell r="E627" t="str">
            <v>2月工资里已开</v>
          </cell>
          <cell r="F627" t="str">
            <v>男</v>
          </cell>
          <cell r="G627" t="str">
            <v>前台</v>
          </cell>
          <cell r="H627" t="str">
            <v>河北光华荣昌汽车部件有限公司</v>
          </cell>
          <cell r="I627" t="str">
            <v>电泳车间</v>
          </cell>
          <cell r="J627" t="str">
            <v>电泳车间</v>
          </cell>
          <cell r="K627" t="str">
            <v>挂件工</v>
          </cell>
        </row>
        <row r="627">
          <cell r="N627" t="str">
            <v>河北工厂</v>
          </cell>
          <cell r="O627" t="str">
            <v>劳动合同</v>
          </cell>
          <cell r="P627" t="str">
            <v>是</v>
          </cell>
          <cell r="Q627" t="str">
            <v>否</v>
          </cell>
          <cell r="R627" t="str">
            <v>正式工</v>
          </cell>
          <cell r="S627" t="str">
            <v>生产类</v>
          </cell>
          <cell r="T627" t="str">
            <v>直接人员</v>
          </cell>
        </row>
        <row r="628">
          <cell r="D628" t="str">
            <v>王福东</v>
          </cell>
          <cell r="E628" t="str">
            <v>132930199012014717</v>
          </cell>
          <cell r="F628" t="str">
            <v>男</v>
          </cell>
          <cell r="G628" t="str">
            <v>前台</v>
          </cell>
          <cell r="H628" t="str">
            <v>河北光华荣昌汽车部件有限公司</v>
          </cell>
          <cell r="I628" t="str">
            <v>座椅总装车间</v>
          </cell>
          <cell r="J628" t="str">
            <v>座椅总装车间-H6</v>
          </cell>
          <cell r="K628" t="str">
            <v>H6-组装工</v>
          </cell>
        </row>
        <row r="628">
          <cell r="N628" t="str">
            <v>河北工厂</v>
          </cell>
          <cell r="O628" t="str">
            <v>劳动合同</v>
          </cell>
          <cell r="P628" t="str">
            <v>是</v>
          </cell>
          <cell r="Q628" t="str">
            <v>否</v>
          </cell>
          <cell r="R628" t="str">
            <v>正式工</v>
          </cell>
          <cell r="S628" t="str">
            <v>生产类</v>
          </cell>
          <cell r="T628" t="str">
            <v>直接人员</v>
          </cell>
        </row>
        <row r="629">
          <cell r="D629" t="str">
            <v>刘润超</v>
          </cell>
        </row>
        <row r="629">
          <cell r="F629" t="str">
            <v>男</v>
          </cell>
          <cell r="G629" t="str">
            <v>前台</v>
          </cell>
          <cell r="H629" t="str">
            <v>河北光华荣昌汽车部件有限公司</v>
          </cell>
          <cell r="I629" t="str">
            <v>焊接车间</v>
          </cell>
          <cell r="J629" t="str">
            <v>焊接车间</v>
          </cell>
          <cell r="K629" t="str">
            <v>焊工</v>
          </cell>
        </row>
        <row r="629">
          <cell r="M629" t="str">
            <v>河北</v>
          </cell>
          <cell r="N629" t="str">
            <v>正熙人力</v>
          </cell>
          <cell r="O629" t="str">
            <v>劳务派遣</v>
          </cell>
          <cell r="P629" t="str">
            <v>是</v>
          </cell>
          <cell r="Q629" t="str">
            <v>否</v>
          </cell>
          <cell r="R629" t="str">
            <v>劳务派遣</v>
          </cell>
          <cell r="S629" t="str">
            <v>生产类</v>
          </cell>
          <cell r="T629" t="str">
            <v>直接人员</v>
          </cell>
        </row>
        <row r="630">
          <cell r="D630" t="str">
            <v>付文香</v>
          </cell>
          <cell r="E630" t="str">
            <v>132930198911104762</v>
          </cell>
          <cell r="F630" t="str">
            <v>女</v>
          </cell>
          <cell r="G630" t="str">
            <v>前台</v>
          </cell>
          <cell r="H630" t="str">
            <v>河北光华荣昌汽车部件有限公司</v>
          </cell>
          <cell r="I630" t="str">
            <v>底座装配车间</v>
          </cell>
          <cell r="J630" t="str">
            <v>底座装配车间</v>
          </cell>
          <cell r="K630" t="str">
            <v>H6-组装工</v>
          </cell>
        </row>
        <row r="630">
          <cell r="M630" t="str">
            <v>河北</v>
          </cell>
          <cell r="N630" t="str">
            <v>河北工厂</v>
          </cell>
          <cell r="O630" t="str">
            <v>劳动合同</v>
          </cell>
          <cell r="P630" t="str">
            <v>是</v>
          </cell>
          <cell r="Q630" t="str">
            <v>否</v>
          </cell>
          <cell r="R630" t="str">
            <v>正式工</v>
          </cell>
          <cell r="S630" t="str">
            <v>生产类</v>
          </cell>
          <cell r="T630" t="str">
            <v>直接人员</v>
          </cell>
        </row>
        <row r="631">
          <cell r="D631" t="str">
            <v>杜红帅</v>
          </cell>
          <cell r="E631" t="str">
            <v>132930199312024132</v>
          </cell>
          <cell r="F631" t="str">
            <v>男</v>
          </cell>
          <cell r="G631" t="str">
            <v>前台</v>
          </cell>
          <cell r="H631" t="str">
            <v>河北光华荣昌汽车部件有限公司</v>
          </cell>
          <cell r="I631" t="str">
            <v>焊接车间</v>
          </cell>
          <cell r="J631" t="str">
            <v>焊接车间</v>
          </cell>
          <cell r="K631" t="str">
            <v>焊工</v>
          </cell>
        </row>
        <row r="631">
          <cell r="M631" t="str">
            <v>河北</v>
          </cell>
          <cell r="N631" t="str">
            <v>河北工厂</v>
          </cell>
          <cell r="O631" t="str">
            <v>劳动合同</v>
          </cell>
          <cell r="P631" t="str">
            <v>是</v>
          </cell>
          <cell r="Q631" t="str">
            <v>否</v>
          </cell>
          <cell r="R631" t="str">
            <v>正式工</v>
          </cell>
          <cell r="S631" t="str">
            <v>生产类</v>
          </cell>
          <cell r="T631" t="str">
            <v>直接人员</v>
          </cell>
        </row>
        <row r="632">
          <cell r="D632" t="str">
            <v>窦丽华</v>
          </cell>
          <cell r="E632" t="str">
            <v>13092619860625002X</v>
          </cell>
          <cell r="F632" t="str">
            <v>女</v>
          </cell>
          <cell r="G632" t="str">
            <v>前台</v>
          </cell>
          <cell r="H632" t="str">
            <v>河北光华荣昌汽车部件有限公司</v>
          </cell>
          <cell r="I632" t="str">
            <v>冲压弯管车间</v>
          </cell>
          <cell r="J632" t="str">
            <v>冲压弯管车间</v>
          </cell>
          <cell r="K632" t="str">
            <v>冲压工</v>
          </cell>
        </row>
        <row r="632">
          <cell r="M632" t="str">
            <v>河北</v>
          </cell>
          <cell r="N632" t="str">
            <v>河北工厂</v>
          </cell>
          <cell r="O632" t="str">
            <v>劳动合同</v>
          </cell>
          <cell r="P632" t="str">
            <v>是</v>
          </cell>
          <cell r="Q632" t="str">
            <v>否</v>
          </cell>
          <cell r="R632" t="str">
            <v>正式工</v>
          </cell>
          <cell r="S632" t="str">
            <v>生产类</v>
          </cell>
          <cell r="T632" t="str">
            <v>直接人员</v>
          </cell>
        </row>
        <row r="633">
          <cell r="D633" t="str">
            <v>刘超</v>
          </cell>
        </row>
        <row r="633">
          <cell r="F633" t="str">
            <v>男</v>
          </cell>
          <cell r="G633" t="str">
            <v>前台</v>
          </cell>
          <cell r="H633" t="str">
            <v>河北光华荣昌汽车部件有限公司</v>
          </cell>
          <cell r="I633" t="str">
            <v>焊接车间</v>
          </cell>
          <cell r="J633" t="str">
            <v>焊接车间</v>
          </cell>
          <cell r="K633" t="str">
            <v>焊工</v>
          </cell>
        </row>
        <row r="633">
          <cell r="M633" t="str">
            <v>河北</v>
          </cell>
          <cell r="N633" t="str">
            <v>正熙人力</v>
          </cell>
          <cell r="O633" t="str">
            <v>劳务派遣</v>
          </cell>
          <cell r="P633" t="str">
            <v>是</v>
          </cell>
          <cell r="Q633" t="str">
            <v>否</v>
          </cell>
          <cell r="R633" t="str">
            <v>劳务派遣</v>
          </cell>
          <cell r="S633" t="str">
            <v>生产类</v>
          </cell>
          <cell r="T633" t="str">
            <v>直接人员</v>
          </cell>
        </row>
        <row r="634">
          <cell r="D634" t="str">
            <v>闫月红</v>
          </cell>
          <cell r="E634" t="str">
            <v>152104197801092820</v>
          </cell>
          <cell r="F634" t="str">
            <v>女</v>
          </cell>
          <cell r="G634" t="str">
            <v>前台</v>
          </cell>
          <cell r="H634" t="str">
            <v>河北光华荣昌汽车部件有限公司</v>
          </cell>
          <cell r="I634" t="str">
            <v>缝纫车间</v>
          </cell>
          <cell r="J634" t="str">
            <v>缝纫车间</v>
          </cell>
          <cell r="K634" t="str">
            <v>缝纫工</v>
          </cell>
        </row>
        <row r="634">
          <cell r="M634" t="str">
            <v>河北</v>
          </cell>
          <cell r="N634" t="str">
            <v>河北工厂</v>
          </cell>
          <cell r="O634" t="str">
            <v>劳动合同</v>
          </cell>
          <cell r="P634" t="str">
            <v>是</v>
          </cell>
          <cell r="Q634" t="str">
            <v>否</v>
          </cell>
          <cell r="R634" t="str">
            <v>正式工</v>
          </cell>
          <cell r="S634" t="str">
            <v>生产类</v>
          </cell>
          <cell r="T634" t="str">
            <v>直接人员</v>
          </cell>
        </row>
        <row r="635">
          <cell r="D635" t="str">
            <v>许东来</v>
          </cell>
          <cell r="E635" t="str">
            <v>130983200301065517</v>
          </cell>
          <cell r="F635" t="str">
            <v>男</v>
          </cell>
          <cell r="G635" t="str">
            <v>前台</v>
          </cell>
          <cell r="H635" t="str">
            <v>河北光华荣昌汽车部件有限公司</v>
          </cell>
          <cell r="I635" t="str">
            <v>座椅总装车间</v>
          </cell>
          <cell r="J635" t="str">
            <v>座椅总装车间-欧马可</v>
          </cell>
          <cell r="K635" t="str">
            <v>组装工</v>
          </cell>
        </row>
        <row r="635">
          <cell r="M635" t="str">
            <v>河北</v>
          </cell>
          <cell r="N635" t="str">
            <v>河北工厂</v>
          </cell>
          <cell r="O635" t="str">
            <v>劳动合同</v>
          </cell>
          <cell r="P635" t="str">
            <v>是</v>
          </cell>
          <cell r="Q635" t="str">
            <v>否</v>
          </cell>
          <cell r="R635" t="str">
            <v>正式工</v>
          </cell>
          <cell r="S635" t="str">
            <v>生产类</v>
          </cell>
          <cell r="T635" t="str">
            <v>直接人员</v>
          </cell>
        </row>
        <row r="636">
          <cell r="D636" t="str">
            <v>孟祥龙</v>
          </cell>
        </row>
        <row r="636">
          <cell r="F636" t="str">
            <v>男</v>
          </cell>
        </row>
        <row r="636">
          <cell r="J636" t="str">
            <v>座椅总装车间</v>
          </cell>
          <cell r="K636" t="str">
            <v>组装工</v>
          </cell>
        </row>
        <row r="636">
          <cell r="N636" t="str">
            <v>正熙人力</v>
          </cell>
        </row>
        <row r="637">
          <cell r="D637" t="str">
            <v>赵焱焱</v>
          </cell>
        </row>
        <row r="637">
          <cell r="F637" t="str">
            <v>女</v>
          </cell>
        </row>
        <row r="637">
          <cell r="J637" t="str">
            <v>座椅总装车间</v>
          </cell>
          <cell r="K637" t="str">
            <v>组装工</v>
          </cell>
        </row>
        <row r="637">
          <cell r="N637" t="str">
            <v>正熙人力</v>
          </cell>
        </row>
        <row r="638">
          <cell r="D638" t="str">
            <v>李全乐</v>
          </cell>
        </row>
        <row r="638">
          <cell r="F638" t="str">
            <v>男</v>
          </cell>
        </row>
        <row r="638">
          <cell r="J638" t="str">
            <v>冲压弯管车间</v>
          </cell>
          <cell r="K638" t="str">
            <v>操作工</v>
          </cell>
        </row>
        <row r="638">
          <cell r="N638" t="str">
            <v>正熙人力</v>
          </cell>
        </row>
        <row r="639">
          <cell r="D639" t="str">
            <v>盖国亮</v>
          </cell>
        </row>
        <row r="639">
          <cell r="F639" t="str">
            <v>男</v>
          </cell>
        </row>
        <row r="640">
          <cell r="D640" t="str">
            <v>李东航</v>
          </cell>
        </row>
        <row r="640">
          <cell r="F640" t="str">
            <v>男</v>
          </cell>
        </row>
        <row r="640">
          <cell r="J640" t="str">
            <v>座椅总装车间</v>
          </cell>
          <cell r="K640" t="str">
            <v>组装工</v>
          </cell>
        </row>
        <row r="640">
          <cell r="N640" t="str">
            <v>正熙人力</v>
          </cell>
        </row>
        <row r="641">
          <cell r="D641" t="str">
            <v>姜玉田</v>
          </cell>
        </row>
        <row r="641">
          <cell r="F641" t="str">
            <v>男</v>
          </cell>
        </row>
        <row r="641">
          <cell r="J641" t="str">
            <v>焊接车间</v>
          </cell>
          <cell r="K641" t="str">
            <v>摆件工</v>
          </cell>
        </row>
        <row r="641">
          <cell r="N641" t="str">
            <v>天津宏达翔科技有限公司</v>
          </cell>
        </row>
        <row r="642">
          <cell r="D642" t="str">
            <v>滕旺</v>
          </cell>
        </row>
        <row r="642">
          <cell r="F642" t="str">
            <v>男</v>
          </cell>
        </row>
        <row r="642">
          <cell r="J642" t="str">
            <v>焊接车间</v>
          </cell>
          <cell r="K642" t="str">
            <v>摆件工</v>
          </cell>
        </row>
        <row r="642">
          <cell r="N642" t="str">
            <v>河北工厂</v>
          </cell>
        </row>
        <row r="643">
          <cell r="D643" t="str">
            <v>杨兆丰</v>
          </cell>
        </row>
        <row r="643">
          <cell r="F643" t="str">
            <v>男</v>
          </cell>
        </row>
        <row r="643">
          <cell r="J643" t="str">
            <v>焊接车间</v>
          </cell>
          <cell r="K643" t="str">
            <v>摆件工</v>
          </cell>
        </row>
        <row r="643">
          <cell r="N643" t="str">
            <v>河北工厂</v>
          </cell>
        </row>
        <row r="644">
          <cell r="D644" t="str">
            <v>孙文江</v>
          </cell>
        </row>
        <row r="644">
          <cell r="F644" t="str">
            <v>男</v>
          </cell>
          <cell r="G644" t="str">
            <v>前台</v>
          </cell>
          <cell r="H644" t="str">
            <v>河北光华荣昌汽车部件有限公司</v>
          </cell>
          <cell r="I644" t="str">
            <v>焊接车间</v>
          </cell>
          <cell r="J644" t="str">
            <v>焊接车间</v>
          </cell>
          <cell r="K644" t="str">
            <v>焊工</v>
          </cell>
        </row>
        <row r="644">
          <cell r="N644" t="str">
            <v>正熙人力</v>
          </cell>
          <cell r="O644" t="str">
            <v>劳务派遣</v>
          </cell>
          <cell r="P644" t="str">
            <v>是</v>
          </cell>
          <cell r="Q644" t="str">
            <v>否</v>
          </cell>
          <cell r="R644" t="str">
            <v>劳务派遣</v>
          </cell>
          <cell r="S644" t="str">
            <v>生产类</v>
          </cell>
          <cell r="T644" t="str">
            <v>直接人员</v>
          </cell>
        </row>
        <row r="645">
          <cell r="D645" t="str">
            <v>刘荣德</v>
          </cell>
        </row>
        <row r="645">
          <cell r="F645" t="str">
            <v>男</v>
          </cell>
        </row>
        <row r="645">
          <cell r="J645" t="str">
            <v>焊接车间</v>
          </cell>
          <cell r="K645" t="str">
            <v>焊工</v>
          </cell>
        </row>
        <row r="645">
          <cell r="N645" t="str">
            <v>正熙人力</v>
          </cell>
        </row>
        <row r="646">
          <cell r="D646" t="str">
            <v>赵龙</v>
          </cell>
          <cell r="E646" t="str">
            <v>130983200406269001x</v>
          </cell>
          <cell r="F646" t="str">
            <v>男</v>
          </cell>
          <cell r="G646" t="str">
            <v>前台</v>
          </cell>
          <cell r="H646" t="str">
            <v>河北光华荣昌汽车部件有限公司</v>
          </cell>
          <cell r="I646" t="str">
            <v>座椅总装车间</v>
          </cell>
          <cell r="J646" t="str">
            <v>座椅总装车间</v>
          </cell>
          <cell r="K646" t="str">
            <v>组装工</v>
          </cell>
        </row>
        <row r="646">
          <cell r="N646" t="str">
            <v>正熙人力</v>
          </cell>
          <cell r="O646" t="str">
            <v>劳务派遣</v>
          </cell>
          <cell r="P646" t="str">
            <v>是</v>
          </cell>
          <cell r="Q646" t="str">
            <v>否</v>
          </cell>
          <cell r="R646" t="str">
            <v>劳务派遣</v>
          </cell>
          <cell r="S646" t="str">
            <v>生产类</v>
          </cell>
          <cell r="T646" t="str">
            <v>直接人员</v>
          </cell>
        </row>
        <row r="647">
          <cell r="D647" t="str">
            <v>乔长乐</v>
          </cell>
          <cell r="E647" t="str">
            <v>130924198802283512</v>
          </cell>
          <cell r="F647" t="str">
            <v>男</v>
          </cell>
          <cell r="G647" t="str">
            <v>前台</v>
          </cell>
          <cell r="H647" t="str">
            <v>河北光华荣昌汽车部件有限公司</v>
          </cell>
          <cell r="I647" t="str">
            <v>发泡车间</v>
          </cell>
          <cell r="J647" t="str">
            <v>发泡车间</v>
          </cell>
          <cell r="K647" t="str">
            <v>发泡工</v>
          </cell>
        </row>
        <row r="647">
          <cell r="M647" t="str">
            <v>河北</v>
          </cell>
          <cell r="N647" t="str">
            <v>天津宏达翔科技有限公司</v>
          </cell>
          <cell r="O647" t="str">
            <v>劳务派遣</v>
          </cell>
          <cell r="P647" t="str">
            <v>是</v>
          </cell>
          <cell r="Q647" t="str">
            <v>否</v>
          </cell>
          <cell r="R647" t="str">
            <v>劳务派遣</v>
          </cell>
          <cell r="S647" t="str">
            <v>生产类</v>
          </cell>
          <cell r="T647" t="str">
            <v>直接人员</v>
          </cell>
        </row>
        <row r="648">
          <cell r="D648" t="str">
            <v>刘淑平</v>
          </cell>
          <cell r="E648" t="str">
            <v>130924197606203226</v>
          </cell>
          <cell r="F648" t="str">
            <v>女</v>
          </cell>
          <cell r="G648" t="str">
            <v>前台</v>
          </cell>
          <cell r="H648" t="str">
            <v>河北光华荣昌汽车部件有限公司</v>
          </cell>
          <cell r="I648" t="str">
            <v>发泡车间</v>
          </cell>
          <cell r="J648" t="str">
            <v>发泡车间</v>
          </cell>
          <cell r="K648" t="str">
            <v>发泡工</v>
          </cell>
        </row>
        <row r="648">
          <cell r="M648" t="str">
            <v>河北</v>
          </cell>
          <cell r="N648" t="str">
            <v>天津宏达翔科技有限公司</v>
          </cell>
          <cell r="O648" t="str">
            <v>劳务派遣</v>
          </cell>
          <cell r="P648" t="str">
            <v>是</v>
          </cell>
          <cell r="Q648" t="str">
            <v>否</v>
          </cell>
          <cell r="R648" t="str">
            <v>劳务派遣</v>
          </cell>
          <cell r="S648" t="str">
            <v>生产类</v>
          </cell>
          <cell r="T648" t="str">
            <v>直接人员</v>
          </cell>
        </row>
        <row r="649">
          <cell r="D649" t="str">
            <v>肖康</v>
          </cell>
          <cell r="E649" t="str">
            <v>13063419961119231x</v>
          </cell>
          <cell r="F649" t="str">
            <v>男</v>
          </cell>
          <cell r="G649" t="str">
            <v>前台</v>
          </cell>
          <cell r="H649" t="str">
            <v>河北光华荣昌汽车部件有限公司</v>
          </cell>
          <cell r="I649" t="str">
            <v>焊接车间</v>
          </cell>
          <cell r="J649" t="str">
            <v>焊接车间</v>
          </cell>
          <cell r="K649" t="str">
            <v>摆件工</v>
          </cell>
        </row>
        <row r="649">
          <cell r="M649" t="str">
            <v>河北</v>
          </cell>
          <cell r="N649" t="str">
            <v>河北工厂</v>
          </cell>
          <cell r="O649" t="str">
            <v>劳动合同</v>
          </cell>
          <cell r="P649" t="str">
            <v>是</v>
          </cell>
          <cell r="Q649" t="str">
            <v>否</v>
          </cell>
          <cell r="R649" t="str">
            <v>正式工</v>
          </cell>
          <cell r="S649" t="str">
            <v>生产类</v>
          </cell>
          <cell r="T649" t="str">
            <v>直接人员</v>
          </cell>
        </row>
        <row r="650">
          <cell r="D650" t="str">
            <v>李金星</v>
          </cell>
          <cell r="E650" t="str">
            <v>411327198807152145</v>
          </cell>
          <cell r="F650" t="str">
            <v>女</v>
          </cell>
          <cell r="G650" t="str">
            <v>前台</v>
          </cell>
          <cell r="H650" t="str">
            <v>河北光华荣昌汽车部件有限公司</v>
          </cell>
          <cell r="I650" t="str">
            <v>底座装配车间</v>
          </cell>
          <cell r="J650" t="str">
            <v>底座装配车间</v>
          </cell>
          <cell r="K650" t="str">
            <v>组装工</v>
          </cell>
        </row>
        <row r="650">
          <cell r="M650" t="str">
            <v>河北</v>
          </cell>
          <cell r="N650" t="str">
            <v>天津宏达翔科技有限公司</v>
          </cell>
          <cell r="O650" t="str">
            <v>劳务派遣</v>
          </cell>
          <cell r="P650" t="str">
            <v>是</v>
          </cell>
          <cell r="Q650" t="str">
            <v>否</v>
          </cell>
          <cell r="R650" t="str">
            <v>劳务派遣</v>
          </cell>
          <cell r="S650" t="str">
            <v>生产类</v>
          </cell>
          <cell r="T650" t="str">
            <v>直接人员</v>
          </cell>
        </row>
        <row r="651">
          <cell r="D651" t="str">
            <v>李孝亮</v>
          </cell>
          <cell r="E651" t="str">
            <v>2月工资里已开</v>
          </cell>
          <cell r="F651" t="str">
            <v>男</v>
          </cell>
          <cell r="G651" t="str">
            <v>前台</v>
          </cell>
          <cell r="H651" t="str">
            <v>河北光华荣昌汽车部件有限公司</v>
          </cell>
          <cell r="I651" t="str">
            <v>焊接车间</v>
          </cell>
          <cell r="J651" t="str">
            <v>焊接车间</v>
          </cell>
          <cell r="K651" t="str">
            <v>焊工</v>
          </cell>
        </row>
        <row r="651">
          <cell r="M651" t="str">
            <v>河北</v>
          </cell>
          <cell r="N651" t="str">
            <v>河北工厂</v>
          </cell>
          <cell r="O651" t="str">
            <v>劳动合同</v>
          </cell>
          <cell r="P651" t="str">
            <v>是</v>
          </cell>
          <cell r="Q651" t="str">
            <v>否</v>
          </cell>
          <cell r="R651" t="str">
            <v>临时工</v>
          </cell>
          <cell r="S651" t="str">
            <v>生产类</v>
          </cell>
          <cell r="T651" t="str">
            <v>直接人员</v>
          </cell>
        </row>
        <row r="652">
          <cell r="D652" t="str">
            <v>孙俊华</v>
          </cell>
          <cell r="E652" t="str">
            <v>132927197512070523</v>
          </cell>
          <cell r="F652" t="str">
            <v>女</v>
          </cell>
          <cell r="G652" t="str">
            <v>前台</v>
          </cell>
          <cell r="H652" t="str">
            <v>河北光华荣昌汽车部件有限公司</v>
          </cell>
          <cell r="I652" t="str">
            <v>发泡车间</v>
          </cell>
          <cell r="J652" t="str">
            <v>发泡车间</v>
          </cell>
          <cell r="K652" t="str">
            <v>发泡工</v>
          </cell>
        </row>
        <row r="652">
          <cell r="M652" t="str">
            <v>河北</v>
          </cell>
          <cell r="N652" t="str">
            <v>天津宏达翔科技有限公司</v>
          </cell>
          <cell r="O652" t="str">
            <v>劳务派遣</v>
          </cell>
          <cell r="P652" t="str">
            <v>是</v>
          </cell>
          <cell r="Q652" t="str">
            <v>否</v>
          </cell>
          <cell r="R652" t="str">
            <v>劳务派遣</v>
          </cell>
          <cell r="S652" t="str">
            <v>生产类</v>
          </cell>
          <cell r="T652" t="str">
            <v>直接人员</v>
          </cell>
        </row>
        <row r="653">
          <cell r="D653" t="str">
            <v>张宝文</v>
          </cell>
          <cell r="E653" t="str">
            <v>130983200307263039</v>
          </cell>
          <cell r="F653" t="str">
            <v>男</v>
          </cell>
          <cell r="G653" t="str">
            <v>前台</v>
          </cell>
          <cell r="H653" t="str">
            <v>河北光华荣昌汽车部件有限公司</v>
          </cell>
          <cell r="I653" t="str">
            <v>发泡车间</v>
          </cell>
          <cell r="J653" t="str">
            <v>发泡车间</v>
          </cell>
          <cell r="K653" t="str">
            <v>发泡工</v>
          </cell>
        </row>
        <row r="653">
          <cell r="M653" t="str">
            <v>河北</v>
          </cell>
          <cell r="N653" t="str">
            <v>天津宏达翔科技有限公司</v>
          </cell>
          <cell r="O653" t="str">
            <v>劳务派遣</v>
          </cell>
          <cell r="P653" t="str">
            <v>是</v>
          </cell>
          <cell r="Q653" t="str">
            <v>否</v>
          </cell>
          <cell r="R653" t="str">
            <v>劳务派遣</v>
          </cell>
          <cell r="S653" t="str">
            <v>生产类</v>
          </cell>
          <cell r="T653" t="str">
            <v>直接人员</v>
          </cell>
        </row>
        <row r="654">
          <cell r="D654" t="str">
            <v>吴淑云</v>
          </cell>
          <cell r="E654" t="str">
            <v>132930197511142220</v>
          </cell>
          <cell r="F654" t="str">
            <v>女</v>
          </cell>
          <cell r="G654" t="str">
            <v>前台</v>
          </cell>
          <cell r="H654" t="str">
            <v>河北光华荣昌汽车部件有限公司</v>
          </cell>
          <cell r="I654" t="str">
            <v>发泡车间</v>
          </cell>
          <cell r="J654" t="str">
            <v>发泡车间</v>
          </cell>
          <cell r="K654" t="str">
            <v>发泡工</v>
          </cell>
        </row>
        <row r="654">
          <cell r="M654" t="str">
            <v>河北</v>
          </cell>
          <cell r="N654" t="str">
            <v>天津宏达翔科技有限公司</v>
          </cell>
          <cell r="O654" t="str">
            <v>劳务派遣</v>
          </cell>
          <cell r="P654" t="str">
            <v>是</v>
          </cell>
          <cell r="Q654" t="str">
            <v>否</v>
          </cell>
          <cell r="R654" t="str">
            <v>劳务派遣</v>
          </cell>
          <cell r="S654" t="str">
            <v>生产类</v>
          </cell>
          <cell r="T654" t="str">
            <v>直接人员</v>
          </cell>
        </row>
        <row r="655">
          <cell r="D655" t="str">
            <v>任浩玮</v>
          </cell>
        </row>
        <row r="655">
          <cell r="F655" t="str">
            <v>男</v>
          </cell>
          <cell r="G655" t="str">
            <v>前台</v>
          </cell>
          <cell r="H655" t="str">
            <v>河北光华荣昌汽车部件有限公司</v>
          </cell>
          <cell r="I655" t="str">
            <v>座椅总装车间</v>
          </cell>
          <cell r="J655" t="str">
            <v>座椅总装车间</v>
          </cell>
          <cell r="K655" t="str">
            <v>组装工</v>
          </cell>
        </row>
        <row r="655">
          <cell r="M655" t="str">
            <v>河北</v>
          </cell>
          <cell r="N655" t="str">
            <v>正熙人力</v>
          </cell>
          <cell r="O655" t="str">
            <v>劳务派遣</v>
          </cell>
          <cell r="P655" t="str">
            <v>是</v>
          </cell>
          <cell r="Q655" t="str">
            <v>否</v>
          </cell>
          <cell r="R655" t="str">
            <v>劳务派遣</v>
          </cell>
          <cell r="S655" t="str">
            <v>生产类</v>
          </cell>
          <cell r="T655" t="str">
            <v>直接人员</v>
          </cell>
        </row>
        <row r="656">
          <cell r="D656" t="str">
            <v>付书盟</v>
          </cell>
        </row>
        <row r="656">
          <cell r="F656" t="str">
            <v>男</v>
          </cell>
          <cell r="G656" t="str">
            <v>前台</v>
          </cell>
          <cell r="H656" t="str">
            <v>河北光华荣昌汽车部件有限公司</v>
          </cell>
          <cell r="I656" t="str">
            <v>座椅总装车间</v>
          </cell>
          <cell r="J656" t="str">
            <v>座椅总装车间</v>
          </cell>
          <cell r="K656" t="str">
            <v>组装工</v>
          </cell>
        </row>
        <row r="656">
          <cell r="M656" t="str">
            <v>河北</v>
          </cell>
          <cell r="N656" t="str">
            <v>正熙人力</v>
          </cell>
          <cell r="O656" t="str">
            <v>劳务派遣</v>
          </cell>
          <cell r="P656" t="str">
            <v>是</v>
          </cell>
          <cell r="Q656" t="str">
            <v>否</v>
          </cell>
          <cell r="R656" t="str">
            <v>劳务派遣</v>
          </cell>
          <cell r="S656" t="str">
            <v>生产类</v>
          </cell>
          <cell r="T656" t="str">
            <v>直接人员</v>
          </cell>
        </row>
        <row r="657">
          <cell r="D657" t="str">
            <v>王全洪</v>
          </cell>
        </row>
        <row r="657">
          <cell r="F657" t="str">
            <v>男</v>
          </cell>
          <cell r="G657" t="str">
            <v>前台</v>
          </cell>
          <cell r="H657" t="str">
            <v>河北光华荣昌汽车部件有限公司</v>
          </cell>
          <cell r="I657" t="str">
            <v>座椅总装车间</v>
          </cell>
          <cell r="J657" t="str">
            <v>座椅总装车间</v>
          </cell>
          <cell r="K657" t="str">
            <v>组装工</v>
          </cell>
        </row>
        <row r="657">
          <cell r="M657" t="str">
            <v>河北</v>
          </cell>
          <cell r="N657" t="str">
            <v>正熙人力</v>
          </cell>
          <cell r="O657" t="str">
            <v>劳务派遣</v>
          </cell>
          <cell r="P657" t="str">
            <v>是</v>
          </cell>
          <cell r="Q657" t="str">
            <v>否</v>
          </cell>
          <cell r="R657" t="str">
            <v>劳务派遣</v>
          </cell>
          <cell r="S657" t="str">
            <v>生产类</v>
          </cell>
          <cell r="T657" t="str">
            <v>直接人员</v>
          </cell>
        </row>
        <row r="658">
          <cell r="D658" t="str">
            <v>崔辰山</v>
          </cell>
          <cell r="E658" t="str">
            <v>130983199808175314</v>
          </cell>
          <cell r="F658" t="str">
            <v>男</v>
          </cell>
          <cell r="G658" t="str">
            <v>前台</v>
          </cell>
          <cell r="H658" t="str">
            <v>河北光华荣昌汽车部件有限公司</v>
          </cell>
          <cell r="I658" t="str">
            <v>发泡车间</v>
          </cell>
          <cell r="J658" t="str">
            <v>发泡车间</v>
          </cell>
          <cell r="K658" t="str">
            <v>发泡工</v>
          </cell>
        </row>
        <row r="658">
          <cell r="M658" t="str">
            <v>河北</v>
          </cell>
          <cell r="N658" t="str">
            <v>沧州众智鑫成人力资源服务有限公司</v>
          </cell>
          <cell r="O658" t="str">
            <v>劳务派遣</v>
          </cell>
          <cell r="P658" t="str">
            <v>是</v>
          </cell>
          <cell r="Q658" t="str">
            <v>否</v>
          </cell>
          <cell r="R658" t="str">
            <v>劳务派遣</v>
          </cell>
          <cell r="S658" t="str">
            <v>生产类</v>
          </cell>
          <cell r="T658" t="str">
            <v>直接人员</v>
          </cell>
        </row>
        <row r="659">
          <cell r="D659" t="str">
            <v>刘朋</v>
          </cell>
          <cell r="E659" t="str">
            <v>130983199411132615</v>
          </cell>
          <cell r="F659" t="str">
            <v>男</v>
          </cell>
          <cell r="G659" t="str">
            <v>前台</v>
          </cell>
          <cell r="H659" t="str">
            <v>河北光华荣昌汽车部件有限公司</v>
          </cell>
          <cell r="I659" t="str">
            <v>发泡车间</v>
          </cell>
          <cell r="J659" t="str">
            <v>发泡车间</v>
          </cell>
          <cell r="K659" t="str">
            <v>发泡工</v>
          </cell>
        </row>
        <row r="659">
          <cell r="M659" t="str">
            <v>河北</v>
          </cell>
          <cell r="N659" t="str">
            <v>沧州众智鑫成人力资源服务有限公司</v>
          </cell>
          <cell r="O659" t="str">
            <v>劳务派遣</v>
          </cell>
          <cell r="P659" t="str">
            <v>是</v>
          </cell>
          <cell r="Q659" t="str">
            <v>否</v>
          </cell>
          <cell r="R659" t="str">
            <v>劳务派遣</v>
          </cell>
          <cell r="S659" t="str">
            <v>生产类</v>
          </cell>
          <cell r="T659" t="str">
            <v>直接人员</v>
          </cell>
        </row>
        <row r="660">
          <cell r="D660" t="str">
            <v>鲁修阳</v>
          </cell>
          <cell r="E660" t="str">
            <v>130921200701173075</v>
          </cell>
          <cell r="F660" t="str">
            <v>男</v>
          </cell>
          <cell r="G660" t="str">
            <v>前台</v>
          </cell>
          <cell r="H660" t="str">
            <v>河北光华荣昌汽车部件有限公司</v>
          </cell>
          <cell r="I660" t="str">
            <v>发泡车间</v>
          </cell>
          <cell r="J660" t="str">
            <v>发泡车间</v>
          </cell>
          <cell r="K660" t="str">
            <v>发泡工</v>
          </cell>
        </row>
        <row r="660">
          <cell r="M660" t="str">
            <v>河北</v>
          </cell>
          <cell r="N660" t="str">
            <v>天津宏达翔科技有限公司</v>
          </cell>
          <cell r="O660" t="str">
            <v>劳务派遣</v>
          </cell>
          <cell r="P660" t="str">
            <v>是</v>
          </cell>
          <cell r="Q660" t="str">
            <v>否</v>
          </cell>
          <cell r="R660" t="str">
            <v>劳务派遣</v>
          </cell>
          <cell r="S660" t="str">
            <v>生产类</v>
          </cell>
          <cell r="T660" t="str">
            <v>直接人员</v>
          </cell>
        </row>
        <row r="661">
          <cell r="D661" t="str">
            <v>何浩然</v>
          </cell>
          <cell r="E661" t="str">
            <v>13098320021107281x</v>
          </cell>
          <cell r="F661" t="str">
            <v>男</v>
          </cell>
          <cell r="G661" t="str">
            <v>前台</v>
          </cell>
          <cell r="H661" t="str">
            <v>河北光华荣昌汽车部件有限公司</v>
          </cell>
          <cell r="I661" t="str">
            <v>座椅总装车间</v>
          </cell>
          <cell r="J661" t="str">
            <v>座椅总装车间</v>
          </cell>
          <cell r="K661" t="str">
            <v>组装工</v>
          </cell>
        </row>
        <row r="661">
          <cell r="M661" t="str">
            <v>河北</v>
          </cell>
          <cell r="N661" t="str">
            <v>正熙人力</v>
          </cell>
          <cell r="O661" t="str">
            <v>劳务派遣</v>
          </cell>
          <cell r="P661" t="str">
            <v>是</v>
          </cell>
          <cell r="Q661" t="str">
            <v>否</v>
          </cell>
          <cell r="R661" t="str">
            <v>劳务派遣</v>
          </cell>
          <cell r="S661" t="str">
            <v>生产类</v>
          </cell>
          <cell r="T661" t="str">
            <v>直接人员</v>
          </cell>
        </row>
        <row r="662">
          <cell r="D662" t="str">
            <v>杨铁锁</v>
          </cell>
          <cell r="E662" t="str">
            <v>132930198004080912</v>
          </cell>
          <cell r="F662" t="str">
            <v>男</v>
          </cell>
          <cell r="G662" t="str">
            <v>前台</v>
          </cell>
          <cell r="H662" t="str">
            <v>河北光华荣昌汽车部件有限公司</v>
          </cell>
          <cell r="I662" t="str">
            <v>冲压弯管车间</v>
          </cell>
          <cell r="J662" t="str">
            <v>冲压弯管车间</v>
          </cell>
          <cell r="K662" t="str">
            <v>冲压模具维修</v>
          </cell>
        </row>
        <row r="662">
          <cell r="M662" t="str">
            <v>河北</v>
          </cell>
          <cell r="N662" t="str">
            <v>河北工厂</v>
          </cell>
          <cell r="O662" t="str">
            <v>劳动合同</v>
          </cell>
          <cell r="P662" t="str">
            <v>是</v>
          </cell>
          <cell r="Q662" t="str">
            <v>否</v>
          </cell>
          <cell r="R662" t="str">
            <v>正式工</v>
          </cell>
          <cell r="S662" t="str">
            <v>生产类</v>
          </cell>
          <cell r="T662" t="str">
            <v>直接人员</v>
          </cell>
        </row>
        <row r="663">
          <cell r="D663" t="str">
            <v>赵旭东</v>
          </cell>
        </row>
        <row r="663">
          <cell r="F663" t="str">
            <v>男</v>
          </cell>
          <cell r="G663" t="str">
            <v>前台</v>
          </cell>
          <cell r="H663" t="str">
            <v>河北光华荣昌汽车部件有限公司</v>
          </cell>
          <cell r="I663" t="str">
            <v>焊接车间</v>
          </cell>
          <cell r="J663" t="str">
            <v>焊接车间</v>
          </cell>
          <cell r="K663" t="str">
            <v>摆件工</v>
          </cell>
        </row>
        <row r="663">
          <cell r="M663" t="str">
            <v>河北</v>
          </cell>
          <cell r="N663" t="str">
            <v>天津宏达翔科技有限公司</v>
          </cell>
          <cell r="O663" t="str">
            <v>劳务派遣</v>
          </cell>
          <cell r="P663" t="str">
            <v>是</v>
          </cell>
          <cell r="Q663" t="str">
            <v>否</v>
          </cell>
          <cell r="R663" t="str">
            <v>劳务派遣</v>
          </cell>
          <cell r="S663" t="str">
            <v>生产类</v>
          </cell>
          <cell r="T663" t="str">
            <v>直接人员</v>
          </cell>
        </row>
        <row r="664">
          <cell r="D664" t="str">
            <v>曹传旺</v>
          </cell>
          <cell r="E664" t="str">
            <v>130924200606142210</v>
          </cell>
          <cell r="F664" t="str">
            <v>男</v>
          </cell>
          <cell r="G664" t="str">
            <v>前台</v>
          </cell>
          <cell r="H664" t="str">
            <v>河北光华荣昌汽车部件有限公司</v>
          </cell>
          <cell r="I664" t="str">
            <v>焊接车间</v>
          </cell>
          <cell r="J664" t="str">
            <v>焊接车间</v>
          </cell>
          <cell r="K664" t="str">
            <v>摆件工</v>
          </cell>
        </row>
        <row r="664">
          <cell r="M664" t="str">
            <v>河北</v>
          </cell>
          <cell r="N664" t="str">
            <v>天津宏达翔科技有限公司</v>
          </cell>
          <cell r="O664" t="str">
            <v>劳务派遣</v>
          </cell>
          <cell r="P664" t="str">
            <v>是</v>
          </cell>
          <cell r="Q664" t="str">
            <v>否</v>
          </cell>
          <cell r="R664" t="str">
            <v>劳务派遣</v>
          </cell>
          <cell r="S664" t="str">
            <v>生产类</v>
          </cell>
          <cell r="T664" t="str">
            <v>直接人员</v>
          </cell>
        </row>
        <row r="665">
          <cell r="D665" t="str">
            <v>王淑芹</v>
          </cell>
          <cell r="E665" t="str">
            <v>132930197908100547</v>
          </cell>
          <cell r="F665" t="str">
            <v>女</v>
          </cell>
          <cell r="G665" t="str">
            <v>前台</v>
          </cell>
          <cell r="H665" t="str">
            <v>河北光华荣昌汽车部件有限公司</v>
          </cell>
          <cell r="I665" t="str">
            <v>发泡车间</v>
          </cell>
          <cell r="J665" t="str">
            <v>发泡车间</v>
          </cell>
          <cell r="K665" t="str">
            <v>发泡工</v>
          </cell>
        </row>
        <row r="665">
          <cell r="M665" t="str">
            <v>河北</v>
          </cell>
          <cell r="N665" t="str">
            <v>正熙人力</v>
          </cell>
          <cell r="O665" t="str">
            <v>劳务派遣</v>
          </cell>
          <cell r="P665" t="str">
            <v>是</v>
          </cell>
          <cell r="Q665" t="str">
            <v>否</v>
          </cell>
          <cell r="R665" t="str">
            <v>劳务派遣</v>
          </cell>
          <cell r="S665" t="str">
            <v>生产类</v>
          </cell>
          <cell r="T665" t="str">
            <v>直接人员</v>
          </cell>
        </row>
        <row r="666">
          <cell r="D666" t="str">
            <v>袁薪凯</v>
          </cell>
        </row>
        <row r="666">
          <cell r="F666" t="str">
            <v>男</v>
          </cell>
          <cell r="G666" t="str">
            <v>前台</v>
          </cell>
          <cell r="H666" t="str">
            <v>河北光华荣昌汽车部件有限公司</v>
          </cell>
          <cell r="I666" t="str">
            <v>发泡车间</v>
          </cell>
          <cell r="J666" t="str">
            <v>发泡车间</v>
          </cell>
          <cell r="K666" t="str">
            <v>发泡工</v>
          </cell>
        </row>
        <row r="666">
          <cell r="M666" t="str">
            <v>河北</v>
          </cell>
          <cell r="N666" t="str">
            <v>正熙人力</v>
          </cell>
          <cell r="O666" t="str">
            <v>劳务派遣</v>
          </cell>
          <cell r="P666" t="str">
            <v>是</v>
          </cell>
          <cell r="Q666" t="str">
            <v>否</v>
          </cell>
          <cell r="R666" t="str">
            <v>劳务派遣</v>
          </cell>
          <cell r="S666" t="str">
            <v>生产类</v>
          </cell>
          <cell r="T666" t="str">
            <v>直接人员</v>
          </cell>
        </row>
        <row r="667">
          <cell r="D667" t="str">
            <v>黄世炜</v>
          </cell>
          <cell r="E667" t="str">
            <v>130983198409230326</v>
          </cell>
          <cell r="F667" t="str">
            <v>女</v>
          </cell>
          <cell r="G667" t="str">
            <v>前台</v>
          </cell>
          <cell r="H667" t="str">
            <v>河北光华荣昌汽车部件有限公司</v>
          </cell>
          <cell r="I667" t="str">
            <v>焊接车间</v>
          </cell>
          <cell r="J667" t="str">
            <v>焊接车间</v>
          </cell>
          <cell r="K667" t="str">
            <v>摆件工</v>
          </cell>
        </row>
        <row r="667">
          <cell r="N667" t="str">
            <v>河北工厂</v>
          </cell>
          <cell r="O667" t="str">
            <v>劳动合同</v>
          </cell>
          <cell r="P667" t="str">
            <v>是</v>
          </cell>
          <cell r="Q667" t="str">
            <v>否</v>
          </cell>
          <cell r="R667" t="str">
            <v>正式工</v>
          </cell>
          <cell r="S667" t="str">
            <v>生产类</v>
          </cell>
          <cell r="T667" t="str">
            <v>直接人员</v>
          </cell>
        </row>
        <row r="668">
          <cell r="D668" t="str">
            <v>李勇胜</v>
          </cell>
          <cell r="E668" t="str">
            <v>13098320051124031X</v>
          </cell>
          <cell r="F668" t="str">
            <v>男</v>
          </cell>
          <cell r="G668" t="str">
            <v>前台</v>
          </cell>
          <cell r="H668" t="str">
            <v>河北光华荣昌汽车部件有限公司</v>
          </cell>
          <cell r="I668" t="str">
            <v>焊接车间</v>
          </cell>
          <cell r="J668" t="str">
            <v>焊接车间</v>
          </cell>
          <cell r="K668" t="str">
            <v>摆件工</v>
          </cell>
        </row>
        <row r="668">
          <cell r="N668" t="str">
            <v>河北工厂</v>
          </cell>
          <cell r="O668" t="str">
            <v>劳动合同</v>
          </cell>
          <cell r="P668" t="str">
            <v>是</v>
          </cell>
          <cell r="Q668" t="str">
            <v>否</v>
          </cell>
          <cell r="R668" t="str">
            <v>正式工</v>
          </cell>
          <cell r="S668" t="str">
            <v>生产类</v>
          </cell>
          <cell r="T668" t="str">
            <v>直接人员</v>
          </cell>
        </row>
        <row r="669">
          <cell r="D669" t="str">
            <v>王长增</v>
          </cell>
          <cell r="E669" t="str">
            <v>130983200311232411</v>
          </cell>
          <cell r="F669" t="str">
            <v>男</v>
          </cell>
          <cell r="G669" t="str">
            <v>前台</v>
          </cell>
          <cell r="H669" t="str">
            <v>河北光华荣昌汽车部件有限公司</v>
          </cell>
          <cell r="I669" t="str">
            <v>发泡车间</v>
          </cell>
          <cell r="J669" t="str">
            <v>发泡车间</v>
          </cell>
          <cell r="K669" t="str">
            <v>发泡工</v>
          </cell>
        </row>
        <row r="669">
          <cell r="N669" t="str">
            <v>河北工厂</v>
          </cell>
          <cell r="O669" t="str">
            <v>实习三方协议</v>
          </cell>
          <cell r="P669" t="str">
            <v>是</v>
          </cell>
          <cell r="Q669" t="str">
            <v>否</v>
          </cell>
          <cell r="R669" t="str">
            <v>正式工</v>
          </cell>
          <cell r="S669" t="str">
            <v>生产类</v>
          </cell>
          <cell r="T669" t="str">
            <v>直接人员</v>
          </cell>
        </row>
        <row r="670">
          <cell r="D670" t="str">
            <v>刘昂</v>
          </cell>
          <cell r="E670" t="str">
            <v>130983200408173534</v>
          </cell>
          <cell r="F670" t="str">
            <v>男</v>
          </cell>
          <cell r="G670" t="str">
            <v>前台</v>
          </cell>
          <cell r="H670" t="str">
            <v>河北光华荣昌汽车部件有限公司</v>
          </cell>
          <cell r="I670" t="str">
            <v>座椅总装车间</v>
          </cell>
          <cell r="J670" t="str">
            <v>座椅总装车间</v>
          </cell>
          <cell r="K670" t="str">
            <v>组装工</v>
          </cell>
        </row>
        <row r="670">
          <cell r="N670" t="str">
            <v>河北工厂</v>
          </cell>
          <cell r="O670" t="str">
            <v>实习三方协议</v>
          </cell>
          <cell r="P670" t="str">
            <v>是</v>
          </cell>
          <cell r="Q670" t="str">
            <v>否</v>
          </cell>
          <cell r="R670" t="str">
            <v>正式工</v>
          </cell>
          <cell r="S670" t="str">
            <v>生产类</v>
          </cell>
          <cell r="T670" t="str">
            <v>直接人员</v>
          </cell>
        </row>
        <row r="671">
          <cell r="D671" t="str">
            <v>高齐</v>
          </cell>
          <cell r="E671" t="str">
            <v>23040220050216013X</v>
          </cell>
          <cell r="F671" t="str">
            <v>男</v>
          </cell>
          <cell r="G671" t="str">
            <v>前台</v>
          </cell>
          <cell r="H671" t="str">
            <v>河北光华荣昌汽车部件有限公司</v>
          </cell>
          <cell r="I671" t="str">
            <v>座椅总装车间</v>
          </cell>
          <cell r="J671" t="str">
            <v>座椅总装车间</v>
          </cell>
          <cell r="K671" t="str">
            <v>组装工</v>
          </cell>
        </row>
        <row r="671">
          <cell r="N671" t="str">
            <v>河北工厂</v>
          </cell>
          <cell r="O671" t="str">
            <v>实习三方协议</v>
          </cell>
          <cell r="P671" t="str">
            <v>是</v>
          </cell>
          <cell r="Q671" t="str">
            <v>否</v>
          </cell>
          <cell r="R671" t="str">
            <v>正式工</v>
          </cell>
          <cell r="S671" t="str">
            <v>生产类</v>
          </cell>
          <cell r="T671" t="str">
            <v>直接人员</v>
          </cell>
        </row>
        <row r="672">
          <cell r="D672" t="str">
            <v>李庆玉</v>
          </cell>
          <cell r="E672" t="str">
            <v>130924200507244617</v>
          </cell>
          <cell r="F672" t="str">
            <v>男</v>
          </cell>
          <cell r="G672" t="str">
            <v>前台</v>
          </cell>
          <cell r="H672" t="str">
            <v>河北光华荣昌汽车部件有限公司</v>
          </cell>
          <cell r="I672" t="str">
            <v>座椅总装车间</v>
          </cell>
          <cell r="J672" t="str">
            <v>座椅总装车间</v>
          </cell>
          <cell r="K672" t="str">
            <v>组装工</v>
          </cell>
        </row>
        <row r="672">
          <cell r="N672" t="str">
            <v>河北工厂</v>
          </cell>
          <cell r="O672" t="str">
            <v>实习三方协议</v>
          </cell>
          <cell r="P672" t="str">
            <v>是</v>
          </cell>
          <cell r="Q672" t="str">
            <v>否</v>
          </cell>
          <cell r="R672" t="str">
            <v>正式工</v>
          </cell>
          <cell r="S672" t="str">
            <v>生产类</v>
          </cell>
          <cell r="T672" t="str">
            <v>直接人员</v>
          </cell>
        </row>
        <row r="673">
          <cell r="D673" t="str">
            <v>张文泽</v>
          </cell>
          <cell r="E673" t="str">
            <v>130924200409013217</v>
          </cell>
          <cell r="F673" t="str">
            <v>男</v>
          </cell>
          <cell r="G673" t="str">
            <v>前台</v>
          </cell>
          <cell r="H673" t="str">
            <v>河北光华荣昌汽车部件有限公司</v>
          </cell>
          <cell r="I673" t="str">
            <v>座椅总装车间</v>
          </cell>
          <cell r="J673" t="str">
            <v>座椅总装车间</v>
          </cell>
          <cell r="K673" t="str">
            <v>组装工</v>
          </cell>
        </row>
        <row r="673">
          <cell r="N673" t="str">
            <v>河北工厂</v>
          </cell>
          <cell r="O673" t="str">
            <v>实习三方协议</v>
          </cell>
          <cell r="P673" t="str">
            <v>是</v>
          </cell>
          <cell r="Q673" t="str">
            <v>否</v>
          </cell>
          <cell r="R673" t="str">
            <v>正式工</v>
          </cell>
          <cell r="S673" t="str">
            <v>生产类</v>
          </cell>
          <cell r="T673" t="str">
            <v>直接人员</v>
          </cell>
        </row>
        <row r="674">
          <cell r="D674" t="str">
            <v>王春锴</v>
          </cell>
          <cell r="E674" t="str">
            <v>130925200506165139</v>
          </cell>
          <cell r="F674" t="str">
            <v>男</v>
          </cell>
          <cell r="G674" t="str">
            <v>前台</v>
          </cell>
          <cell r="H674" t="str">
            <v>河北光华荣昌汽车部件有限公司</v>
          </cell>
          <cell r="I674" t="str">
            <v>座椅总装车间</v>
          </cell>
          <cell r="J674" t="str">
            <v>座椅总装车间</v>
          </cell>
          <cell r="K674" t="str">
            <v>组装工</v>
          </cell>
        </row>
        <row r="674">
          <cell r="N674" t="str">
            <v>河北工厂</v>
          </cell>
          <cell r="O674" t="str">
            <v>实习三方协议</v>
          </cell>
          <cell r="P674" t="str">
            <v>是</v>
          </cell>
          <cell r="Q674" t="str">
            <v>否</v>
          </cell>
          <cell r="R674" t="str">
            <v>正式工</v>
          </cell>
          <cell r="S674" t="str">
            <v>生产类</v>
          </cell>
          <cell r="T674" t="str">
            <v>直接人员</v>
          </cell>
        </row>
        <row r="675">
          <cell r="D675" t="str">
            <v>马振学</v>
          </cell>
          <cell r="E675" t="str">
            <v>130925200503215831</v>
          </cell>
          <cell r="F675" t="str">
            <v>男</v>
          </cell>
          <cell r="G675" t="str">
            <v>前台</v>
          </cell>
          <cell r="H675" t="str">
            <v>河北光华荣昌汽车部件有限公司</v>
          </cell>
          <cell r="I675" t="str">
            <v>座椅总装车间</v>
          </cell>
          <cell r="J675" t="str">
            <v>座椅总装车间</v>
          </cell>
          <cell r="K675" t="str">
            <v>组装工</v>
          </cell>
        </row>
        <row r="675">
          <cell r="N675" t="str">
            <v>河北工厂</v>
          </cell>
          <cell r="O675" t="str">
            <v>实习三方协议</v>
          </cell>
          <cell r="P675" t="str">
            <v>是</v>
          </cell>
          <cell r="Q675" t="str">
            <v>否</v>
          </cell>
          <cell r="R675" t="str">
            <v>正式工</v>
          </cell>
          <cell r="S675" t="str">
            <v>生产类</v>
          </cell>
          <cell r="T675" t="str">
            <v>直接人员</v>
          </cell>
        </row>
        <row r="676">
          <cell r="D676" t="str">
            <v>车宗绪</v>
          </cell>
          <cell r="E676" t="str">
            <v>13092420040810001X</v>
          </cell>
          <cell r="F676" t="str">
            <v>男</v>
          </cell>
          <cell r="G676" t="str">
            <v>前台</v>
          </cell>
          <cell r="H676" t="str">
            <v>河北光华荣昌汽车部件有限公司</v>
          </cell>
          <cell r="I676" t="str">
            <v>座椅总装车间</v>
          </cell>
          <cell r="J676" t="str">
            <v>座椅总装车间</v>
          </cell>
          <cell r="K676" t="str">
            <v>组装工</v>
          </cell>
        </row>
        <row r="676">
          <cell r="N676" t="str">
            <v>河北工厂</v>
          </cell>
          <cell r="O676" t="str">
            <v>实习三方协议</v>
          </cell>
          <cell r="P676" t="str">
            <v>是</v>
          </cell>
          <cell r="Q676" t="str">
            <v>否</v>
          </cell>
          <cell r="R676" t="str">
            <v>正式工</v>
          </cell>
          <cell r="S676" t="str">
            <v>生产类</v>
          </cell>
          <cell r="T676" t="str">
            <v>直接人员</v>
          </cell>
        </row>
        <row r="677">
          <cell r="D677" t="str">
            <v>蒋有军</v>
          </cell>
          <cell r="E677" t="str">
            <v>130925200305025818</v>
          </cell>
          <cell r="F677" t="str">
            <v>男</v>
          </cell>
          <cell r="G677" t="str">
            <v>前台</v>
          </cell>
          <cell r="H677" t="str">
            <v>河北光华荣昌汽车部件有限公司</v>
          </cell>
          <cell r="I677" t="str">
            <v>座椅总装车间</v>
          </cell>
          <cell r="J677" t="str">
            <v>座椅总装车间</v>
          </cell>
          <cell r="K677" t="str">
            <v>组装工</v>
          </cell>
        </row>
        <row r="677">
          <cell r="N677" t="str">
            <v>河北工厂</v>
          </cell>
          <cell r="O677" t="str">
            <v>实习三方协议</v>
          </cell>
          <cell r="P677" t="str">
            <v>是</v>
          </cell>
          <cell r="Q677" t="str">
            <v>否</v>
          </cell>
          <cell r="R677" t="str">
            <v>正式工</v>
          </cell>
          <cell r="S677" t="str">
            <v>生产类</v>
          </cell>
          <cell r="T677" t="str">
            <v>直接人员</v>
          </cell>
        </row>
        <row r="678">
          <cell r="D678" t="str">
            <v>张国建</v>
          </cell>
          <cell r="E678" t="str">
            <v>130983200401131139</v>
          </cell>
          <cell r="F678" t="str">
            <v>男</v>
          </cell>
          <cell r="G678" t="str">
            <v>前台</v>
          </cell>
          <cell r="H678" t="str">
            <v>河北光华荣昌汽车部件有限公司</v>
          </cell>
          <cell r="I678" t="str">
            <v>发泡车间</v>
          </cell>
          <cell r="J678" t="str">
            <v>发泡车间</v>
          </cell>
          <cell r="K678" t="str">
            <v>发泡工</v>
          </cell>
        </row>
        <row r="678">
          <cell r="N678" t="str">
            <v>河北工厂</v>
          </cell>
          <cell r="O678" t="str">
            <v>实习三方协议</v>
          </cell>
          <cell r="P678" t="str">
            <v>是</v>
          </cell>
          <cell r="Q678" t="str">
            <v>否</v>
          </cell>
          <cell r="R678" t="str">
            <v>正式工</v>
          </cell>
          <cell r="S678" t="str">
            <v>生产类</v>
          </cell>
          <cell r="T678" t="str">
            <v>直接人员</v>
          </cell>
        </row>
        <row r="679">
          <cell r="D679" t="str">
            <v>李智勇</v>
          </cell>
          <cell r="E679">
            <v>25</v>
          </cell>
          <cell r="F679" t="str">
            <v>男</v>
          </cell>
          <cell r="G679" t="str">
            <v>前台</v>
          </cell>
          <cell r="H679" t="str">
            <v>河北光华荣昌汽车部件有限公司</v>
          </cell>
          <cell r="I679" t="str">
            <v>焊接车间</v>
          </cell>
          <cell r="J679" t="str">
            <v>焊接车间</v>
          </cell>
          <cell r="K679" t="str">
            <v>摆件工</v>
          </cell>
        </row>
        <row r="679">
          <cell r="N679" t="str">
            <v>河北工厂</v>
          </cell>
          <cell r="O679" t="str">
            <v>劳动合同</v>
          </cell>
          <cell r="P679" t="str">
            <v>是</v>
          </cell>
        </row>
        <row r="680">
          <cell r="D680" t="str">
            <v>王仲旭</v>
          </cell>
        </row>
        <row r="680">
          <cell r="F680" t="str">
            <v>男</v>
          </cell>
          <cell r="G680" t="str">
            <v>前台</v>
          </cell>
          <cell r="H680" t="str">
            <v>河北光华荣昌汽车部件有限公司</v>
          </cell>
          <cell r="I680" t="str">
            <v>焊接车间</v>
          </cell>
          <cell r="J680" t="str">
            <v>焊接车间</v>
          </cell>
          <cell r="K680" t="str">
            <v>摆件工</v>
          </cell>
        </row>
        <row r="680">
          <cell r="N680" t="str">
            <v>正熙人力</v>
          </cell>
          <cell r="O680" t="str">
            <v>劳务派遣</v>
          </cell>
          <cell r="P680" t="str">
            <v>是</v>
          </cell>
          <cell r="Q680" t="str">
            <v>否</v>
          </cell>
          <cell r="R680" t="str">
            <v>劳务派遣</v>
          </cell>
          <cell r="S680" t="str">
            <v>生产类</v>
          </cell>
          <cell r="T680" t="str">
            <v>直接人员</v>
          </cell>
        </row>
        <row r="681">
          <cell r="D681" t="str">
            <v>吕金槐</v>
          </cell>
        </row>
        <row r="681">
          <cell r="F681" t="str">
            <v>男</v>
          </cell>
        </row>
        <row r="681">
          <cell r="J681" t="str">
            <v>焊接车间</v>
          </cell>
          <cell r="K681" t="str">
            <v>摆件工</v>
          </cell>
        </row>
        <row r="681">
          <cell r="N681" t="str">
            <v>河北工厂</v>
          </cell>
        </row>
        <row r="682">
          <cell r="D682" t="str">
            <v>张世广</v>
          </cell>
          <cell r="E682" t="str">
            <v>2月工资里已开</v>
          </cell>
          <cell r="F682" t="str">
            <v>男</v>
          </cell>
        </row>
        <row r="682">
          <cell r="J682" t="str">
            <v>发泡车间</v>
          </cell>
          <cell r="K682" t="str">
            <v>发泡工</v>
          </cell>
        </row>
        <row r="682">
          <cell r="N682" t="str">
            <v>河北工厂</v>
          </cell>
        </row>
        <row r="683">
          <cell r="D683" t="str">
            <v>王健康</v>
          </cell>
          <cell r="E683" t="str">
            <v>2月工资里已开</v>
          </cell>
          <cell r="F683" t="str">
            <v>男</v>
          </cell>
        </row>
        <row r="683">
          <cell r="J683" t="str">
            <v>发泡车间</v>
          </cell>
          <cell r="K683" t="str">
            <v>发泡工</v>
          </cell>
        </row>
        <row r="683">
          <cell r="N683" t="str">
            <v>河北工厂</v>
          </cell>
        </row>
        <row r="684">
          <cell r="D684" t="str">
            <v>杨艳</v>
          </cell>
          <cell r="E684" t="str">
            <v>132930199004103920</v>
          </cell>
          <cell r="F684" t="str">
            <v>女</v>
          </cell>
          <cell r="G684" t="str">
            <v>前台</v>
          </cell>
          <cell r="H684" t="str">
            <v>河北光华荣昌汽车部件有限公司</v>
          </cell>
          <cell r="I684" t="str">
            <v>电泳车间</v>
          </cell>
          <cell r="J684" t="str">
            <v>电泳车间</v>
          </cell>
          <cell r="K684" t="str">
            <v>挂件工</v>
          </cell>
        </row>
        <row r="684">
          <cell r="M684" t="str">
            <v>河北</v>
          </cell>
          <cell r="N684" t="str">
            <v>河北工厂</v>
          </cell>
          <cell r="O684" t="str">
            <v>劳动合同</v>
          </cell>
          <cell r="P684" t="str">
            <v>是</v>
          </cell>
          <cell r="Q684" t="str">
            <v>否</v>
          </cell>
          <cell r="R684" t="str">
            <v>正式工</v>
          </cell>
          <cell r="S684" t="str">
            <v>生产类</v>
          </cell>
          <cell r="T684" t="str">
            <v>直接人员</v>
          </cell>
        </row>
        <row r="685">
          <cell r="D685" t="str">
            <v>高燕</v>
          </cell>
          <cell r="E685" t="str">
            <v>130983198908170049</v>
          </cell>
          <cell r="F685" t="str">
            <v>女</v>
          </cell>
          <cell r="G685" t="str">
            <v>前台</v>
          </cell>
          <cell r="H685" t="str">
            <v>河北光华荣昌汽车部件有限公司</v>
          </cell>
          <cell r="I685" t="str">
            <v>发泡车间</v>
          </cell>
          <cell r="J685" t="str">
            <v>发泡车间</v>
          </cell>
          <cell r="K685" t="str">
            <v>发泡工</v>
          </cell>
        </row>
        <row r="685">
          <cell r="M685" t="str">
            <v>河北</v>
          </cell>
          <cell r="N685" t="str">
            <v>河北工厂</v>
          </cell>
          <cell r="O685" t="str">
            <v>劳动合同</v>
          </cell>
          <cell r="P685" t="str">
            <v>是</v>
          </cell>
          <cell r="Q685" t="str">
            <v>否</v>
          </cell>
          <cell r="R685" t="str">
            <v>正式工</v>
          </cell>
          <cell r="S685" t="str">
            <v>生产类</v>
          </cell>
          <cell r="T685" t="str">
            <v>直接人员</v>
          </cell>
        </row>
        <row r="686">
          <cell r="D686" t="str">
            <v>赵合群</v>
          </cell>
          <cell r="E686" t="str">
            <v>130983200512202219</v>
          </cell>
          <cell r="F686" t="str">
            <v>男</v>
          </cell>
          <cell r="G686" t="str">
            <v>前台</v>
          </cell>
          <cell r="H686" t="str">
            <v>河北光华荣昌汽车部件有限公司</v>
          </cell>
          <cell r="I686" t="str">
            <v>焊接车间</v>
          </cell>
          <cell r="J686" t="str">
            <v>焊接车间</v>
          </cell>
          <cell r="K686" t="str">
            <v>摆件工</v>
          </cell>
        </row>
        <row r="686">
          <cell r="M686" t="str">
            <v>河北</v>
          </cell>
          <cell r="N686" t="str">
            <v>河北工厂</v>
          </cell>
          <cell r="O686" t="str">
            <v>劳动合同</v>
          </cell>
          <cell r="P686" t="str">
            <v>是</v>
          </cell>
          <cell r="Q686" t="str">
            <v>否</v>
          </cell>
          <cell r="R686" t="str">
            <v>正式工</v>
          </cell>
          <cell r="S686" t="str">
            <v>生产类</v>
          </cell>
          <cell r="T686" t="str">
            <v>直接人员</v>
          </cell>
        </row>
        <row r="687">
          <cell r="D687" t="str">
            <v>姜凯</v>
          </cell>
          <cell r="E687" t="str">
            <v>230184199012183278</v>
          </cell>
          <cell r="F687" t="str">
            <v>男</v>
          </cell>
          <cell r="G687" t="str">
            <v>前台</v>
          </cell>
          <cell r="H687" t="str">
            <v>河北光华荣昌汽车部件有限公司</v>
          </cell>
          <cell r="I687" t="str">
            <v>电泳车间</v>
          </cell>
          <cell r="J687" t="str">
            <v>电泳车间</v>
          </cell>
          <cell r="K687" t="str">
            <v>挂件工</v>
          </cell>
        </row>
        <row r="687">
          <cell r="M687" t="str">
            <v>河北</v>
          </cell>
          <cell r="N687" t="str">
            <v>河北工厂</v>
          </cell>
          <cell r="O687" t="str">
            <v>劳动合同</v>
          </cell>
          <cell r="P687" t="str">
            <v>是</v>
          </cell>
          <cell r="Q687" t="str">
            <v>否</v>
          </cell>
          <cell r="R687" t="str">
            <v>正式工</v>
          </cell>
          <cell r="S687" t="str">
            <v>生产类</v>
          </cell>
          <cell r="T687" t="str">
            <v>直接人员</v>
          </cell>
        </row>
        <row r="688">
          <cell r="D688" t="str">
            <v>梁春管</v>
          </cell>
        </row>
        <row r="688">
          <cell r="F688" t="str">
            <v>男</v>
          </cell>
        </row>
        <row r="688">
          <cell r="J688" t="str">
            <v>座椅总装车间</v>
          </cell>
          <cell r="K688" t="str">
            <v>组装工</v>
          </cell>
        </row>
        <row r="688">
          <cell r="N688" t="str">
            <v>河北工厂</v>
          </cell>
        </row>
        <row r="690">
          <cell r="D690" t="str">
            <v>孟祥阔</v>
          </cell>
        </row>
        <row r="691">
          <cell r="D691" t="str">
            <v>王钇雄</v>
          </cell>
        </row>
        <row r="692">
          <cell r="D692" t="str">
            <v>李延龙</v>
          </cell>
        </row>
        <row r="693">
          <cell r="D693" t="str">
            <v>徐恒达</v>
          </cell>
        </row>
        <row r="694">
          <cell r="D694" t="str">
            <v>冯靖然</v>
          </cell>
        </row>
        <row r="695">
          <cell r="D695" t="str">
            <v>张敬轩</v>
          </cell>
        </row>
        <row r="696">
          <cell r="D696" t="str">
            <v>刘志杰</v>
          </cell>
        </row>
        <row r="697">
          <cell r="D697" t="str">
            <v>罗刚</v>
          </cell>
        </row>
        <row r="698">
          <cell r="D698" t="str">
            <v>范忠斌</v>
          </cell>
        </row>
        <row r="699">
          <cell r="D699" t="str">
            <v>刘英浩</v>
          </cell>
        </row>
        <row r="700">
          <cell r="D700" t="str">
            <v>刘彪</v>
          </cell>
        </row>
        <row r="701">
          <cell r="D701" t="str">
            <v>陈勃君</v>
          </cell>
        </row>
        <row r="702">
          <cell r="D702" t="str">
            <v>刘佳腾</v>
          </cell>
        </row>
        <row r="703">
          <cell r="D703" t="str">
            <v>倪兆江</v>
          </cell>
        </row>
        <row r="704">
          <cell r="D704" t="str">
            <v>滕秀泉</v>
          </cell>
        </row>
        <row r="705">
          <cell r="D705" t="str">
            <v>郭风祥</v>
          </cell>
        </row>
        <row r="706">
          <cell r="D706" t="str">
            <v>闫安</v>
          </cell>
        </row>
        <row r="707">
          <cell r="D707" t="str">
            <v>姜怡帆</v>
          </cell>
        </row>
        <row r="708">
          <cell r="D708" t="str">
            <v>邢维</v>
          </cell>
        </row>
        <row r="709">
          <cell r="D709" t="str">
            <v>马宏乐</v>
          </cell>
        </row>
        <row r="710">
          <cell r="D710" t="str">
            <v>孙金茹</v>
          </cell>
        </row>
        <row r="711">
          <cell r="D711" t="str">
            <v>李炳旭</v>
          </cell>
        </row>
        <row r="712">
          <cell r="D712" t="str">
            <v>崔辰山</v>
          </cell>
        </row>
        <row r="713">
          <cell r="D713" t="str">
            <v>刘朋</v>
          </cell>
        </row>
        <row r="714">
          <cell r="D714" t="str">
            <v>张春玲</v>
          </cell>
        </row>
        <row r="715">
          <cell r="D715" t="str">
            <v>柴爱霞</v>
          </cell>
        </row>
        <row r="716">
          <cell r="D716" t="str">
            <v>孙明明</v>
          </cell>
        </row>
        <row r="717">
          <cell r="D717" t="str">
            <v>范秀华</v>
          </cell>
        </row>
        <row r="718">
          <cell r="D718" t="str">
            <v>蔡华岭</v>
          </cell>
        </row>
        <row r="719">
          <cell r="D719" t="str">
            <v>张建越</v>
          </cell>
        </row>
        <row r="720">
          <cell r="D720" t="str">
            <v>付海丽</v>
          </cell>
        </row>
        <row r="721">
          <cell r="D721" t="str">
            <v>崔佳佳</v>
          </cell>
        </row>
        <row r="722">
          <cell r="D722" t="str">
            <v>常梦雨</v>
          </cell>
        </row>
        <row r="723">
          <cell r="D723" t="str">
            <v>王林泽</v>
          </cell>
        </row>
        <row r="724">
          <cell r="D724" t="str">
            <v>高浩景</v>
          </cell>
        </row>
        <row r="725">
          <cell r="D725" t="str">
            <v>王培春</v>
          </cell>
        </row>
        <row r="726">
          <cell r="D726" t="str">
            <v>王存富</v>
          </cell>
        </row>
        <row r="727">
          <cell r="D727" t="str">
            <v>马祥妹</v>
          </cell>
        </row>
        <row r="728">
          <cell r="D728" t="str">
            <v>张全振</v>
          </cell>
        </row>
        <row r="729">
          <cell r="D729" t="str">
            <v>孟令壮</v>
          </cell>
        </row>
        <row r="730">
          <cell r="D730" t="str">
            <v>赵廷起</v>
          </cell>
        </row>
        <row r="731">
          <cell r="D731" t="str">
            <v>于进</v>
          </cell>
        </row>
        <row r="732">
          <cell r="D732" t="str">
            <v>韩依林</v>
          </cell>
        </row>
        <row r="733">
          <cell r="D733" t="str">
            <v>穆军伟</v>
          </cell>
        </row>
        <row r="734">
          <cell r="D734" t="str">
            <v>冯煜杰</v>
          </cell>
        </row>
        <row r="735">
          <cell r="D735" t="str">
            <v>于宗秀</v>
          </cell>
        </row>
        <row r="736">
          <cell r="D736" t="str">
            <v>王晓平</v>
          </cell>
        </row>
        <row r="737">
          <cell r="D737" t="str">
            <v>周静</v>
          </cell>
        </row>
        <row r="738">
          <cell r="D738" t="str">
            <v>高福录</v>
          </cell>
        </row>
        <row r="739">
          <cell r="D739" t="str">
            <v>孙义龙</v>
          </cell>
        </row>
        <row r="740">
          <cell r="D740" t="str">
            <v>辛肖</v>
          </cell>
        </row>
        <row r="741">
          <cell r="D741" t="str">
            <v>左玉霞</v>
          </cell>
        </row>
        <row r="742">
          <cell r="D742" t="str">
            <v>闫永香</v>
          </cell>
        </row>
        <row r="743">
          <cell r="D743" t="str">
            <v>田晓华</v>
          </cell>
        </row>
        <row r="744">
          <cell r="D744" t="str">
            <v>孙付芬</v>
          </cell>
        </row>
        <row r="745">
          <cell r="D745" t="str">
            <v>高志伟</v>
          </cell>
        </row>
        <row r="746">
          <cell r="D746" t="str">
            <v>刘海勇</v>
          </cell>
        </row>
        <row r="747">
          <cell r="D747" t="str">
            <v>李会平</v>
          </cell>
        </row>
        <row r="748">
          <cell r="D748" t="str">
            <v>吕家申</v>
          </cell>
        </row>
        <row r="749">
          <cell r="D749" t="str">
            <v>高赫</v>
          </cell>
        </row>
        <row r="750">
          <cell r="D750" t="str">
            <v>陶辉</v>
          </cell>
        </row>
        <row r="751">
          <cell r="D751" t="str">
            <v>赵惠</v>
          </cell>
        </row>
        <row r="752">
          <cell r="D752" t="str">
            <v>张远娜</v>
          </cell>
        </row>
        <row r="753">
          <cell r="D753" t="str">
            <v>刘金花</v>
          </cell>
        </row>
        <row r="754">
          <cell r="D754" t="str">
            <v>韩式林</v>
          </cell>
        </row>
        <row r="755">
          <cell r="D755" t="str">
            <v>董传宏</v>
          </cell>
        </row>
        <row r="756">
          <cell r="D756" t="str">
            <v>李杰</v>
          </cell>
        </row>
        <row r="757">
          <cell r="D757" t="str">
            <v>刘增轩</v>
          </cell>
        </row>
        <row r="758">
          <cell r="D758" t="str">
            <v>王国松</v>
          </cell>
        </row>
        <row r="759">
          <cell r="D759" t="str">
            <v>雷明洋</v>
          </cell>
        </row>
        <row r="760">
          <cell r="D760" t="str">
            <v>雷忱</v>
          </cell>
        </row>
        <row r="761">
          <cell r="D761" t="str">
            <v>张志琛</v>
          </cell>
        </row>
        <row r="762">
          <cell r="D762" t="str">
            <v>杜昊展</v>
          </cell>
        </row>
        <row r="763">
          <cell r="D763" t="str">
            <v>孙尧</v>
          </cell>
        </row>
        <row r="764">
          <cell r="D764" t="str">
            <v>孟令帅</v>
          </cell>
        </row>
        <row r="765">
          <cell r="D765" t="str">
            <v>何佳锋</v>
          </cell>
        </row>
        <row r="766">
          <cell r="D766" t="str">
            <v>于航伟</v>
          </cell>
        </row>
        <row r="767">
          <cell r="D767" t="str">
            <v>郑立卓</v>
          </cell>
        </row>
        <row r="768">
          <cell r="D768" t="str">
            <v>张宾</v>
          </cell>
        </row>
        <row r="769">
          <cell r="D769" t="str">
            <v>段金祺</v>
          </cell>
        </row>
        <row r="770">
          <cell r="D770" t="str">
            <v>刘九普</v>
          </cell>
        </row>
        <row r="771">
          <cell r="D771" t="str">
            <v>孙金丽</v>
          </cell>
        </row>
        <row r="772">
          <cell r="D772" t="str">
            <v>范文英</v>
          </cell>
        </row>
        <row r="773">
          <cell r="D773" t="str">
            <v>姜玉田</v>
          </cell>
        </row>
        <row r="774">
          <cell r="D774" t="str">
            <v>刘淑平</v>
          </cell>
        </row>
        <row r="775">
          <cell r="D775" t="str">
            <v>李金星</v>
          </cell>
        </row>
        <row r="776">
          <cell r="D776" t="str">
            <v>孙俊华</v>
          </cell>
        </row>
        <row r="777">
          <cell r="D777" t="str">
            <v>张宝文</v>
          </cell>
        </row>
        <row r="778">
          <cell r="D778" t="str">
            <v>吴淑云</v>
          </cell>
        </row>
        <row r="779">
          <cell r="D779" t="str">
            <v>鲁修阳</v>
          </cell>
        </row>
        <row r="780">
          <cell r="D780" t="str">
            <v>赵旭东</v>
          </cell>
        </row>
        <row r="781">
          <cell r="D781" t="str">
            <v>曹传旺</v>
          </cell>
        </row>
        <row r="782">
          <cell r="D782" t="str">
            <v>张俊平</v>
          </cell>
        </row>
        <row r="783">
          <cell r="D783" t="str">
            <v>杨琴丽</v>
          </cell>
        </row>
        <row r="784">
          <cell r="D784" t="str">
            <v>张余香</v>
          </cell>
        </row>
        <row r="785">
          <cell r="D785" t="str">
            <v>张如珍</v>
          </cell>
        </row>
        <row r="786">
          <cell r="D786" t="str">
            <v>张超楠</v>
          </cell>
        </row>
        <row r="787">
          <cell r="D787" t="str">
            <v>李硕</v>
          </cell>
        </row>
        <row r="788">
          <cell r="D788" t="str">
            <v>刘明达</v>
          </cell>
        </row>
        <row r="789">
          <cell r="D789" t="str">
            <v>邓洪爱</v>
          </cell>
        </row>
        <row r="790">
          <cell r="D790" t="str">
            <v>周红琴</v>
          </cell>
        </row>
        <row r="791">
          <cell r="D791" t="str">
            <v>李凤琴</v>
          </cell>
        </row>
        <row r="792">
          <cell r="D792" t="str">
            <v>王德英</v>
          </cell>
        </row>
        <row r="793">
          <cell r="D793" t="str">
            <v>王俊凤</v>
          </cell>
        </row>
        <row r="794">
          <cell r="D794" t="str">
            <v>崔新峰</v>
          </cell>
        </row>
        <row r="795">
          <cell r="D795" t="str">
            <v>张小飞</v>
          </cell>
        </row>
        <row r="796">
          <cell r="D796" t="str">
            <v>石家昌</v>
          </cell>
        </row>
        <row r="797">
          <cell r="D797" t="str">
            <v>赵金鹏</v>
          </cell>
        </row>
        <row r="798">
          <cell r="D798" t="str">
            <v>王谋瑞</v>
          </cell>
        </row>
        <row r="799">
          <cell r="D799" t="str">
            <v>翟国兴</v>
          </cell>
        </row>
        <row r="800">
          <cell r="D800" t="str">
            <v>高维儒</v>
          </cell>
        </row>
        <row r="801">
          <cell r="D801" t="str">
            <v>杨福超</v>
          </cell>
        </row>
        <row r="802">
          <cell r="D802" t="str">
            <v>蒋金伟</v>
          </cell>
        </row>
        <row r="803">
          <cell r="D803" t="str">
            <v>赵家奇</v>
          </cell>
        </row>
        <row r="804">
          <cell r="D804" t="str">
            <v>郑立中</v>
          </cell>
        </row>
        <row r="805">
          <cell r="D805" t="str">
            <v>张增宇</v>
          </cell>
        </row>
        <row r="806">
          <cell r="D806" t="str">
            <v>张增喜</v>
          </cell>
        </row>
        <row r="807">
          <cell r="D807" t="str">
            <v>何俊发</v>
          </cell>
        </row>
        <row r="808">
          <cell r="D808" t="str">
            <v>范秀荷</v>
          </cell>
        </row>
        <row r="809">
          <cell r="D809" t="str">
            <v>杨金军</v>
          </cell>
        </row>
        <row r="810">
          <cell r="D810" t="str">
            <v>于宏宏</v>
          </cell>
        </row>
        <row r="811">
          <cell r="D811" t="str">
            <v>许德田</v>
          </cell>
        </row>
        <row r="812">
          <cell r="D812" t="str">
            <v>戴臣</v>
          </cell>
        </row>
        <row r="813">
          <cell r="D813" t="str">
            <v>张孝天</v>
          </cell>
        </row>
        <row r="814">
          <cell r="D814" t="str">
            <v>王庆臣</v>
          </cell>
        </row>
        <row r="815">
          <cell r="D815" t="str">
            <v>闫新硕</v>
          </cell>
        </row>
        <row r="816">
          <cell r="D816" t="str">
            <v>周会凤</v>
          </cell>
        </row>
        <row r="817">
          <cell r="D817" t="str">
            <v>高英</v>
          </cell>
        </row>
        <row r="818">
          <cell r="D818" t="str">
            <v>王素芬</v>
          </cell>
        </row>
        <row r="819">
          <cell r="D819" t="str">
            <v>韩振芝</v>
          </cell>
        </row>
        <row r="820">
          <cell r="D820" t="str">
            <v>崔明羽</v>
          </cell>
        </row>
        <row r="821">
          <cell r="D821" t="str">
            <v>赵宝峰</v>
          </cell>
        </row>
        <row r="822">
          <cell r="D822" t="str">
            <v>李江超</v>
          </cell>
        </row>
        <row r="823">
          <cell r="D823" t="str">
            <v>李江涛</v>
          </cell>
        </row>
        <row r="824">
          <cell r="D824" t="str">
            <v>陈松胜</v>
          </cell>
        </row>
        <row r="825">
          <cell r="D825" t="str">
            <v>王东</v>
          </cell>
        </row>
        <row r="826">
          <cell r="D826" t="str">
            <v>李晓慧</v>
          </cell>
        </row>
        <row r="827">
          <cell r="D827" t="str">
            <v>蒋芸瑞</v>
          </cell>
        </row>
        <row r="828">
          <cell r="D828" t="str">
            <v>李泽晓</v>
          </cell>
        </row>
        <row r="829">
          <cell r="D829" t="str">
            <v>杨主迎</v>
          </cell>
        </row>
        <row r="830">
          <cell r="D830" t="str">
            <v>王全亮</v>
          </cell>
        </row>
        <row r="831">
          <cell r="D831" t="str">
            <v>刘辰硕</v>
          </cell>
        </row>
        <row r="832">
          <cell r="D832" t="str">
            <v>李明连</v>
          </cell>
        </row>
        <row r="833">
          <cell r="D833" t="str">
            <v>刘德凯</v>
          </cell>
        </row>
        <row r="834">
          <cell r="D834" t="str">
            <v>王宇</v>
          </cell>
        </row>
        <row r="835">
          <cell r="D835" t="str">
            <v>康永增</v>
          </cell>
        </row>
        <row r="836">
          <cell r="D836" t="str">
            <v>陈松雨</v>
          </cell>
        </row>
        <row r="837">
          <cell r="D837" t="str">
            <v>徐林阔</v>
          </cell>
        </row>
        <row r="838">
          <cell r="D838" t="str">
            <v>张风朔</v>
          </cell>
        </row>
        <row r="839">
          <cell r="D839" t="str">
            <v>刘润超</v>
          </cell>
        </row>
        <row r="840">
          <cell r="D840" t="str">
            <v>刘超</v>
          </cell>
        </row>
        <row r="841">
          <cell r="D841" t="str">
            <v>孟祥龙</v>
          </cell>
        </row>
        <row r="842">
          <cell r="D842" t="str">
            <v>赵焱焱</v>
          </cell>
        </row>
        <row r="843">
          <cell r="D843" t="str">
            <v>李全乐</v>
          </cell>
        </row>
        <row r="844">
          <cell r="D844" t="str">
            <v>李东航</v>
          </cell>
        </row>
        <row r="845">
          <cell r="D845" t="str">
            <v>孙文江</v>
          </cell>
        </row>
        <row r="846">
          <cell r="D846" t="str">
            <v>刘荣德</v>
          </cell>
        </row>
        <row r="847">
          <cell r="D847" t="str">
            <v>赵龙</v>
          </cell>
        </row>
        <row r="848">
          <cell r="D848" t="str">
            <v>任浩玮</v>
          </cell>
        </row>
        <row r="849">
          <cell r="D849" t="str">
            <v>付书盟</v>
          </cell>
        </row>
        <row r="850">
          <cell r="D850" t="str">
            <v>王全洪</v>
          </cell>
        </row>
        <row r="851">
          <cell r="D851" t="str">
            <v>何浩然</v>
          </cell>
        </row>
        <row r="852">
          <cell r="D852" t="str">
            <v>王淑芹</v>
          </cell>
        </row>
        <row r="853">
          <cell r="D853" t="str">
            <v>王仲旭</v>
          </cell>
        </row>
        <row r="854">
          <cell r="D854" t="str">
            <v>康永增2</v>
          </cell>
        </row>
        <row r="855">
          <cell r="D855" t="str">
            <v>刘海明</v>
          </cell>
        </row>
        <row r="856">
          <cell r="D856" t="str">
            <v>张金枝</v>
          </cell>
        </row>
        <row r="857">
          <cell r="D857" t="str">
            <v>乔长乐</v>
          </cell>
        </row>
        <row r="858">
          <cell r="D858" t="str">
            <v>张金枝2</v>
          </cell>
        </row>
        <row r="859">
          <cell r="D859" t="str">
            <v>韩振芝2</v>
          </cell>
        </row>
        <row r="860">
          <cell r="D860" t="str">
            <v>王淑芹2</v>
          </cell>
        </row>
        <row r="861">
          <cell r="D861" t="str">
            <v>王巨云</v>
          </cell>
        </row>
        <row r="862">
          <cell r="D862" t="str">
            <v>赵玉臣</v>
          </cell>
        </row>
        <row r="863">
          <cell r="D863" t="str">
            <v>程丽宇</v>
          </cell>
        </row>
        <row r="864">
          <cell r="D864" t="str">
            <v>王文乐</v>
          </cell>
        </row>
        <row r="865">
          <cell r="D865" t="str">
            <v>冯亮亮</v>
          </cell>
        </row>
        <row r="866">
          <cell r="D866" t="str">
            <v>张海勇</v>
          </cell>
        </row>
        <row r="867">
          <cell r="D867" t="str">
            <v>李兴宇</v>
          </cell>
        </row>
        <row r="868">
          <cell r="D868" t="str">
            <v>张宝龙</v>
          </cell>
        </row>
        <row r="869">
          <cell r="D869" t="str">
            <v>孟凡玉</v>
          </cell>
        </row>
        <row r="870">
          <cell r="D870" t="str">
            <v>刘艳霞</v>
          </cell>
        </row>
        <row r="871">
          <cell r="D871" t="str">
            <v>滕奉伟</v>
          </cell>
        </row>
        <row r="872">
          <cell r="D872" t="str">
            <v>翟福芹</v>
          </cell>
        </row>
        <row r="873">
          <cell r="D873" t="str">
            <v>范瑶臣</v>
          </cell>
        </row>
        <row r="874">
          <cell r="D874" t="str">
            <v>刘建轮</v>
          </cell>
        </row>
        <row r="875">
          <cell r="D875" t="str">
            <v>赵化胜</v>
          </cell>
        </row>
        <row r="876">
          <cell r="D876" t="str">
            <v>田健</v>
          </cell>
        </row>
        <row r="877">
          <cell r="D877" t="str">
            <v>刘荣浩</v>
          </cell>
        </row>
        <row r="878">
          <cell r="D878" t="str">
            <v>张庆超</v>
          </cell>
        </row>
        <row r="879">
          <cell r="D879" t="str">
            <v>邓春博</v>
          </cell>
        </row>
        <row r="880">
          <cell r="D880" t="str">
            <v>史义虹</v>
          </cell>
        </row>
        <row r="881">
          <cell r="D881" t="str">
            <v>王杏纳</v>
          </cell>
        </row>
        <row r="882">
          <cell r="D882" t="str">
            <v>刘建群</v>
          </cell>
        </row>
        <row r="883">
          <cell r="D883" t="str">
            <v>王长浩</v>
          </cell>
        </row>
        <row r="884">
          <cell r="D884" t="str">
            <v>王旗</v>
          </cell>
        </row>
        <row r="885">
          <cell r="D885" t="str">
            <v>张建江</v>
          </cell>
        </row>
        <row r="886">
          <cell r="D886" t="str">
            <v>商木刚</v>
          </cell>
        </row>
        <row r="887">
          <cell r="D887" t="str">
            <v>商鹏雨</v>
          </cell>
        </row>
        <row r="888">
          <cell r="D888" t="str">
            <v>赵学超</v>
          </cell>
        </row>
        <row r="889">
          <cell r="D889" t="str">
            <v>李明杰</v>
          </cell>
        </row>
        <row r="890">
          <cell r="D890" t="str">
            <v>李庆海</v>
          </cell>
        </row>
        <row r="891">
          <cell r="D891" t="str">
            <v>刘福刚</v>
          </cell>
        </row>
        <row r="892">
          <cell r="D892" t="str">
            <v>刘思含</v>
          </cell>
        </row>
        <row r="893">
          <cell r="D893" t="str">
            <v>张黎明</v>
          </cell>
        </row>
        <row r="894">
          <cell r="D894" t="str">
            <v>陈伟</v>
          </cell>
        </row>
        <row r="895">
          <cell r="D895" t="str">
            <v>陈浩</v>
          </cell>
        </row>
        <row r="896">
          <cell r="D896" t="str">
            <v>赵文俊</v>
          </cell>
        </row>
        <row r="897">
          <cell r="D897" t="str">
            <v>刘元元</v>
          </cell>
        </row>
        <row r="898">
          <cell r="D898" t="str">
            <v>司艳策</v>
          </cell>
        </row>
        <row r="899">
          <cell r="D899" t="str">
            <v>陈自铅</v>
          </cell>
        </row>
        <row r="900">
          <cell r="D900" t="str">
            <v>刘祥成</v>
          </cell>
        </row>
        <row r="901">
          <cell r="D901" t="str">
            <v>赵广超</v>
          </cell>
        </row>
        <row r="902">
          <cell r="D902" t="str">
            <v>胡希港</v>
          </cell>
        </row>
        <row r="903">
          <cell r="D903" t="str">
            <v>冯辉</v>
          </cell>
        </row>
        <row r="904">
          <cell r="D904" t="str">
            <v>冯雁洲</v>
          </cell>
        </row>
        <row r="905">
          <cell r="D905" t="str">
            <v>任红效</v>
          </cell>
        </row>
        <row r="906">
          <cell r="D906" t="str">
            <v>刘清馨</v>
          </cell>
        </row>
        <row r="907">
          <cell r="D907" t="str">
            <v>王春新</v>
          </cell>
        </row>
        <row r="908">
          <cell r="D908" t="str">
            <v>白智贤</v>
          </cell>
        </row>
        <row r="909">
          <cell r="D909" t="str">
            <v>陈学博</v>
          </cell>
        </row>
        <row r="910">
          <cell r="D910" t="str">
            <v>史浩霖</v>
          </cell>
        </row>
        <row r="911">
          <cell r="D911" t="str">
            <v>郝家庆</v>
          </cell>
        </row>
        <row r="912">
          <cell r="D912" t="str">
            <v>刘新杰</v>
          </cell>
        </row>
        <row r="913">
          <cell r="D913" t="str">
            <v>宋清镇</v>
          </cell>
        </row>
        <row r="914">
          <cell r="D914" t="str">
            <v>蔺元元</v>
          </cell>
        </row>
        <row r="915">
          <cell r="D915" t="str">
            <v>牟群</v>
          </cell>
        </row>
        <row r="916">
          <cell r="D916" t="str">
            <v>吴燕霞</v>
          </cell>
        </row>
        <row r="917">
          <cell r="D917" t="str">
            <v>赵金旺</v>
          </cell>
        </row>
        <row r="918">
          <cell r="D918" t="str">
            <v>刘士明</v>
          </cell>
        </row>
        <row r="919">
          <cell r="D919" t="str">
            <v>代金涛</v>
          </cell>
        </row>
        <row r="920">
          <cell r="D920" t="str">
            <v>陈阔</v>
          </cell>
        </row>
        <row r="921">
          <cell r="D921" t="str">
            <v>宋静</v>
          </cell>
        </row>
        <row r="922">
          <cell r="D922" t="str">
            <v>杨亚琼</v>
          </cell>
        </row>
        <row r="923">
          <cell r="D923" t="str">
            <v>张金香</v>
          </cell>
        </row>
        <row r="924">
          <cell r="D924" t="str">
            <v>王美红</v>
          </cell>
        </row>
        <row r="925">
          <cell r="D925" t="str">
            <v>张凤林</v>
          </cell>
        </row>
        <row r="926">
          <cell r="D926" t="str">
            <v>刘国鹏</v>
          </cell>
        </row>
        <row r="927">
          <cell r="D927" t="str">
            <v>刘怀键</v>
          </cell>
        </row>
        <row r="928">
          <cell r="D928" t="str">
            <v>刘增莲</v>
          </cell>
        </row>
        <row r="929">
          <cell r="D929" t="str">
            <v>张文昌</v>
          </cell>
        </row>
        <row r="930">
          <cell r="D930" t="str">
            <v>施立如</v>
          </cell>
        </row>
        <row r="931">
          <cell r="D931" t="str">
            <v>张馀林</v>
          </cell>
        </row>
        <row r="932">
          <cell r="D932" t="str">
            <v>陈晓晴</v>
          </cell>
        </row>
        <row r="933">
          <cell r="D933" t="str">
            <v>于全生</v>
          </cell>
        </row>
        <row r="934">
          <cell r="D934" t="str">
            <v>高胜利</v>
          </cell>
        </row>
        <row r="935">
          <cell r="D935" t="str">
            <v>闻龙福</v>
          </cell>
        </row>
        <row r="936">
          <cell r="D936" t="str">
            <v>沈瑞朋</v>
          </cell>
        </row>
        <row r="937">
          <cell r="D937" t="str">
            <v>张东</v>
          </cell>
        </row>
        <row r="938">
          <cell r="D938" t="str">
            <v>孔德佳</v>
          </cell>
        </row>
        <row r="939">
          <cell r="D939" t="str">
            <v>孙兴旺</v>
          </cell>
        </row>
        <row r="940">
          <cell r="D940" t="str">
            <v>于来明</v>
          </cell>
        </row>
        <row r="941">
          <cell r="D941" t="str">
            <v>赵静</v>
          </cell>
        </row>
        <row r="942">
          <cell r="D942" t="str">
            <v>白艳焕</v>
          </cell>
        </row>
        <row r="943">
          <cell r="D943" t="str">
            <v>刘梅娟</v>
          </cell>
        </row>
        <row r="944">
          <cell r="D944" t="str">
            <v>张如燕</v>
          </cell>
        </row>
        <row r="945">
          <cell r="D945" t="str">
            <v>张亚婷</v>
          </cell>
        </row>
        <row r="946">
          <cell r="D946" t="str">
            <v>张佳怡</v>
          </cell>
        </row>
        <row r="947">
          <cell r="D947" t="str">
            <v>王凤荣</v>
          </cell>
        </row>
        <row r="948">
          <cell r="D948" t="str">
            <v>吴如霞</v>
          </cell>
        </row>
        <row r="949">
          <cell r="D949" t="str">
            <v>东雅杰</v>
          </cell>
        </row>
        <row r="950">
          <cell r="D950" t="str">
            <v>李芳慧</v>
          </cell>
        </row>
        <row r="951">
          <cell r="D951" t="str">
            <v>董云霞</v>
          </cell>
        </row>
        <row r="952">
          <cell r="D952" t="str">
            <v>董岗生</v>
          </cell>
        </row>
        <row r="953">
          <cell r="D953" t="str">
            <v>刘阔阔</v>
          </cell>
        </row>
        <row r="954">
          <cell r="D954" t="str">
            <v>韩丙村</v>
          </cell>
        </row>
        <row r="955">
          <cell r="D955" t="str">
            <v>李永超</v>
          </cell>
        </row>
        <row r="956">
          <cell r="D956" t="str">
            <v>赵志强</v>
          </cell>
        </row>
        <row r="957">
          <cell r="D957" t="str">
            <v>刘强</v>
          </cell>
        </row>
        <row r="958">
          <cell r="D958" t="str">
            <v>许嘉辉</v>
          </cell>
        </row>
        <row r="959">
          <cell r="D959" t="str">
            <v>孙秀霞</v>
          </cell>
        </row>
        <row r="960">
          <cell r="D960" t="str">
            <v>王孟力</v>
          </cell>
        </row>
        <row r="961">
          <cell r="D961" t="str">
            <v>张庆雨</v>
          </cell>
        </row>
        <row r="962">
          <cell r="D962" t="str">
            <v>田增军</v>
          </cell>
        </row>
        <row r="963">
          <cell r="D963" t="str">
            <v>张泽</v>
          </cell>
        </row>
        <row r="964">
          <cell r="D964" t="str">
            <v>薛维新</v>
          </cell>
        </row>
        <row r="965">
          <cell r="D965" t="str">
            <v>王化涛</v>
          </cell>
        </row>
        <row r="966">
          <cell r="D966" t="str">
            <v>朱敬臣</v>
          </cell>
        </row>
        <row r="967">
          <cell r="D967" t="str">
            <v>张长江</v>
          </cell>
        </row>
        <row r="968">
          <cell r="D968" t="str">
            <v>何伟伟</v>
          </cell>
        </row>
        <row r="969">
          <cell r="D969" t="str">
            <v>云荣娟</v>
          </cell>
        </row>
        <row r="970">
          <cell r="D970" t="str">
            <v>滕敬涛</v>
          </cell>
        </row>
        <row r="971">
          <cell r="D971" t="str">
            <v>李洪秀</v>
          </cell>
        </row>
        <row r="972">
          <cell r="D972" t="str">
            <v>张琳</v>
          </cell>
        </row>
        <row r="973">
          <cell r="D973" t="str">
            <v>张巧慧</v>
          </cell>
        </row>
        <row r="974">
          <cell r="D974" t="str">
            <v>马亚青</v>
          </cell>
        </row>
        <row r="975">
          <cell r="D975" t="str">
            <v>刘寿超</v>
          </cell>
        </row>
        <row r="976">
          <cell r="D976" t="str">
            <v>刘秀娟</v>
          </cell>
        </row>
        <row r="977">
          <cell r="D977" t="str">
            <v>郭金凯</v>
          </cell>
        </row>
        <row r="978">
          <cell r="D978" t="str">
            <v>张强1</v>
          </cell>
        </row>
        <row r="979">
          <cell r="D979" t="str">
            <v>高俊青</v>
          </cell>
        </row>
        <row r="980">
          <cell r="D980" t="str">
            <v>赵李峰</v>
          </cell>
        </row>
        <row r="981">
          <cell r="D981" t="str">
            <v>李伟杰</v>
          </cell>
        </row>
        <row r="982">
          <cell r="D982" t="str">
            <v>董会娟</v>
          </cell>
        </row>
        <row r="983">
          <cell r="D983" t="str">
            <v>赵艳翠</v>
          </cell>
        </row>
        <row r="984">
          <cell r="D984" t="str">
            <v>李鹏</v>
          </cell>
        </row>
        <row r="985">
          <cell r="D985" t="str">
            <v>董新</v>
          </cell>
        </row>
        <row r="986">
          <cell r="D986" t="str">
            <v>张海霞</v>
          </cell>
        </row>
        <row r="987">
          <cell r="D987" t="str">
            <v>张月敏</v>
          </cell>
        </row>
        <row r="988">
          <cell r="D988" t="str">
            <v>张俊新</v>
          </cell>
        </row>
        <row r="989">
          <cell r="D989" t="str">
            <v>刘昱材</v>
          </cell>
        </row>
        <row r="990">
          <cell r="D990" t="str">
            <v>王玲玲</v>
          </cell>
        </row>
        <row r="991">
          <cell r="D991" t="str">
            <v>李冲冲</v>
          </cell>
        </row>
        <row r="992">
          <cell r="D992" t="str">
            <v>王建娥</v>
          </cell>
        </row>
        <row r="993">
          <cell r="D993" t="str">
            <v>杨慧娟</v>
          </cell>
        </row>
        <row r="994">
          <cell r="D994" t="str">
            <v>吴宝新</v>
          </cell>
        </row>
        <row r="995">
          <cell r="D995" t="str">
            <v>付智辉</v>
          </cell>
        </row>
        <row r="996">
          <cell r="D996" t="str">
            <v>刘振娜</v>
          </cell>
        </row>
        <row r="997">
          <cell r="D997" t="str">
            <v>陈钰璞</v>
          </cell>
        </row>
        <row r="998">
          <cell r="D998" t="str">
            <v>高福亮</v>
          </cell>
        </row>
        <row r="999">
          <cell r="D999" t="str">
            <v>刘畅达</v>
          </cell>
        </row>
        <row r="1000">
          <cell r="D1000" t="str">
            <v>程进</v>
          </cell>
        </row>
        <row r="1001">
          <cell r="D1001" t="str">
            <v>郭福双</v>
          </cell>
        </row>
        <row r="1002">
          <cell r="D1002" t="str">
            <v>王桂欣</v>
          </cell>
        </row>
        <row r="1003">
          <cell r="D1003" t="str">
            <v>白莉莉</v>
          </cell>
        </row>
        <row r="1004">
          <cell r="D1004" t="str">
            <v>张美静</v>
          </cell>
        </row>
        <row r="1005">
          <cell r="D1005" t="str">
            <v>张林旺</v>
          </cell>
        </row>
        <row r="1006">
          <cell r="D1006" t="str">
            <v>王震</v>
          </cell>
        </row>
        <row r="1007">
          <cell r="D1007" t="str">
            <v>吴洪宇</v>
          </cell>
        </row>
        <row r="1008">
          <cell r="D1008" t="str">
            <v>张峰</v>
          </cell>
        </row>
        <row r="1009">
          <cell r="D1009" t="str">
            <v>谷云健</v>
          </cell>
        </row>
        <row r="1010">
          <cell r="D1010" t="str">
            <v>孙刚</v>
          </cell>
        </row>
        <row r="1011">
          <cell r="D1011" t="str">
            <v>滕巨猛</v>
          </cell>
        </row>
        <row r="1012">
          <cell r="D1012" t="str">
            <v>徐亚新</v>
          </cell>
        </row>
        <row r="1013">
          <cell r="D1013" t="str">
            <v>孙沛霖</v>
          </cell>
        </row>
        <row r="1014">
          <cell r="D1014" t="str">
            <v>米芝霖</v>
          </cell>
        </row>
        <row r="1015">
          <cell r="D1015" t="str">
            <v>宋连利</v>
          </cell>
        </row>
        <row r="1016">
          <cell r="D1016" t="str">
            <v>姬胜阳</v>
          </cell>
        </row>
        <row r="1017">
          <cell r="D1017" t="str">
            <v>王伟</v>
          </cell>
        </row>
        <row r="1018">
          <cell r="D1018" t="str">
            <v>翟凤娟</v>
          </cell>
        </row>
        <row r="1019">
          <cell r="D1019" t="str">
            <v>耿晓朋</v>
          </cell>
        </row>
        <row r="1020">
          <cell r="D1020" t="str">
            <v>王发</v>
          </cell>
        </row>
        <row r="1021">
          <cell r="D1021" t="str">
            <v>李贵林</v>
          </cell>
        </row>
        <row r="1022">
          <cell r="D1022" t="str">
            <v>李兆港</v>
          </cell>
        </row>
        <row r="1023">
          <cell r="D1023" t="str">
            <v>向利新</v>
          </cell>
        </row>
        <row r="1024">
          <cell r="D1024" t="str">
            <v>房珍珍</v>
          </cell>
        </row>
        <row r="1025">
          <cell r="D1025" t="str">
            <v>田晓胜</v>
          </cell>
        </row>
        <row r="1026">
          <cell r="D1026" t="str">
            <v>左之力</v>
          </cell>
        </row>
        <row r="1027">
          <cell r="D1027" t="str">
            <v>王贵宝</v>
          </cell>
        </row>
        <row r="1028">
          <cell r="D1028" t="str">
            <v>王明城</v>
          </cell>
        </row>
        <row r="1029">
          <cell r="D1029" t="str">
            <v>温朋飞</v>
          </cell>
        </row>
        <row r="1030">
          <cell r="D1030" t="str">
            <v>李泉林</v>
          </cell>
        </row>
        <row r="1031">
          <cell r="D1031" t="str">
            <v>古帅</v>
          </cell>
        </row>
        <row r="1032">
          <cell r="D1032" t="str">
            <v>马宝军</v>
          </cell>
        </row>
        <row r="1033">
          <cell r="D1033" t="str">
            <v>王春辉</v>
          </cell>
        </row>
        <row r="1034">
          <cell r="D1034" t="str">
            <v>张珍</v>
          </cell>
        </row>
        <row r="1035">
          <cell r="D1035" t="str">
            <v>果永红</v>
          </cell>
        </row>
        <row r="1036">
          <cell r="D1036" t="str">
            <v>王娜娜</v>
          </cell>
        </row>
        <row r="1037">
          <cell r="D1037" t="str">
            <v>刘刚</v>
          </cell>
        </row>
        <row r="1038">
          <cell r="D1038" t="str">
            <v>王宝俊</v>
          </cell>
        </row>
        <row r="1039">
          <cell r="D1039" t="str">
            <v>邓福源</v>
          </cell>
        </row>
        <row r="1040">
          <cell r="D1040" t="str">
            <v>杨铁锁</v>
          </cell>
        </row>
        <row r="1041">
          <cell r="D1041" t="str">
            <v>仝立明</v>
          </cell>
        </row>
        <row r="1042">
          <cell r="D1042" t="str">
            <v>于磊磊</v>
          </cell>
        </row>
        <row r="1043">
          <cell r="D1043" t="str">
            <v>席智伟</v>
          </cell>
        </row>
        <row r="1044">
          <cell r="D1044" t="str">
            <v>刘君伟</v>
          </cell>
        </row>
        <row r="1045">
          <cell r="D1045" t="str">
            <v>邢建国</v>
          </cell>
        </row>
        <row r="1046">
          <cell r="D1046" t="str">
            <v>谭月涛</v>
          </cell>
        </row>
        <row r="1047">
          <cell r="D1047" t="str">
            <v>张奇</v>
          </cell>
        </row>
        <row r="1048">
          <cell r="D1048" t="str">
            <v>王明</v>
          </cell>
        </row>
        <row r="1049">
          <cell r="D1049" t="str">
            <v>赵连风</v>
          </cell>
        </row>
        <row r="1050">
          <cell r="D1050" t="str">
            <v>王克杰</v>
          </cell>
        </row>
        <row r="1051">
          <cell r="D1051" t="str">
            <v>张英键</v>
          </cell>
        </row>
        <row r="1052">
          <cell r="D1052" t="str">
            <v>吴志强</v>
          </cell>
        </row>
        <row r="1053">
          <cell r="D1053" t="str">
            <v>罗瑞刚</v>
          </cell>
        </row>
        <row r="1054">
          <cell r="D1054" t="str">
            <v>王朋</v>
          </cell>
        </row>
        <row r="1055">
          <cell r="D1055" t="str">
            <v>王冠文</v>
          </cell>
        </row>
        <row r="1056">
          <cell r="D1056" t="str">
            <v>滕红玲</v>
          </cell>
        </row>
        <row r="1057">
          <cell r="D1057" t="str">
            <v>高爱荣</v>
          </cell>
        </row>
        <row r="1058">
          <cell r="D1058" t="str">
            <v>杨娅莉</v>
          </cell>
        </row>
        <row r="1059">
          <cell r="D1059" t="str">
            <v>代双双</v>
          </cell>
        </row>
        <row r="1060">
          <cell r="D1060" t="str">
            <v>刘双</v>
          </cell>
        </row>
        <row r="1061">
          <cell r="D1061" t="str">
            <v>侯菲菲</v>
          </cell>
        </row>
        <row r="1062">
          <cell r="D1062" t="str">
            <v>宋宗港</v>
          </cell>
        </row>
        <row r="1063">
          <cell r="D1063" t="str">
            <v>周田田</v>
          </cell>
        </row>
        <row r="1064">
          <cell r="D1064" t="str">
            <v>邓海旺</v>
          </cell>
        </row>
        <row r="1065">
          <cell r="D1065" t="str">
            <v>高建芳</v>
          </cell>
        </row>
        <row r="1066">
          <cell r="D1066" t="str">
            <v>杨宝亮</v>
          </cell>
        </row>
        <row r="1067">
          <cell r="D1067" t="str">
            <v>刘宝臣</v>
          </cell>
        </row>
        <row r="1068">
          <cell r="D1068" t="str">
            <v>胡占伟</v>
          </cell>
        </row>
        <row r="1069">
          <cell r="D1069" t="str">
            <v>赵登</v>
          </cell>
        </row>
        <row r="1070">
          <cell r="D1070" t="str">
            <v>王秀云</v>
          </cell>
        </row>
        <row r="1071">
          <cell r="D1071" t="str">
            <v>孙旭东</v>
          </cell>
        </row>
        <row r="1072">
          <cell r="D1072" t="str">
            <v>胡文静</v>
          </cell>
        </row>
        <row r="1073">
          <cell r="D1073" t="str">
            <v>郭会燕</v>
          </cell>
        </row>
        <row r="1074">
          <cell r="D1074" t="str">
            <v>刘亚林</v>
          </cell>
        </row>
        <row r="1075">
          <cell r="D1075" t="str">
            <v>高秀杰</v>
          </cell>
        </row>
        <row r="1076">
          <cell r="D1076" t="str">
            <v>邓贺文</v>
          </cell>
        </row>
        <row r="1077">
          <cell r="D1077" t="str">
            <v>杨桂民</v>
          </cell>
        </row>
        <row r="1078">
          <cell r="D1078" t="str">
            <v>张静静</v>
          </cell>
        </row>
        <row r="1079">
          <cell r="D1079" t="str">
            <v>刘瑜</v>
          </cell>
        </row>
        <row r="1080">
          <cell r="D1080" t="str">
            <v>滕志勇</v>
          </cell>
        </row>
        <row r="1081">
          <cell r="D1081" t="str">
            <v>白月</v>
          </cell>
        </row>
        <row r="1082">
          <cell r="D1082" t="str">
            <v>陈淑贞</v>
          </cell>
        </row>
        <row r="1083">
          <cell r="D1083" t="str">
            <v>曹延祥</v>
          </cell>
        </row>
        <row r="1084">
          <cell r="D1084" t="str">
            <v>王秀翠</v>
          </cell>
        </row>
        <row r="1085">
          <cell r="D1085" t="str">
            <v>刘海凤</v>
          </cell>
        </row>
        <row r="1086">
          <cell r="D1086" t="str">
            <v>张静</v>
          </cell>
        </row>
        <row r="1087">
          <cell r="D1087" t="str">
            <v>姚秀玲</v>
          </cell>
        </row>
        <row r="1088">
          <cell r="D1088" t="str">
            <v>孙桂平</v>
          </cell>
        </row>
        <row r="1089">
          <cell r="D1089" t="str">
            <v>李跃茹</v>
          </cell>
        </row>
        <row r="1090">
          <cell r="D1090" t="str">
            <v>刘二平</v>
          </cell>
        </row>
        <row r="1091">
          <cell r="D1091" t="str">
            <v>齐迁菲</v>
          </cell>
        </row>
        <row r="1092">
          <cell r="D1092" t="str">
            <v>董广新</v>
          </cell>
        </row>
        <row r="1093">
          <cell r="D1093" t="str">
            <v>高换清</v>
          </cell>
        </row>
        <row r="1094">
          <cell r="D1094" t="str">
            <v>张立霞</v>
          </cell>
        </row>
        <row r="1095">
          <cell r="D1095" t="str">
            <v>邓淑荣</v>
          </cell>
        </row>
        <row r="1096">
          <cell r="D1096" t="str">
            <v>李春花</v>
          </cell>
        </row>
        <row r="1097">
          <cell r="D1097" t="str">
            <v>张爽</v>
          </cell>
        </row>
        <row r="1098">
          <cell r="D1098" t="str">
            <v>康淑玲</v>
          </cell>
        </row>
        <row r="1099">
          <cell r="D1099" t="str">
            <v>刘晓平</v>
          </cell>
        </row>
        <row r="1100">
          <cell r="D1100" t="str">
            <v>周纬</v>
          </cell>
        </row>
        <row r="1101">
          <cell r="D1101" t="str">
            <v>孙朝君</v>
          </cell>
        </row>
        <row r="1102">
          <cell r="D1102" t="str">
            <v>赵志恒</v>
          </cell>
        </row>
        <row r="1103">
          <cell r="D1103" t="str">
            <v>王彦华</v>
          </cell>
        </row>
        <row r="1104">
          <cell r="D1104" t="str">
            <v>王真真</v>
          </cell>
        </row>
        <row r="1105">
          <cell r="D1105" t="str">
            <v>刘敏</v>
          </cell>
        </row>
        <row r="1106">
          <cell r="D1106" t="str">
            <v>刘宝洪</v>
          </cell>
        </row>
        <row r="1107">
          <cell r="D1107" t="str">
            <v>张秀荣</v>
          </cell>
        </row>
        <row r="1108">
          <cell r="D1108" t="str">
            <v>窦桂英</v>
          </cell>
        </row>
        <row r="1109">
          <cell r="D1109" t="str">
            <v>王云婧</v>
          </cell>
        </row>
        <row r="1110">
          <cell r="D1110" t="str">
            <v>从恩健</v>
          </cell>
        </row>
        <row r="1111">
          <cell r="D1111" t="str">
            <v>李晓霞</v>
          </cell>
        </row>
        <row r="1112">
          <cell r="D1112" t="str">
            <v>姜凯</v>
          </cell>
        </row>
        <row r="1113">
          <cell r="D1113" t="str">
            <v>周华胜</v>
          </cell>
        </row>
        <row r="1114">
          <cell r="D1114" t="str">
            <v>杨艳</v>
          </cell>
        </row>
        <row r="1115">
          <cell r="D1115" t="str">
            <v>王滨</v>
          </cell>
        </row>
        <row r="1116">
          <cell r="D1116" t="str">
            <v>董凤海</v>
          </cell>
        </row>
        <row r="1117">
          <cell r="D1117" t="str">
            <v>范淑菁</v>
          </cell>
        </row>
        <row r="1118">
          <cell r="D1118" t="str">
            <v>于正军</v>
          </cell>
        </row>
        <row r="1119">
          <cell r="D1119" t="str">
            <v>梁国敏</v>
          </cell>
        </row>
        <row r="1120">
          <cell r="D1120" t="str">
            <v>崔永文</v>
          </cell>
        </row>
        <row r="1121">
          <cell r="D1121" t="str">
            <v>王祥</v>
          </cell>
        </row>
        <row r="1122">
          <cell r="D1122" t="str">
            <v>赵卫</v>
          </cell>
        </row>
        <row r="1123">
          <cell r="D1123" t="str">
            <v>范丙星</v>
          </cell>
        </row>
        <row r="1124">
          <cell r="D1124" t="str">
            <v>陈月涛</v>
          </cell>
        </row>
        <row r="1125">
          <cell r="D1125" t="str">
            <v>王先平</v>
          </cell>
        </row>
        <row r="1126">
          <cell r="D1126" t="str">
            <v>蒋云浩</v>
          </cell>
        </row>
        <row r="1127">
          <cell r="D1127" t="str">
            <v>于型淼</v>
          </cell>
        </row>
        <row r="1128">
          <cell r="D1128" t="str">
            <v>郭瑞超</v>
          </cell>
        </row>
        <row r="1129">
          <cell r="D1129" t="str">
            <v>邓雪</v>
          </cell>
        </row>
        <row r="1130">
          <cell r="D1130" t="str">
            <v>易春凤</v>
          </cell>
        </row>
        <row r="1131">
          <cell r="D1131" t="str">
            <v>白华庚</v>
          </cell>
        </row>
        <row r="1132">
          <cell r="D1132" t="str">
            <v>刘建海</v>
          </cell>
        </row>
        <row r="1133">
          <cell r="D1133" t="str">
            <v>王建国</v>
          </cell>
        </row>
        <row r="1134">
          <cell r="D1134" t="str">
            <v>孙建华</v>
          </cell>
        </row>
        <row r="1135">
          <cell r="D1135" t="str">
            <v>张之良</v>
          </cell>
        </row>
        <row r="1136">
          <cell r="D1136" t="str">
            <v>徐小战</v>
          </cell>
        </row>
        <row r="1137">
          <cell r="D1137" t="str">
            <v>李洪月</v>
          </cell>
        </row>
        <row r="1138">
          <cell r="D1138" t="str">
            <v>高山</v>
          </cell>
        </row>
        <row r="1139">
          <cell r="D1139" t="str">
            <v>窦丽华</v>
          </cell>
        </row>
        <row r="1140">
          <cell r="D1140" t="str">
            <v>王国胜</v>
          </cell>
        </row>
        <row r="1141">
          <cell r="D1141" t="str">
            <v>王建忠</v>
          </cell>
        </row>
        <row r="1142">
          <cell r="D1142" t="str">
            <v>汪彬彬</v>
          </cell>
        </row>
        <row r="1143">
          <cell r="D1143" t="str">
            <v>刘长啸</v>
          </cell>
        </row>
        <row r="1144">
          <cell r="D1144" t="str">
            <v>马立升</v>
          </cell>
        </row>
        <row r="1145">
          <cell r="D1145" t="str">
            <v>于代弟</v>
          </cell>
        </row>
        <row r="1146">
          <cell r="D1146" t="str">
            <v>崔树田</v>
          </cell>
        </row>
        <row r="1147">
          <cell r="D1147" t="str">
            <v>宗方明</v>
          </cell>
        </row>
        <row r="1148">
          <cell r="D1148" t="str">
            <v>王国防</v>
          </cell>
        </row>
        <row r="1149">
          <cell r="D1149" t="str">
            <v>刘杨</v>
          </cell>
        </row>
        <row r="1150">
          <cell r="D1150" t="str">
            <v>姚梅芳</v>
          </cell>
        </row>
        <row r="1151">
          <cell r="D1151" t="str">
            <v>刘二精</v>
          </cell>
        </row>
        <row r="1152">
          <cell r="D1152" t="str">
            <v>杨艳</v>
          </cell>
        </row>
        <row r="1153">
          <cell r="D1153" t="str">
            <v>李艳平</v>
          </cell>
        </row>
        <row r="1154">
          <cell r="D1154" t="str">
            <v>白义凯</v>
          </cell>
        </row>
        <row r="1155">
          <cell r="D1155" t="str">
            <v>孟洪臣</v>
          </cell>
        </row>
        <row r="1156">
          <cell r="D1156" t="str">
            <v>闻龙超</v>
          </cell>
        </row>
        <row r="1157">
          <cell r="D1157" t="str">
            <v>刘景丽</v>
          </cell>
        </row>
        <row r="1158">
          <cell r="D1158" t="str">
            <v>张广涛</v>
          </cell>
        </row>
        <row r="1159">
          <cell r="D1159" t="str">
            <v>王文通</v>
          </cell>
        </row>
        <row r="1160">
          <cell r="D1160" t="str">
            <v>张艳</v>
          </cell>
        </row>
        <row r="1161">
          <cell r="D1161" t="str">
            <v>杨东兴</v>
          </cell>
        </row>
        <row r="1162">
          <cell r="D1162" t="str">
            <v>赵秋杰</v>
          </cell>
        </row>
        <row r="1163">
          <cell r="D1163" t="str">
            <v>崔金朋</v>
          </cell>
        </row>
        <row r="1164">
          <cell r="D1164" t="str">
            <v>张强</v>
          </cell>
        </row>
        <row r="1165">
          <cell r="D1165" t="str">
            <v>罗娜</v>
          </cell>
        </row>
        <row r="1166">
          <cell r="D1166" t="str">
            <v>王亚宁</v>
          </cell>
        </row>
        <row r="1167">
          <cell r="D1167" t="str">
            <v>蒋观龙</v>
          </cell>
        </row>
        <row r="1168">
          <cell r="D1168" t="str">
            <v>马吉刚</v>
          </cell>
        </row>
        <row r="1169">
          <cell r="D1169" t="str">
            <v>刘培杰</v>
          </cell>
        </row>
        <row r="1170">
          <cell r="D1170" t="str">
            <v>张洪亮</v>
          </cell>
        </row>
        <row r="1171">
          <cell r="D1171" t="str">
            <v>王庆骥</v>
          </cell>
        </row>
        <row r="1172">
          <cell r="D1172" t="str">
            <v>付文香</v>
          </cell>
        </row>
        <row r="1173">
          <cell r="D1173" t="str">
            <v>康春艳</v>
          </cell>
        </row>
        <row r="1174">
          <cell r="D1174" t="str">
            <v>郭凤友</v>
          </cell>
        </row>
        <row r="1175">
          <cell r="D1175" t="str">
            <v>杨博文</v>
          </cell>
        </row>
        <row r="1176">
          <cell r="D1176" t="str">
            <v>王博</v>
          </cell>
        </row>
        <row r="1177">
          <cell r="D1177" t="str">
            <v>杨桐</v>
          </cell>
        </row>
        <row r="1178">
          <cell r="D1178" t="str">
            <v>杨兴乐</v>
          </cell>
        </row>
        <row r="1179">
          <cell r="D1179" t="str">
            <v>杨学涛</v>
          </cell>
        </row>
        <row r="1180">
          <cell r="D1180" t="str">
            <v>孙金海</v>
          </cell>
        </row>
        <row r="1181">
          <cell r="D1181" t="str">
            <v>朱洪来</v>
          </cell>
        </row>
        <row r="1182">
          <cell r="D1182" t="str">
            <v>商松坡</v>
          </cell>
        </row>
        <row r="1183">
          <cell r="D1183" t="str">
            <v>杨树国</v>
          </cell>
        </row>
        <row r="1184">
          <cell r="D1184" t="str">
            <v>吴晓萌</v>
          </cell>
        </row>
        <row r="1185">
          <cell r="D1185" t="str">
            <v>王红梅</v>
          </cell>
        </row>
        <row r="1186">
          <cell r="D1186" t="str">
            <v>吴红红</v>
          </cell>
        </row>
        <row r="1187">
          <cell r="D1187" t="str">
            <v>邓冬冬</v>
          </cell>
        </row>
        <row r="1188">
          <cell r="D1188" t="str">
            <v>王忠</v>
          </cell>
        </row>
        <row r="1189">
          <cell r="D1189" t="str">
            <v>王万新</v>
          </cell>
        </row>
        <row r="1190">
          <cell r="D1190" t="str">
            <v>胡海明</v>
          </cell>
        </row>
        <row r="1191">
          <cell r="D1191" t="str">
            <v>孙广林</v>
          </cell>
        </row>
        <row r="1192">
          <cell r="D1192" t="str">
            <v>刘金岗</v>
          </cell>
        </row>
        <row r="1193">
          <cell r="D1193" t="str">
            <v>胡建谱</v>
          </cell>
        </row>
        <row r="1194">
          <cell r="D1194" t="str">
            <v>刘金良</v>
          </cell>
        </row>
        <row r="1195">
          <cell r="D1195" t="str">
            <v>张世玉</v>
          </cell>
        </row>
        <row r="1196">
          <cell r="D1196" t="str">
            <v>胡庆生</v>
          </cell>
        </row>
        <row r="1197">
          <cell r="D1197" t="str">
            <v>赵亚帅</v>
          </cell>
        </row>
        <row r="1198">
          <cell r="D1198" t="str">
            <v>孟新</v>
          </cell>
        </row>
        <row r="1199">
          <cell r="D1199" t="str">
            <v>李宾</v>
          </cell>
        </row>
        <row r="1200">
          <cell r="D1200" t="str">
            <v>赵英才</v>
          </cell>
        </row>
        <row r="1201">
          <cell r="D1201" t="str">
            <v>孙华山</v>
          </cell>
        </row>
        <row r="1202">
          <cell r="D1202" t="str">
            <v>宁文凯</v>
          </cell>
        </row>
        <row r="1203">
          <cell r="D1203" t="str">
            <v>刘双双</v>
          </cell>
        </row>
        <row r="1204">
          <cell r="D1204" t="str">
            <v>孙国峰</v>
          </cell>
        </row>
        <row r="1205">
          <cell r="D1205" t="str">
            <v>崔新玲</v>
          </cell>
        </row>
        <row r="1206">
          <cell r="D1206" t="str">
            <v>宋忠奎</v>
          </cell>
        </row>
        <row r="1207">
          <cell r="D1207" t="str">
            <v>刘如成</v>
          </cell>
        </row>
        <row r="1208">
          <cell r="D1208" t="str">
            <v>张景义</v>
          </cell>
        </row>
        <row r="1209">
          <cell r="D1209" t="str">
            <v>丁友谊</v>
          </cell>
        </row>
        <row r="1210">
          <cell r="D1210" t="str">
            <v>荆文彬</v>
          </cell>
        </row>
        <row r="1211">
          <cell r="D1211" t="str">
            <v>王新楼</v>
          </cell>
        </row>
        <row r="1212">
          <cell r="D1212" t="str">
            <v>邵俊智</v>
          </cell>
        </row>
        <row r="1213">
          <cell r="D1213" t="str">
            <v>刘兴霖</v>
          </cell>
        </row>
        <row r="1214">
          <cell r="D1214" t="str">
            <v>石钊锡</v>
          </cell>
        </row>
        <row r="1215">
          <cell r="D1215" t="str">
            <v>邓博元</v>
          </cell>
        </row>
        <row r="1216">
          <cell r="D1216" t="str">
            <v>卢俊英</v>
          </cell>
        </row>
        <row r="1217">
          <cell r="D1217" t="str">
            <v>李智勇</v>
          </cell>
        </row>
        <row r="1218">
          <cell r="D1218" t="str">
            <v>李明</v>
          </cell>
        </row>
        <row r="1219">
          <cell r="D1219" t="str">
            <v>郭超</v>
          </cell>
        </row>
        <row r="1220">
          <cell r="D1220" t="str">
            <v>王进</v>
          </cell>
        </row>
        <row r="1221">
          <cell r="D1221" t="str">
            <v>刘景源</v>
          </cell>
        </row>
        <row r="1222">
          <cell r="D1222" t="str">
            <v>赵永昌</v>
          </cell>
        </row>
        <row r="1223">
          <cell r="D1223" t="str">
            <v>韩涛</v>
          </cell>
        </row>
        <row r="1224">
          <cell r="D1224" t="str">
            <v>李彬彬</v>
          </cell>
        </row>
        <row r="1225">
          <cell r="D1225" t="str">
            <v>刘玉红</v>
          </cell>
        </row>
        <row r="1226">
          <cell r="D1226" t="str">
            <v>杜红帅</v>
          </cell>
        </row>
        <row r="1227">
          <cell r="D1227" t="str">
            <v>李勇胜</v>
          </cell>
        </row>
        <row r="1228">
          <cell r="D1228" t="str">
            <v>黄世炜</v>
          </cell>
        </row>
        <row r="1229">
          <cell r="D1229" t="str">
            <v>阚兵兵</v>
          </cell>
        </row>
        <row r="1230">
          <cell r="D1230" t="str">
            <v>窦富议</v>
          </cell>
        </row>
        <row r="1231">
          <cell r="D1231" t="str">
            <v>张书棋</v>
          </cell>
        </row>
        <row r="1232">
          <cell r="D1232" t="str">
            <v>魏建东</v>
          </cell>
        </row>
        <row r="1233">
          <cell r="D1233" t="str">
            <v>路海亮</v>
          </cell>
        </row>
        <row r="1234">
          <cell r="D1234" t="str">
            <v>孙永建</v>
          </cell>
        </row>
        <row r="1235">
          <cell r="D1235" t="str">
            <v>肖康</v>
          </cell>
        </row>
        <row r="1236">
          <cell r="D1236" t="str">
            <v>吕金槐</v>
          </cell>
        </row>
        <row r="1237">
          <cell r="D1237" t="str">
            <v>赵合群</v>
          </cell>
        </row>
        <row r="1238">
          <cell r="D1238" t="str">
            <v>闫建波</v>
          </cell>
        </row>
        <row r="1239">
          <cell r="D1239" t="str">
            <v>韩桂栋</v>
          </cell>
        </row>
        <row r="1240">
          <cell r="D1240" t="str">
            <v>韩泽全</v>
          </cell>
        </row>
        <row r="1241">
          <cell r="D1241" t="str">
            <v>宋勃超</v>
          </cell>
        </row>
        <row r="1242">
          <cell r="D1242" t="str">
            <v>杨兆丰</v>
          </cell>
        </row>
        <row r="1243">
          <cell r="D1243" t="str">
            <v>王超</v>
          </cell>
        </row>
        <row r="1244">
          <cell r="D1244" t="str">
            <v>孙吉良</v>
          </cell>
        </row>
        <row r="1245">
          <cell r="D1245" t="str">
            <v>孙艳辉</v>
          </cell>
        </row>
        <row r="1246">
          <cell r="D1246" t="str">
            <v>王河敏</v>
          </cell>
        </row>
        <row r="1247">
          <cell r="D1247" t="str">
            <v>徐凤瑞</v>
          </cell>
        </row>
        <row r="1248">
          <cell r="D1248" t="str">
            <v>田淑霞</v>
          </cell>
        </row>
        <row r="1249">
          <cell r="D1249" t="str">
            <v>邓琳娜</v>
          </cell>
        </row>
        <row r="1250">
          <cell r="D1250" t="str">
            <v>王文英</v>
          </cell>
        </row>
        <row r="1251">
          <cell r="D1251" t="str">
            <v>李香慧</v>
          </cell>
        </row>
        <row r="1252">
          <cell r="D1252" t="str">
            <v>王萱斓</v>
          </cell>
        </row>
        <row r="1253">
          <cell r="D1253" t="str">
            <v>孙晓明</v>
          </cell>
        </row>
        <row r="1254">
          <cell r="D1254" t="str">
            <v>田飞飞</v>
          </cell>
        </row>
        <row r="1255">
          <cell r="D1255" t="str">
            <v>张风瑞</v>
          </cell>
        </row>
        <row r="1256">
          <cell r="D1256" t="str">
            <v>马立荣</v>
          </cell>
        </row>
        <row r="1257">
          <cell r="D1257" t="str">
            <v>孙秀辉</v>
          </cell>
        </row>
        <row r="1258">
          <cell r="D1258" t="str">
            <v>孙文芳</v>
          </cell>
        </row>
        <row r="1259">
          <cell r="D1259" t="str">
            <v>李敏</v>
          </cell>
        </row>
        <row r="1260">
          <cell r="D1260" t="str">
            <v>郭庆茹</v>
          </cell>
        </row>
        <row r="1261">
          <cell r="D1261" t="str">
            <v>张娜娜</v>
          </cell>
        </row>
        <row r="1262">
          <cell r="D1262" t="str">
            <v>李泽元</v>
          </cell>
        </row>
        <row r="1263">
          <cell r="D1263" t="str">
            <v>胡中岭</v>
          </cell>
        </row>
        <row r="1264">
          <cell r="D1264" t="str">
            <v>刘焕侠</v>
          </cell>
        </row>
        <row r="1265">
          <cell r="D1265" t="str">
            <v>张婷婷</v>
          </cell>
        </row>
        <row r="1266">
          <cell r="D1266" t="str">
            <v>罗培培</v>
          </cell>
        </row>
        <row r="1267">
          <cell r="D1267" t="str">
            <v>张建萍</v>
          </cell>
        </row>
        <row r="1268">
          <cell r="D1268" t="str">
            <v>彭洪香</v>
          </cell>
        </row>
        <row r="1269">
          <cell r="D1269" t="str">
            <v>杨秀虹</v>
          </cell>
        </row>
        <row r="1270">
          <cell r="D1270" t="str">
            <v>田树梅</v>
          </cell>
        </row>
        <row r="1271">
          <cell r="D1271" t="str">
            <v>韩玉芹</v>
          </cell>
        </row>
        <row r="1272">
          <cell r="D1272" t="str">
            <v>杨慧</v>
          </cell>
        </row>
        <row r="1273">
          <cell r="D1273" t="str">
            <v>白伟伟</v>
          </cell>
        </row>
        <row r="1274">
          <cell r="D1274" t="str">
            <v>闫月红</v>
          </cell>
        </row>
        <row r="1275">
          <cell r="D1275" t="str">
            <v>孙景云</v>
          </cell>
        </row>
        <row r="1276">
          <cell r="D1276" t="str">
            <v>张春玉</v>
          </cell>
        </row>
        <row r="1277">
          <cell r="D1277" t="str">
            <v>唐崇涛</v>
          </cell>
        </row>
        <row r="1278">
          <cell r="D1278" t="str">
            <v>刘迎涛</v>
          </cell>
        </row>
        <row r="1279">
          <cell r="D1279" t="str">
            <v>张云峰</v>
          </cell>
        </row>
        <row r="1280">
          <cell r="D1280" t="str">
            <v>于红艳</v>
          </cell>
        </row>
        <row r="1281">
          <cell r="D1281" t="str">
            <v>于俊焕</v>
          </cell>
        </row>
        <row r="1282">
          <cell r="D1282" t="str">
            <v>耿会峰</v>
          </cell>
        </row>
        <row r="1283">
          <cell r="D1283" t="str">
            <v>董军</v>
          </cell>
        </row>
        <row r="1284">
          <cell r="D1284" t="str">
            <v>张凤广</v>
          </cell>
        </row>
        <row r="1285">
          <cell r="D1285" t="str">
            <v>孙秋生</v>
          </cell>
        </row>
        <row r="1286">
          <cell r="D1286" t="str">
            <v>滕秀丽</v>
          </cell>
        </row>
        <row r="1287">
          <cell r="D1287" t="str">
            <v>侯伟</v>
          </cell>
        </row>
        <row r="1288">
          <cell r="D1288" t="str">
            <v>司洪英</v>
          </cell>
        </row>
        <row r="1289">
          <cell r="D1289" t="str">
            <v>冯连华</v>
          </cell>
        </row>
        <row r="1290">
          <cell r="D1290" t="str">
            <v>刘辉</v>
          </cell>
        </row>
        <row r="1291">
          <cell r="D1291" t="str">
            <v>王丽</v>
          </cell>
        </row>
        <row r="1292">
          <cell r="D1292" t="str">
            <v>温记新</v>
          </cell>
        </row>
        <row r="1293">
          <cell r="D1293" t="str">
            <v>张新林</v>
          </cell>
        </row>
        <row r="1294">
          <cell r="D1294" t="str">
            <v>张国建</v>
          </cell>
        </row>
        <row r="1295">
          <cell r="D1295" t="str">
            <v>张良柱</v>
          </cell>
        </row>
        <row r="1296">
          <cell r="D1296" t="str">
            <v>王长增</v>
          </cell>
        </row>
        <row r="1297">
          <cell r="D1297" t="str">
            <v>高燕</v>
          </cell>
        </row>
        <row r="1298">
          <cell r="D1298" t="str">
            <v>刘海军</v>
          </cell>
        </row>
        <row r="1299">
          <cell r="D1299" t="str">
            <v>张家辉</v>
          </cell>
        </row>
        <row r="1300">
          <cell r="D1300" t="str">
            <v>刘梦鹤</v>
          </cell>
        </row>
        <row r="1301">
          <cell r="D1301" t="str">
            <v>赵增坤</v>
          </cell>
        </row>
        <row r="1302">
          <cell r="D1302" t="str">
            <v>马强</v>
          </cell>
        </row>
        <row r="1303">
          <cell r="D1303" t="str">
            <v>李加弘</v>
          </cell>
        </row>
        <row r="1304">
          <cell r="D1304" t="str">
            <v>张坤</v>
          </cell>
        </row>
        <row r="1305">
          <cell r="D1305" t="str">
            <v>吕新辉</v>
          </cell>
        </row>
        <row r="1306">
          <cell r="D1306" t="str">
            <v>辛鹏玉</v>
          </cell>
        </row>
        <row r="1307">
          <cell r="D1307" t="str">
            <v>王凯</v>
          </cell>
        </row>
        <row r="1308">
          <cell r="D1308" t="str">
            <v>王艳</v>
          </cell>
        </row>
        <row r="1309">
          <cell r="D1309" t="str">
            <v>宋秉鑫</v>
          </cell>
        </row>
        <row r="1310">
          <cell r="D1310" t="str">
            <v>杨起越</v>
          </cell>
        </row>
        <row r="1311">
          <cell r="D1311" t="str">
            <v>朱文奇</v>
          </cell>
        </row>
        <row r="1312">
          <cell r="D1312" t="str">
            <v>王忠梅</v>
          </cell>
        </row>
        <row r="1313">
          <cell r="D1313" t="str">
            <v>李素元</v>
          </cell>
        </row>
        <row r="1314">
          <cell r="D1314" t="str">
            <v>李冉</v>
          </cell>
        </row>
        <row r="1315">
          <cell r="D1315" t="str">
            <v>李冬旭</v>
          </cell>
        </row>
        <row r="1316">
          <cell r="D1316" t="str">
            <v>李忠峰</v>
          </cell>
        </row>
        <row r="1317">
          <cell r="D1317" t="str">
            <v>孙立梅</v>
          </cell>
        </row>
        <row r="1318">
          <cell r="D1318" t="str">
            <v>董金岭</v>
          </cell>
        </row>
        <row r="1319">
          <cell r="D1319" t="str">
            <v>张家旺</v>
          </cell>
        </row>
        <row r="1320">
          <cell r="D1320" t="str">
            <v>王世玉</v>
          </cell>
        </row>
        <row r="1321">
          <cell r="D1321" t="str">
            <v>李玉静</v>
          </cell>
        </row>
        <row r="1322">
          <cell r="D1322" t="str">
            <v>赵学亮</v>
          </cell>
        </row>
        <row r="1323">
          <cell r="D1323" t="str">
            <v>李承锡</v>
          </cell>
        </row>
        <row r="1324">
          <cell r="D1324" t="str">
            <v>尚红红</v>
          </cell>
        </row>
        <row r="1325">
          <cell r="D1325" t="str">
            <v>张跃进</v>
          </cell>
        </row>
        <row r="1326">
          <cell r="D1326" t="str">
            <v>刘荣辰</v>
          </cell>
        </row>
        <row r="1327">
          <cell r="D1327" t="str">
            <v>刘石头</v>
          </cell>
        </row>
        <row r="1328">
          <cell r="D1328" t="str">
            <v>于海龙</v>
          </cell>
        </row>
        <row r="1329">
          <cell r="D1329" t="str">
            <v>王富民</v>
          </cell>
        </row>
        <row r="1330">
          <cell r="D1330" t="str">
            <v>张猛</v>
          </cell>
        </row>
        <row r="1331">
          <cell r="D1331" t="str">
            <v>邓进</v>
          </cell>
        </row>
        <row r="1332">
          <cell r="D1332" t="str">
            <v>张振宇</v>
          </cell>
        </row>
        <row r="1333">
          <cell r="D1333" t="str">
            <v>孙安乐</v>
          </cell>
        </row>
        <row r="1334">
          <cell r="D1334" t="str">
            <v>于香换</v>
          </cell>
        </row>
        <row r="1335">
          <cell r="D1335" t="str">
            <v>王福东</v>
          </cell>
        </row>
        <row r="1336">
          <cell r="D1336" t="str">
            <v>孙秋</v>
          </cell>
        </row>
        <row r="1337">
          <cell r="D1337" t="str">
            <v>邓程霖</v>
          </cell>
        </row>
        <row r="1338">
          <cell r="D1338" t="str">
            <v>周鑫铭</v>
          </cell>
        </row>
        <row r="1339">
          <cell r="D1339" t="str">
            <v>王予涵</v>
          </cell>
        </row>
        <row r="1340">
          <cell r="D1340" t="str">
            <v>窦向前</v>
          </cell>
        </row>
        <row r="1341">
          <cell r="D1341" t="str">
            <v>白艳娟</v>
          </cell>
        </row>
        <row r="1342">
          <cell r="D1342" t="str">
            <v>王悦丞</v>
          </cell>
        </row>
        <row r="1343">
          <cell r="D1343" t="str">
            <v>刘柏林</v>
          </cell>
        </row>
        <row r="1344">
          <cell r="D1344" t="str">
            <v>王培亮</v>
          </cell>
        </row>
        <row r="1345">
          <cell r="D1345" t="str">
            <v>张俊苓</v>
          </cell>
        </row>
        <row r="1346">
          <cell r="D1346" t="str">
            <v>何世成</v>
          </cell>
        </row>
        <row r="1347">
          <cell r="D1347" t="str">
            <v>许东来</v>
          </cell>
        </row>
        <row r="1348">
          <cell r="D1348" t="str">
            <v>潘彪</v>
          </cell>
        </row>
        <row r="1349">
          <cell r="D1349" t="str">
            <v>崔永康</v>
          </cell>
        </row>
        <row r="1350">
          <cell r="D1350" t="str">
            <v>曹政</v>
          </cell>
        </row>
        <row r="1351">
          <cell r="D1351" t="str">
            <v>尤宏雪</v>
          </cell>
        </row>
        <row r="1352">
          <cell r="D1352" t="str">
            <v>吕金成</v>
          </cell>
        </row>
        <row r="1353">
          <cell r="D1353" t="str">
            <v>顾伟钰</v>
          </cell>
        </row>
        <row r="1354">
          <cell r="D1354" t="str">
            <v>王宏达</v>
          </cell>
        </row>
        <row r="1355">
          <cell r="D1355" t="str">
            <v>李齐展</v>
          </cell>
        </row>
        <row r="1356">
          <cell r="D1356" t="str">
            <v>赵硕</v>
          </cell>
        </row>
        <row r="1357">
          <cell r="D1357" t="str">
            <v>任永泰</v>
          </cell>
        </row>
        <row r="1358">
          <cell r="D1358" t="str">
            <v>车宗绪</v>
          </cell>
        </row>
        <row r="1359">
          <cell r="D1359" t="str">
            <v>王春锴</v>
          </cell>
        </row>
        <row r="1360">
          <cell r="D1360" t="str">
            <v>蒋有军</v>
          </cell>
        </row>
        <row r="1361">
          <cell r="D1361" t="str">
            <v>张志伟</v>
          </cell>
        </row>
        <row r="1362">
          <cell r="D1362" t="str">
            <v>李庆玉</v>
          </cell>
        </row>
        <row r="1363">
          <cell r="D1363" t="str">
            <v>高齐</v>
          </cell>
        </row>
        <row r="1364">
          <cell r="D1364" t="str">
            <v>张文泽</v>
          </cell>
        </row>
        <row r="1365">
          <cell r="D1365" t="str">
            <v>韩圣帝</v>
          </cell>
        </row>
        <row r="1366">
          <cell r="D1366" t="str">
            <v>孙建炜</v>
          </cell>
        </row>
        <row r="1367">
          <cell r="D1367" t="str">
            <v>马振学</v>
          </cell>
        </row>
        <row r="1368">
          <cell r="D1368" t="str">
            <v>刘昂</v>
          </cell>
        </row>
        <row r="1369">
          <cell r="D1369" t="str">
            <v>张明辉</v>
          </cell>
        </row>
        <row r="1370">
          <cell r="D1370" t="str">
            <v>刘涛</v>
          </cell>
        </row>
        <row r="1371">
          <cell r="D1371" t="str">
            <v>张孟通</v>
          </cell>
        </row>
        <row r="1372">
          <cell r="D1372" t="str">
            <v>武玉萍</v>
          </cell>
        </row>
        <row r="1373">
          <cell r="D1373" t="str">
            <v>段存康</v>
          </cell>
        </row>
        <row r="1374">
          <cell r="D1374" t="str">
            <v>张译文</v>
          </cell>
        </row>
        <row r="1375">
          <cell r="D1375" t="str">
            <v>梁春管</v>
          </cell>
        </row>
        <row r="1376">
          <cell r="D1376" t="str">
            <v>王铁铮</v>
          </cell>
        </row>
      </sheetData>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车间考勤表模板"/>
      <sheetName val="数据源"/>
      <sheetName val="九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车间考勤表模板"/>
      <sheetName val="数据源"/>
      <sheetName val="三月份"/>
      <sheetName val="模修考勤"/>
      <sheetName val="劳务"/>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劳务费数字版"/>
      <sheetName val="劳务费"/>
      <sheetName val="考勤"/>
      <sheetName val="其他"/>
      <sheetName val="车间扣款"/>
      <sheetName val="Sheet1"/>
    </sheetNames>
    <sheetDataSet>
      <sheetData sheetId="0"/>
      <sheetData sheetId="1"/>
      <sheetData sheetId="2">
        <row r="3">
          <cell r="D3">
            <v>44986</v>
          </cell>
          <cell r="E3">
            <v>44987</v>
          </cell>
          <cell r="F3">
            <v>44988</v>
          </cell>
          <cell r="G3">
            <v>44989</v>
          </cell>
          <cell r="H3">
            <v>44990</v>
          </cell>
          <cell r="I3">
            <v>44991</v>
          </cell>
          <cell r="J3">
            <v>44992</v>
          </cell>
          <cell r="K3">
            <v>44993</v>
          </cell>
          <cell r="L3">
            <v>44994</v>
          </cell>
          <cell r="M3">
            <v>44995</v>
          </cell>
          <cell r="N3">
            <v>44996</v>
          </cell>
          <cell r="O3">
            <v>44997</v>
          </cell>
          <cell r="P3">
            <v>44998</v>
          </cell>
          <cell r="Q3">
            <v>44999</v>
          </cell>
          <cell r="R3">
            <v>45000</v>
          </cell>
          <cell r="S3">
            <v>45001</v>
          </cell>
          <cell r="T3">
            <v>45002</v>
          </cell>
          <cell r="U3">
            <v>45003</v>
          </cell>
          <cell r="V3">
            <v>45004</v>
          </cell>
          <cell r="W3">
            <v>45005</v>
          </cell>
          <cell r="X3">
            <v>45006</v>
          </cell>
          <cell r="Y3">
            <v>45007</v>
          </cell>
          <cell r="Z3">
            <v>45008</v>
          </cell>
          <cell r="AA3">
            <v>45009</v>
          </cell>
          <cell r="AB3">
            <v>45010</v>
          </cell>
          <cell r="AC3">
            <v>45011</v>
          </cell>
          <cell r="AD3">
            <v>45012</v>
          </cell>
          <cell r="AE3">
            <v>45013</v>
          </cell>
          <cell r="AF3">
            <v>45014</v>
          </cell>
          <cell r="AG3">
            <v>45015</v>
          </cell>
          <cell r="AH3">
            <v>45016</v>
          </cell>
        </row>
      </sheetData>
      <sheetData sheetId="3">
        <row r="1">
          <cell r="B1" t="str">
            <v>姓名</v>
          </cell>
          <cell r="C1" t="str">
            <v>异常情况</v>
          </cell>
          <cell r="D1" t="str">
            <v>金额</v>
          </cell>
        </row>
        <row r="2">
          <cell r="B2" t="str">
            <v>赵金鹏</v>
          </cell>
          <cell r="C2" t="str">
            <v>3月19上班卡</v>
          </cell>
          <cell r="D2">
            <v>-30</v>
          </cell>
        </row>
        <row r="3">
          <cell r="B3" t="str">
            <v>赵宝峰</v>
          </cell>
          <cell r="C3" t="str">
            <v>违反公司制度</v>
          </cell>
          <cell r="D3">
            <v>-50</v>
          </cell>
        </row>
        <row r="4">
          <cell r="B4" t="str">
            <v>陈松胜</v>
          </cell>
          <cell r="C4" t="str">
            <v>违反公司制度</v>
          </cell>
          <cell r="D4">
            <v>-500</v>
          </cell>
        </row>
        <row r="5">
          <cell r="B5" t="str">
            <v>杨金军</v>
          </cell>
          <cell r="C5" t="str">
            <v>摆件不到位</v>
          </cell>
          <cell r="D5">
            <v>-50</v>
          </cell>
        </row>
        <row r="6">
          <cell r="B6" t="str">
            <v>何俊发</v>
          </cell>
          <cell r="C6" t="str">
            <v>悬置板处漏焊</v>
          </cell>
          <cell r="D6">
            <v>-30</v>
          </cell>
        </row>
        <row r="7">
          <cell r="B7" t="str">
            <v>王全亮</v>
          </cell>
          <cell r="C7" t="str">
            <v>3月28日下班卡</v>
          </cell>
          <cell r="D7">
            <v>-30</v>
          </cell>
        </row>
        <row r="8">
          <cell r="B8" t="str">
            <v>张小飞</v>
          </cell>
          <cell r="C8" t="str">
            <v>漏打卡</v>
          </cell>
          <cell r="D8">
            <v>-30</v>
          </cell>
        </row>
        <row r="9">
          <cell r="B9" t="str">
            <v>张小飞</v>
          </cell>
          <cell r="C9" t="str">
            <v>漏打卡</v>
          </cell>
          <cell r="D9">
            <v>-690</v>
          </cell>
        </row>
        <row r="10">
          <cell r="D10">
            <v>-720</v>
          </cell>
        </row>
      </sheetData>
      <sheetData sheetId="4">
        <row r="1">
          <cell r="B1" t="str">
            <v>姓名</v>
          </cell>
          <cell r="C1" t="str">
            <v>异常情况</v>
          </cell>
          <cell r="D1" t="str">
            <v>扣款金额</v>
          </cell>
        </row>
        <row r="2">
          <cell r="B2" t="str">
            <v>石家昌</v>
          </cell>
          <cell r="C2" t="str">
            <v>3月10日后底座与座椅超8小时、周末加1元。</v>
          </cell>
          <cell r="D2">
            <v>58</v>
          </cell>
        </row>
        <row r="3">
          <cell r="B3" t="str">
            <v>赵金鹏</v>
          </cell>
          <cell r="C3" t="str">
            <v>3月10日后底座与座椅超8小时、周末加1元。</v>
          </cell>
          <cell r="D3">
            <v>61</v>
          </cell>
        </row>
        <row r="4">
          <cell r="B4" t="str">
            <v>王谋瑞</v>
          </cell>
          <cell r="C4" t="str">
            <v>3月10日后底座与座椅超8小时、周末加1元。</v>
          </cell>
          <cell r="D4">
            <v>72</v>
          </cell>
        </row>
        <row r="5">
          <cell r="B5" t="str">
            <v>翟国兴</v>
          </cell>
          <cell r="C5" t="str">
            <v>3月10日后底座与座椅超8小时、周末加1元。</v>
          </cell>
          <cell r="D5">
            <v>105.5</v>
          </cell>
        </row>
        <row r="6">
          <cell r="B6" t="str">
            <v>戴臣</v>
          </cell>
          <cell r="C6" t="str">
            <v>3月10日后底座与座椅超8小时、周末加1元。</v>
          </cell>
          <cell r="D6">
            <v>38.5</v>
          </cell>
        </row>
        <row r="7">
          <cell r="B7" t="str">
            <v>张孝天</v>
          </cell>
          <cell r="C7" t="str">
            <v>3月10日后底座与座椅超8小时、周末加1元。</v>
          </cell>
          <cell r="D7">
            <v>47</v>
          </cell>
        </row>
        <row r="8">
          <cell r="B8" t="str">
            <v>王庆臣</v>
          </cell>
          <cell r="C8" t="str">
            <v>3月10日后底座与座椅超8小时、周末加1元。</v>
          </cell>
          <cell r="D8">
            <v>72</v>
          </cell>
        </row>
        <row r="9">
          <cell r="B9" t="str">
            <v>闫新硕</v>
          </cell>
          <cell r="C9" t="str">
            <v>3月10日后底座与座椅超8小时、周末加1元。</v>
          </cell>
          <cell r="D9">
            <v>69.5</v>
          </cell>
        </row>
        <row r="10">
          <cell r="B10" t="str">
            <v>周会凤</v>
          </cell>
          <cell r="C10" t="str">
            <v>3月10日后底座与座椅超8小时、周末加1元。</v>
          </cell>
          <cell r="D10">
            <v>53</v>
          </cell>
        </row>
        <row r="11">
          <cell r="B11" t="str">
            <v>高英</v>
          </cell>
          <cell r="C11" t="str">
            <v>3月10日后底座与座椅超8小时、周末加1元。</v>
          </cell>
          <cell r="D11">
            <v>53</v>
          </cell>
        </row>
        <row r="12">
          <cell r="B12" t="str">
            <v>王素芬</v>
          </cell>
          <cell r="C12" t="str">
            <v>3月10日后底座与座椅超8小时、周末加1元。</v>
          </cell>
          <cell r="D12">
            <v>48</v>
          </cell>
        </row>
        <row r="13">
          <cell r="B13" t="str">
            <v>崔明羽</v>
          </cell>
          <cell r="C13" t="str">
            <v>3月10日后底座与座椅超8小时、周末加1元。</v>
          </cell>
          <cell r="D13">
            <v>54.5</v>
          </cell>
        </row>
        <row r="14">
          <cell r="B14" t="str">
            <v>赵宝峰</v>
          </cell>
          <cell r="C14" t="str">
            <v>3月10日后底座与座椅超8小时、周末加1元。</v>
          </cell>
          <cell r="D14">
            <v>51</v>
          </cell>
        </row>
        <row r="15">
          <cell r="B15" t="str">
            <v>李江超</v>
          </cell>
          <cell r="C15" t="str">
            <v>3月10日后底座与座椅超8小时、周末加1元。</v>
          </cell>
          <cell r="D15">
            <v>35.5</v>
          </cell>
        </row>
        <row r="16">
          <cell r="B16" t="str">
            <v>李江涛</v>
          </cell>
          <cell r="C16" t="str">
            <v>3月10日后底座与座椅超8小时、周末加1元。</v>
          </cell>
          <cell r="D16">
            <v>20.5</v>
          </cell>
        </row>
        <row r="17">
          <cell r="B17" t="str">
            <v>陈松胜</v>
          </cell>
          <cell r="C17" t="str">
            <v>3月10日后底座与座椅超8小时、周末加1元。</v>
          </cell>
          <cell r="D17">
            <v>44</v>
          </cell>
        </row>
        <row r="18">
          <cell r="B18" t="str">
            <v>王东</v>
          </cell>
          <cell r="C18" t="str">
            <v>3月10日后底座与座椅超8小时、周末加1元。</v>
          </cell>
          <cell r="D18">
            <v>58.5</v>
          </cell>
        </row>
        <row r="19">
          <cell r="B19" t="str">
            <v>刘辰硕</v>
          </cell>
          <cell r="C19" t="str">
            <v>3月10日后底座与座椅超8小时、周末加1元。</v>
          </cell>
          <cell r="D19">
            <v>10.5</v>
          </cell>
        </row>
        <row r="20">
          <cell r="B20" t="str">
            <v>李明连</v>
          </cell>
          <cell r="C20" t="str">
            <v>3月10日后底座与座椅超8小时、周末加1元。</v>
          </cell>
          <cell r="D20">
            <v>7.5</v>
          </cell>
        </row>
        <row r="21">
          <cell r="B21" t="str">
            <v>王宇</v>
          </cell>
          <cell r="C21" t="str">
            <v>3月10日后底座与座椅超8小时、周末加1元。</v>
          </cell>
          <cell r="D21">
            <v>2.5</v>
          </cell>
        </row>
        <row r="22">
          <cell r="B22" t="str">
            <v>康永增</v>
          </cell>
          <cell r="C22" t="str">
            <v>3月10日后底座与座椅超8小时、周末加1元。</v>
          </cell>
          <cell r="D22">
            <v>0</v>
          </cell>
        </row>
        <row r="23">
          <cell r="B23" t="str">
            <v>陈松雨</v>
          </cell>
          <cell r="C23" t="str">
            <v>3月10日后底座与座椅超8小时、周末加1元。</v>
          </cell>
          <cell r="D23">
            <v>0</v>
          </cell>
        </row>
        <row r="24">
          <cell r="B24" t="str">
            <v>徐林阔</v>
          </cell>
          <cell r="C24" t="str">
            <v>3月10日后底座与座椅超8小时、周末加1元。</v>
          </cell>
          <cell r="D24">
            <v>0</v>
          </cell>
        </row>
        <row r="25">
          <cell r="B25" t="str">
            <v>张风朔</v>
          </cell>
          <cell r="C25" t="str">
            <v>3月10日后底座与座椅超8小时、周末加1元。</v>
          </cell>
          <cell r="D25">
            <v>13.5</v>
          </cell>
        </row>
        <row r="26">
          <cell r="B26" t="str">
            <v>孟祥龙</v>
          </cell>
          <cell r="C26" t="str">
            <v>3月10日后底座与座椅超8小时、周末加1元。</v>
          </cell>
          <cell r="D26">
            <v>1</v>
          </cell>
        </row>
        <row r="27">
          <cell r="B27" t="str">
            <v>赵焱焱</v>
          </cell>
          <cell r="C27" t="str">
            <v>3月10日后底座与座椅超8小时、周末加1元。</v>
          </cell>
          <cell r="D27">
            <v>1</v>
          </cell>
        </row>
        <row r="28">
          <cell r="B28" t="str">
            <v>李东航</v>
          </cell>
          <cell r="C28" t="str">
            <v>3月10日后底座与座椅超8小时、周末加1元。</v>
          </cell>
          <cell r="D28">
            <v>3</v>
          </cell>
        </row>
        <row r="29">
          <cell r="B29" t="str">
            <v>赵龙</v>
          </cell>
          <cell r="C29" t="str">
            <v>3月10日后底座与座椅超8小时、周末加1元。</v>
          </cell>
          <cell r="D29">
            <v>30</v>
          </cell>
        </row>
        <row r="30">
          <cell r="B30" t="str">
            <v>任浩玮</v>
          </cell>
          <cell r="C30" t="str">
            <v>3月10日后底座与座椅超8小时、周末加1元。</v>
          </cell>
          <cell r="D30">
            <v>34.5</v>
          </cell>
        </row>
        <row r="31">
          <cell r="B31" t="str">
            <v>付书盟</v>
          </cell>
          <cell r="C31" t="str">
            <v>3月10日后底座与座椅超8小时、周末加1元。</v>
          </cell>
          <cell r="D31">
            <v>34.5</v>
          </cell>
        </row>
        <row r="32">
          <cell r="B32" t="str">
            <v>王全洪</v>
          </cell>
          <cell r="C32" t="str">
            <v>3月10日后底座与座椅超8小时、周末加1元。</v>
          </cell>
          <cell r="D32">
            <v>9.5</v>
          </cell>
        </row>
        <row r="33">
          <cell r="B33" t="str">
            <v>何浩然</v>
          </cell>
          <cell r="C33" t="str">
            <v>3月10日后底座与座椅超8小时、周末加1元。</v>
          </cell>
          <cell r="D33">
            <v>50</v>
          </cell>
        </row>
        <row r="34">
          <cell r="B34" t="str">
            <v>康永增2</v>
          </cell>
          <cell r="C34" t="str">
            <v>3月10日后底座与座椅超8小时、周末加1元。</v>
          </cell>
          <cell r="D34">
            <v>89.5</v>
          </cell>
        </row>
        <row r="35">
          <cell r="B35" t="str">
            <v>张金枝</v>
          </cell>
          <cell r="C35" t="str">
            <v>3月10日后底座与座椅超8小时、周末加1元。</v>
          </cell>
          <cell r="D35">
            <v>37</v>
          </cell>
        </row>
        <row r="36">
          <cell r="B36" t="str">
            <v>韩振芝2</v>
          </cell>
          <cell r="C36" t="str">
            <v>3月10日后底座与座椅超8小时、周末加1元。</v>
          </cell>
          <cell r="D36">
            <v>33.5</v>
          </cell>
        </row>
        <row r="37">
          <cell r="B37" t="str">
            <v>王淑芹2</v>
          </cell>
          <cell r="C37" t="str">
            <v>3月10日后底座与座椅超8小时、周末加1元。</v>
          </cell>
          <cell r="D37">
            <v>3.5</v>
          </cell>
        </row>
        <row r="38">
          <cell r="D38">
            <v>1299</v>
          </cell>
        </row>
      </sheetData>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3月份"/>
      <sheetName val="4月份"/>
      <sheetName val="数据源"/>
    </sheetNames>
    <sheetDataSet>
      <sheetData sheetId="0" refreshError="1"/>
      <sheetData sheetId="1" refreshError="1"/>
      <sheetData sheetId="2"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42.716875" refreshedBy="WuYanxia" recordCount="83">
  <cacheSource type="worksheet">
    <worksheetSource ref="B2:N85" sheet="数字版"/>
  </cacheSource>
  <cacheFields count="13">
    <cacheField name="车间" numFmtId="0">
      <sharedItems count="9">
        <s v="焊接车间"/>
        <s v="座椅总装车间"/>
        <s v="发泡车间"/>
        <s v="冲压弯管车间"/>
        <s v="底座装配车间"/>
        <s v="涂装车间"/>
        <s v="注塑车间"/>
        <s v="维修"/>
        <s v="车补"/>
      </sharedItems>
    </cacheField>
    <cacheField name="姓名" numFmtId="0">
      <sharedItems containsBlank="1" count="83">
        <s v="柴爱霞"/>
        <s v="孙明明"/>
        <s v="范秀华"/>
        <s v="蔡华岭"/>
        <s v="张建越"/>
        <s v="付海丽"/>
        <s v="崔佳佳"/>
        <s v="常梦雨"/>
        <s v="王林泽"/>
        <s v="高浩景"/>
        <s v="王培春"/>
        <s v="王存富"/>
        <s v="马祥妹"/>
        <s v="张全振"/>
        <s v="孟令壮"/>
        <s v="赵廷起"/>
        <s v="于进"/>
        <s v="韩依林"/>
        <s v="穆军伟"/>
        <s v="冯煜杰"/>
        <s v="于宗秀"/>
        <s v="王晓平"/>
        <s v="周静"/>
        <s v="高福录"/>
        <s v="孙义龙"/>
        <s v="辛肖"/>
        <s v="左玉霞"/>
        <s v="闫永香"/>
        <s v="田晓华"/>
        <s v="孙付芬"/>
        <s v="高志伟"/>
        <s v="刘海勇"/>
        <s v="李会平"/>
        <s v="吕家申"/>
        <s v="高赫"/>
        <s v="陶辉"/>
        <s v="赵惠"/>
        <s v="张远娜"/>
        <s v="刘金花"/>
        <s v="韩式林"/>
        <s v="董传宏"/>
        <s v="李杰"/>
        <s v="刘增轩"/>
        <s v="王国松"/>
        <s v="雷明洋"/>
        <s v="雷忱"/>
        <s v="张志琛"/>
        <s v="杜昊展"/>
        <s v="孙尧"/>
        <s v="孟令帅"/>
        <s v="何佳锋"/>
        <s v="于航伟"/>
        <s v="郑立卓"/>
        <s v="张宾"/>
        <s v="段金祺"/>
        <s v="刘九普"/>
        <s v="孙金丽"/>
        <s v="范文英"/>
        <s v="姜玉田"/>
        <s v="刘淑平"/>
        <s v="李金星"/>
        <s v="孙俊华"/>
        <s v="张宝文"/>
        <s v="吴淑云"/>
        <s v="鲁修阳"/>
        <s v="赵旭东"/>
        <s v="曹传旺"/>
        <s v="张俊平"/>
        <s v="杨琴丽"/>
        <s v="张余香"/>
        <s v="张如珍"/>
        <s v="张超楠"/>
        <s v="李硕"/>
        <s v="刘明达"/>
        <s v="邓洪爱"/>
        <s v="周红琴"/>
        <s v="李凤琴"/>
        <s v="王德英"/>
        <s v="王俊凤"/>
        <s v="李杰2"/>
        <s v="高福录2"/>
        <s v="秦墨相"/>
        <m/>
      </sharedItems>
    </cacheField>
    <cacheField name="入职时间" numFmtId="0">
      <sharedItems containsBlank="1" count="6">
        <s v="摆件工"/>
        <s v="组装工"/>
        <s v="发泡工"/>
        <s v="操作工"/>
        <s v="焊工"/>
        <m/>
      </sharedItems>
    </cacheField>
    <cacheField name="出勤天数" numFmtId="0">
      <sharedItems containsString="0" containsBlank="1" containsNumber="1" minValue="0" maxValue="31" count="38">
        <n v="30"/>
        <n v="31"/>
        <n v="29"/>
        <n v="26"/>
        <n v="28"/>
        <n v="27.5"/>
        <n v="15"/>
        <n v="27"/>
        <n v="24"/>
        <n v="23"/>
        <n v="21"/>
        <n v="9"/>
        <n v="8"/>
        <n v="18"/>
        <n v="17"/>
        <n v="12"/>
        <n v="7"/>
        <n v="22"/>
        <n v="15.5"/>
        <n v="10"/>
        <n v="26.5"/>
        <n v="25"/>
        <n v="19.5"/>
        <n v="14"/>
        <n v="13.5"/>
        <n v="6"/>
        <n v="4"/>
        <n v="3"/>
        <n v="2"/>
        <n v="1"/>
        <n v="0"/>
        <n v="5"/>
        <m/>
        <n v="24.5"/>
        <n v="30.5"/>
        <n v="9.5"/>
        <n v="2.5"/>
        <n v="4.5"/>
      </sharedItems>
    </cacheField>
    <cacheField name="总工时" numFmtId="0">
      <sharedItems containsString="0" containsBlank="1" containsNumber="1" minValue="0" maxValue="378" count="70">
        <n v="320.5"/>
        <n v="336"/>
        <n v="339"/>
        <n v="323.5"/>
        <n v="378"/>
        <n v="370.5"/>
        <n v="330.5"/>
        <n v="330"/>
        <n v="335.5"/>
        <n v="165"/>
        <n v="287.5"/>
        <n v="256"/>
        <n v="294"/>
        <n v="252.5"/>
        <n v="259.5"/>
        <n v="243"/>
        <n v="92"/>
        <n v="85"/>
        <n v="167"/>
        <n v="190"/>
        <n v="187.5"/>
        <n v="176.5"/>
        <n v="126.5"/>
        <n v="60.5"/>
        <n v="220.5"/>
        <n v="231"/>
        <n v="178.5"/>
        <n v="189"/>
        <n v="188"/>
        <n v="159.5"/>
        <n v="349.5"/>
        <n v="309"/>
        <n v="307.5"/>
        <n v="308.5"/>
        <n v="224.5"/>
        <n v="191"/>
        <n v="175.5"/>
        <n v="177"/>
        <n v="157.5"/>
        <n v="68.5"/>
        <n v="81"/>
        <n v="75"/>
        <n v="44"/>
        <n v="33"/>
        <n v="41"/>
        <n v="29.5"/>
        <n v="19.5"/>
        <n v="19"/>
        <n v="11"/>
        <n v="10.5"/>
        <n v="0"/>
        <n v="59.5"/>
        <n v="52.5"/>
        <n v="107.5"/>
        <n v="95"/>
        <n v="81.5"/>
        <n v="162"/>
        <n v="247.5"/>
        <n v="165.5"/>
        <n v="99"/>
        <n v="268.5"/>
        <n v="337.5"/>
        <n v="301.5"/>
        <n v="349"/>
        <n v="146.5"/>
        <n v="84"/>
        <n v="107"/>
        <n v="29"/>
        <n v="46"/>
        <m/>
      </sharedItems>
    </cacheField>
    <cacheField name="工价" numFmtId="185">
      <sharedItems containsString="0" containsBlank="1" containsNumber="1" minValue="0" maxValue="28" count="5">
        <n v="18"/>
        <n v="19.5"/>
        <n v="28"/>
        <n v="18.5"/>
        <m/>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tring="0" containsBlank="1" containsNumber="1" containsInteger="1" minValue="-520" maxValue="480" count="9">
        <n v="0"/>
        <n v="-30"/>
        <n v="-10"/>
        <n v="-500"/>
        <n v="-520"/>
        <n v="-50"/>
        <n v="100"/>
        <n v="480"/>
        <m/>
      </sharedItems>
    </cacheField>
    <cacheField name="9日后调薪" numFmtId="0">
      <sharedItems containsString="0" containsBlank="1" containsNumber="1" minValue="0" maxValue="100.5" count="18">
        <n v="0"/>
        <n v="100.5"/>
        <n v="36.5"/>
        <n v="46"/>
        <n v="43.5"/>
        <n v="40.5"/>
        <n v="30.5"/>
        <n v="4.5"/>
        <n v="52.5"/>
        <n v="55"/>
        <n v="42.5"/>
        <n v="45"/>
        <n v="64"/>
        <n v="55.5"/>
        <n v="5.5"/>
        <n v="2.5"/>
        <n v="23"/>
        <m/>
      </sharedItems>
    </cacheField>
    <cacheField name="工资" numFmtId="0">
      <sharedItems containsSemiMixedTypes="0" containsString="0" containsNumber="1" minValue="0" maxValue="7471.5" count="72">
        <n v="5769"/>
        <n v="6048"/>
        <n v="6072"/>
        <n v="5823"/>
        <n v="7471.5"/>
        <n v="6669"/>
        <n v="5949"/>
        <n v="5940"/>
        <n v="6039"/>
        <n v="2970"/>
        <n v="5175"/>
        <n v="4608"/>
        <n v="5292"/>
        <n v="4545"/>
        <n v="7256"/>
        <n v="4374"/>
        <n v="1656"/>
        <n v="1030"/>
        <n v="1010"/>
        <n v="3116"/>
        <n v="3561"/>
        <n v="3512.25"/>
        <n v="3305.75"/>
        <n v="2370.75"/>
        <n v="1123.75"/>
        <n v="4352.25"/>
        <n v="4559.5"/>
        <n v="3523.25"/>
        <n v="3700.5"/>
        <n v="3730"/>
        <n v="3165.75"/>
        <n v="6291"/>
        <n v="5562"/>
        <n v="5535"/>
        <n v="5553"/>
        <n v="4041"/>
        <n v="3438"/>
        <n v="3159"/>
        <n v="3186"/>
        <n v="2835"/>
        <n v="1233"/>
        <n v="1458"/>
        <n v="1350"/>
        <n v="792"/>
        <n v="594"/>
        <n v="738"/>
        <n v="530.75"/>
        <n v="351"/>
        <n v="342"/>
        <n v="198"/>
        <n v="207.25"/>
        <n v="0"/>
        <n v="1071"/>
        <n v="945"/>
        <n v="1935"/>
        <n v="1780.5"/>
        <n v="1467"/>
        <n v="2916"/>
        <n v="4158"/>
        <n v="4455"/>
        <n v="2979"/>
        <n v="1752"/>
        <n v="4933"/>
        <n v="6075"/>
        <n v="5427"/>
        <n v="6762"/>
        <n v="2637"/>
        <n v="1512"/>
        <n v="1926"/>
        <n v="565.5"/>
        <n v="897"/>
        <n v="365"/>
      </sharedItems>
    </cacheField>
    <cacheField name="饭补" numFmtId="0">
      <sharedItems containsString="0" containsBlank="1" containsNumber="1" minValue="0" maxValue="155" count="38">
        <n v="150"/>
        <n v="155"/>
        <n v="145"/>
        <n v="130"/>
        <n v="140"/>
        <n v="137.5"/>
        <n v="75"/>
        <n v="135"/>
        <n v="120"/>
        <n v="115"/>
        <n v="105"/>
        <n v="45"/>
        <n v="40"/>
        <n v="90"/>
        <n v="85"/>
        <n v="60"/>
        <n v="35"/>
        <n v="110"/>
        <n v="77.5"/>
        <n v="50"/>
        <n v="132.5"/>
        <n v="125"/>
        <n v="97.5"/>
        <n v="70"/>
        <n v="67.5"/>
        <n v="30"/>
        <n v="20"/>
        <n v="15"/>
        <n v="10"/>
        <n v="5"/>
        <n v="0"/>
        <n v="25"/>
        <n v="122.5"/>
        <n v="152.5"/>
        <n v="47.5"/>
        <n v="12.5"/>
        <n v="22.5"/>
        <m/>
      </sharedItems>
    </cacheField>
    <cacheField name="工资合计" numFmtId="0">
      <sharedItems containsSemiMixedTypes="0" containsString="0" containsNumber="1" minValue="0" maxValue="10198.98" count="73">
        <n v="5919"/>
        <n v="6203"/>
        <n v="6222"/>
        <n v="5968"/>
        <n v="7601.5"/>
        <n v="6824"/>
        <n v="6089"/>
        <n v="6077.5"/>
        <n v="6189"/>
        <n v="3045"/>
        <n v="5310"/>
        <n v="4728"/>
        <n v="5427"/>
        <n v="4660"/>
        <n v="7376"/>
        <n v="4479"/>
        <n v="1701"/>
        <n v="1070"/>
        <n v="1050"/>
        <n v="3191"/>
        <n v="3651"/>
        <n v="3602.25"/>
        <n v="3390.75"/>
        <n v="2430.75"/>
        <n v="1158.75"/>
        <n v="4457.25"/>
        <n v="4669.5"/>
        <n v="3608.25"/>
        <n v="3790.5"/>
        <n v="3807.5"/>
        <n v="3215.75"/>
        <n v="6441"/>
        <n v="5694.5"/>
        <n v="5660"/>
        <n v="5683"/>
        <n v="4138.5"/>
        <n v="3523"/>
        <n v="3229"/>
        <n v="3261"/>
        <n v="2902.5"/>
        <n v="1263"/>
        <n v="1493"/>
        <n v="1385"/>
        <n v="812"/>
        <n v="609"/>
        <n v="758"/>
        <n v="545.75"/>
        <n v="361"/>
        <n v="352"/>
        <n v="203"/>
        <n v="212.25"/>
        <n v="0"/>
        <n v="1096"/>
        <n v="970"/>
        <n v="1980"/>
        <n v="1825.5"/>
        <n v="1497"/>
        <n v="2983.5"/>
        <n v="4158"/>
        <n v="4560"/>
        <n v="3054"/>
        <n v="1797"/>
        <n v="5055.5"/>
        <n v="6227.5"/>
        <n v="5557"/>
        <n v="6912"/>
        <n v="2714.5"/>
        <n v="1559.5"/>
        <n v="1976"/>
        <n v="578"/>
        <n v="919.5"/>
        <n v="365"/>
        <n v="10198.98"/>
      </sharedItems>
    </cacheField>
  </cacheFields>
</pivotCacheDefinition>
</file>

<file path=xl/pivotCache/pivotCacheRecords1.xml><?xml version="1.0" encoding="utf-8"?>
<pivotCacheRecords xmlns="http://schemas.openxmlformats.org/spreadsheetml/2006/main" xmlns:r="http://schemas.openxmlformats.org/officeDocument/2006/relationships" count="83">
  <r>
    <x v="0"/>
    <x v="0"/>
    <x v="0"/>
    <x v="0"/>
    <x v="0"/>
    <x v="0"/>
    <x v="0"/>
    <x v="0"/>
    <x v="0"/>
    <x v="0"/>
    <x v="0"/>
    <x v="0"/>
    <x v="0"/>
  </r>
  <r>
    <x v="0"/>
    <x v="1"/>
    <x v="0"/>
    <x v="1"/>
    <x v="1"/>
    <x v="0"/>
    <x v="0"/>
    <x v="0"/>
    <x v="0"/>
    <x v="0"/>
    <x v="1"/>
    <x v="1"/>
    <x v="1"/>
  </r>
  <r>
    <x v="0"/>
    <x v="2"/>
    <x v="0"/>
    <x v="0"/>
    <x v="2"/>
    <x v="0"/>
    <x v="0"/>
    <x v="0"/>
    <x v="1"/>
    <x v="0"/>
    <x v="2"/>
    <x v="0"/>
    <x v="2"/>
  </r>
  <r>
    <x v="0"/>
    <x v="3"/>
    <x v="0"/>
    <x v="2"/>
    <x v="3"/>
    <x v="0"/>
    <x v="0"/>
    <x v="0"/>
    <x v="0"/>
    <x v="0"/>
    <x v="3"/>
    <x v="2"/>
    <x v="3"/>
  </r>
  <r>
    <x v="1"/>
    <x v="4"/>
    <x v="1"/>
    <x v="3"/>
    <x v="4"/>
    <x v="1"/>
    <x v="0"/>
    <x v="0"/>
    <x v="0"/>
    <x v="1"/>
    <x v="4"/>
    <x v="3"/>
    <x v="4"/>
  </r>
  <r>
    <x v="2"/>
    <x v="5"/>
    <x v="2"/>
    <x v="1"/>
    <x v="5"/>
    <x v="0"/>
    <x v="0"/>
    <x v="0"/>
    <x v="0"/>
    <x v="0"/>
    <x v="5"/>
    <x v="1"/>
    <x v="5"/>
  </r>
  <r>
    <x v="2"/>
    <x v="6"/>
    <x v="2"/>
    <x v="4"/>
    <x v="6"/>
    <x v="0"/>
    <x v="0"/>
    <x v="0"/>
    <x v="0"/>
    <x v="0"/>
    <x v="6"/>
    <x v="4"/>
    <x v="6"/>
  </r>
  <r>
    <x v="2"/>
    <x v="7"/>
    <x v="2"/>
    <x v="5"/>
    <x v="7"/>
    <x v="0"/>
    <x v="0"/>
    <x v="0"/>
    <x v="0"/>
    <x v="0"/>
    <x v="7"/>
    <x v="5"/>
    <x v="7"/>
  </r>
  <r>
    <x v="2"/>
    <x v="8"/>
    <x v="2"/>
    <x v="0"/>
    <x v="8"/>
    <x v="0"/>
    <x v="0"/>
    <x v="0"/>
    <x v="0"/>
    <x v="0"/>
    <x v="8"/>
    <x v="0"/>
    <x v="8"/>
  </r>
  <r>
    <x v="2"/>
    <x v="9"/>
    <x v="2"/>
    <x v="6"/>
    <x v="9"/>
    <x v="0"/>
    <x v="0"/>
    <x v="0"/>
    <x v="0"/>
    <x v="0"/>
    <x v="9"/>
    <x v="6"/>
    <x v="9"/>
  </r>
  <r>
    <x v="3"/>
    <x v="10"/>
    <x v="3"/>
    <x v="7"/>
    <x v="10"/>
    <x v="0"/>
    <x v="0"/>
    <x v="0"/>
    <x v="0"/>
    <x v="0"/>
    <x v="10"/>
    <x v="7"/>
    <x v="10"/>
  </r>
  <r>
    <x v="3"/>
    <x v="11"/>
    <x v="3"/>
    <x v="8"/>
    <x v="11"/>
    <x v="0"/>
    <x v="0"/>
    <x v="0"/>
    <x v="0"/>
    <x v="0"/>
    <x v="11"/>
    <x v="8"/>
    <x v="11"/>
  </r>
  <r>
    <x v="0"/>
    <x v="12"/>
    <x v="0"/>
    <x v="7"/>
    <x v="12"/>
    <x v="0"/>
    <x v="0"/>
    <x v="0"/>
    <x v="0"/>
    <x v="0"/>
    <x v="12"/>
    <x v="7"/>
    <x v="12"/>
  </r>
  <r>
    <x v="0"/>
    <x v="13"/>
    <x v="0"/>
    <x v="9"/>
    <x v="13"/>
    <x v="0"/>
    <x v="0"/>
    <x v="0"/>
    <x v="0"/>
    <x v="0"/>
    <x v="13"/>
    <x v="9"/>
    <x v="13"/>
  </r>
  <r>
    <x v="0"/>
    <x v="14"/>
    <x v="4"/>
    <x v="8"/>
    <x v="14"/>
    <x v="2"/>
    <x v="0"/>
    <x v="0"/>
    <x v="2"/>
    <x v="0"/>
    <x v="14"/>
    <x v="8"/>
    <x v="14"/>
  </r>
  <r>
    <x v="0"/>
    <x v="15"/>
    <x v="0"/>
    <x v="10"/>
    <x v="15"/>
    <x v="0"/>
    <x v="0"/>
    <x v="0"/>
    <x v="0"/>
    <x v="0"/>
    <x v="15"/>
    <x v="10"/>
    <x v="15"/>
  </r>
  <r>
    <x v="0"/>
    <x v="16"/>
    <x v="0"/>
    <x v="11"/>
    <x v="16"/>
    <x v="0"/>
    <x v="0"/>
    <x v="0"/>
    <x v="0"/>
    <x v="0"/>
    <x v="16"/>
    <x v="11"/>
    <x v="16"/>
  </r>
  <r>
    <x v="0"/>
    <x v="17"/>
    <x v="0"/>
    <x v="12"/>
    <x v="17"/>
    <x v="0"/>
    <x v="0"/>
    <x v="0"/>
    <x v="3"/>
    <x v="0"/>
    <x v="17"/>
    <x v="12"/>
    <x v="17"/>
  </r>
  <r>
    <x v="0"/>
    <x v="18"/>
    <x v="0"/>
    <x v="12"/>
    <x v="17"/>
    <x v="0"/>
    <x v="0"/>
    <x v="0"/>
    <x v="4"/>
    <x v="0"/>
    <x v="18"/>
    <x v="12"/>
    <x v="18"/>
  </r>
  <r>
    <x v="4"/>
    <x v="19"/>
    <x v="1"/>
    <x v="6"/>
    <x v="18"/>
    <x v="3"/>
    <x v="0"/>
    <x v="0"/>
    <x v="2"/>
    <x v="2"/>
    <x v="19"/>
    <x v="6"/>
    <x v="19"/>
  </r>
  <r>
    <x v="4"/>
    <x v="20"/>
    <x v="1"/>
    <x v="13"/>
    <x v="19"/>
    <x v="3"/>
    <x v="0"/>
    <x v="0"/>
    <x v="0"/>
    <x v="3"/>
    <x v="20"/>
    <x v="13"/>
    <x v="20"/>
  </r>
  <r>
    <x v="4"/>
    <x v="21"/>
    <x v="1"/>
    <x v="13"/>
    <x v="20"/>
    <x v="3"/>
    <x v="0"/>
    <x v="0"/>
    <x v="0"/>
    <x v="4"/>
    <x v="21"/>
    <x v="13"/>
    <x v="21"/>
  </r>
  <r>
    <x v="4"/>
    <x v="22"/>
    <x v="1"/>
    <x v="14"/>
    <x v="21"/>
    <x v="3"/>
    <x v="0"/>
    <x v="0"/>
    <x v="0"/>
    <x v="5"/>
    <x v="22"/>
    <x v="14"/>
    <x v="22"/>
  </r>
  <r>
    <x v="4"/>
    <x v="23"/>
    <x v="1"/>
    <x v="15"/>
    <x v="22"/>
    <x v="3"/>
    <x v="0"/>
    <x v="0"/>
    <x v="0"/>
    <x v="6"/>
    <x v="23"/>
    <x v="15"/>
    <x v="23"/>
  </r>
  <r>
    <x v="4"/>
    <x v="24"/>
    <x v="1"/>
    <x v="16"/>
    <x v="23"/>
    <x v="3"/>
    <x v="0"/>
    <x v="0"/>
    <x v="0"/>
    <x v="7"/>
    <x v="24"/>
    <x v="16"/>
    <x v="24"/>
  </r>
  <r>
    <x v="1"/>
    <x v="25"/>
    <x v="1"/>
    <x v="10"/>
    <x v="24"/>
    <x v="1"/>
    <x v="0"/>
    <x v="0"/>
    <x v="0"/>
    <x v="8"/>
    <x v="25"/>
    <x v="10"/>
    <x v="25"/>
  </r>
  <r>
    <x v="1"/>
    <x v="26"/>
    <x v="1"/>
    <x v="17"/>
    <x v="25"/>
    <x v="1"/>
    <x v="0"/>
    <x v="0"/>
    <x v="0"/>
    <x v="9"/>
    <x v="26"/>
    <x v="17"/>
    <x v="26"/>
  </r>
  <r>
    <x v="1"/>
    <x v="27"/>
    <x v="1"/>
    <x v="14"/>
    <x v="26"/>
    <x v="1"/>
    <x v="0"/>
    <x v="0"/>
    <x v="0"/>
    <x v="10"/>
    <x v="27"/>
    <x v="14"/>
    <x v="27"/>
  </r>
  <r>
    <x v="1"/>
    <x v="28"/>
    <x v="1"/>
    <x v="13"/>
    <x v="27"/>
    <x v="1"/>
    <x v="0"/>
    <x v="0"/>
    <x v="1"/>
    <x v="11"/>
    <x v="28"/>
    <x v="13"/>
    <x v="28"/>
  </r>
  <r>
    <x v="1"/>
    <x v="29"/>
    <x v="1"/>
    <x v="10"/>
    <x v="24"/>
    <x v="1"/>
    <x v="0"/>
    <x v="0"/>
    <x v="0"/>
    <x v="8"/>
    <x v="25"/>
    <x v="10"/>
    <x v="25"/>
  </r>
  <r>
    <x v="1"/>
    <x v="30"/>
    <x v="1"/>
    <x v="18"/>
    <x v="28"/>
    <x v="1"/>
    <x v="0"/>
    <x v="0"/>
    <x v="0"/>
    <x v="12"/>
    <x v="29"/>
    <x v="18"/>
    <x v="29"/>
  </r>
  <r>
    <x v="1"/>
    <x v="31"/>
    <x v="1"/>
    <x v="19"/>
    <x v="29"/>
    <x v="1"/>
    <x v="0"/>
    <x v="0"/>
    <x v="0"/>
    <x v="13"/>
    <x v="30"/>
    <x v="19"/>
    <x v="30"/>
  </r>
  <r>
    <x v="2"/>
    <x v="32"/>
    <x v="2"/>
    <x v="0"/>
    <x v="30"/>
    <x v="0"/>
    <x v="0"/>
    <x v="0"/>
    <x v="0"/>
    <x v="0"/>
    <x v="31"/>
    <x v="0"/>
    <x v="31"/>
  </r>
  <r>
    <x v="2"/>
    <x v="33"/>
    <x v="2"/>
    <x v="20"/>
    <x v="31"/>
    <x v="0"/>
    <x v="0"/>
    <x v="0"/>
    <x v="0"/>
    <x v="0"/>
    <x v="32"/>
    <x v="20"/>
    <x v="32"/>
  </r>
  <r>
    <x v="2"/>
    <x v="34"/>
    <x v="2"/>
    <x v="21"/>
    <x v="32"/>
    <x v="0"/>
    <x v="0"/>
    <x v="0"/>
    <x v="0"/>
    <x v="0"/>
    <x v="33"/>
    <x v="21"/>
    <x v="33"/>
  </r>
  <r>
    <x v="2"/>
    <x v="35"/>
    <x v="2"/>
    <x v="3"/>
    <x v="33"/>
    <x v="0"/>
    <x v="0"/>
    <x v="0"/>
    <x v="0"/>
    <x v="0"/>
    <x v="34"/>
    <x v="3"/>
    <x v="34"/>
  </r>
  <r>
    <x v="2"/>
    <x v="36"/>
    <x v="2"/>
    <x v="22"/>
    <x v="34"/>
    <x v="0"/>
    <x v="0"/>
    <x v="0"/>
    <x v="0"/>
    <x v="0"/>
    <x v="35"/>
    <x v="22"/>
    <x v="35"/>
  </r>
  <r>
    <x v="2"/>
    <x v="37"/>
    <x v="2"/>
    <x v="14"/>
    <x v="35"/>
    <x v="0"/>
    <x v="0"/>
    <x v="0"/>
    <x v="0"/>
    <x v="0"/>
    <x v="36"/>
    <x v="14"/>
    <x v="36"/>
  </r>
  <r>
    <x v="2"/>
    <x v="38"/>
    <x v="2"/>
    <x v="23"/>
    <x v="36"/>
    <x v="0"/>
    <x v="0"/>
    <x v="0"/>
    <x v="0"/>
    <x v="0"/>
    <x v="37"/>
    <x v="23"/>
    <x v="37"/>
  </r>
  <r>
    <x v="2"/>
    <x v="39"/>
    <x v="2"/>
    <x v="6"/>
    <x v="37"/>
    <x v="0"/>
    <x v="0"/>
    <x v="0"/>
    <x v="0"/>
    <x v="0"/>
    <x v="38"/>
    <x v="6"/>
    <x v="38"/>
  </r>
  <r>
    <x v="2"/>
    <x v="40"/>
    <x v="2"/>
    <x v="24"/>
    <x v="38"/>
    <x v="0"/>
    <x v="0"/>
    <x v="0"/>
    <x v="0"/>
    <x v="0"/>
    <x v="39"/>
    <x v="24"/>
    <x v="39"/>
  </r>
  <r>
    <x v="2"/>
    <x v="41"/>
    <x v="2"/>
    <x v="25"/>
    <x v="39"/>
    <x v="0"/>
    <x v="0"/>
    <x v="0"/>
    <x v="0"/>
    <x v="0"/>
    <x v="40"/>
    <x v="25"/>
    <x v="40"/>
  </r>
  <r>
    <x v="2"/>
    <x v="42"/>
    <x v="2"/>
    <x v="16"/>
    <x v="40"/>
    <x v="0"/>
    <x v="0"/>
    <x v="0"/>
    <x v="0"/>
    <x v="0"/>
    <x v="41"/>
    <x v="16"/>
    <x v="41"/>
  </r>
  <r>
    <x v="0"/>
    <x v="43"/>
    <x v="0"/>
    <x v="16"/>
    <x v="41"/>
    <x v="0"/>
    <x v="0"/>
    <x v="0"/>
    <x v="0"/>
    <x v="0"/>
    <x v="42"/>
    <x v="16"/>
    <x v="42"/>
  </r>
  <r>
    <x v="2"/>
    <x v="44"/>
    <x v="2"/>
    <x v="26"/>
    <x v="42"/>
    <x v="0"/>
    <x v="0"/>
    <x v="0"/>
    <x v="0"/>
    <x v="0"/>
    <x v="43"/>
    <x v="26"/>
    <x v="43"/>
  </r>
  <r>
    <x v="2"/>
    <x v="45"/>
    <x v="2"/>
    <x v="26"/>
    <x v="42"/>
    <x v="0"/>
    <x v="0"/>
    <x v="0"/>
    <x v="0"/>
    <x v="0"/>
    <x v="43"/>
    <x v="26"/>
    <x v="43"/>
  </r>
  <r>
    <x v="2"/>
    <x v="46"/>
    <x v="2"/>
    <x v="27"/>
    <x v="43"/>
    <x v="0"/>
    <x v="0"/>
    <x v="0"/>
    <x v="0"/>
    <x v="0"/>
    <x v="44"/>
    <x v="27"/>
    <x v="44"/>
  </r>
  <r>
    <x v="0"/>
    <x v="47"/>
    <x v="0"/>
    <x v="26"/>
    <x v="44"/>
    <x v="0"/>
    <x v="0"/>
    <x v="0"/>
    <x v="0"/>
    <x v="0"/>
    <x v="45"/>
    <x v="26"/>
    <x v="45"/>
  </r>
  <r>
    <x v="1"/>
    <x v="48"/>
    <x v="1"/>
    <x v="27"/>
    <x v="45"/>
    <x v="1"/>
    <x v="0"/>
    <x v="0"/>
    <x v="5"/>
    <x v="14"/>
    <x v="46"/>
    <x v="27"/>
    <x v="46"/>
  </r>
  <r>
    <x v="0"/>
    <x v="49"/>
    <x v="0"/>
    <x v="28"/>
    <x v="46"/>
    <x v="0"/>
    <x v="0"/>
    <x v="0"/>
    <x v="0"/>
    <x v="0"/>
    <x v="47"/>
    <x v="28"/>
    <x v="47"/>
  </r>
  <r>
    <x v="0"/>
    <x v="50"/>
    <x v="0"/>
    <x v="28"/>
    <x v="47"/>
    <x v="0"/>
    <x v="0"/>
    <x v="0"/>
    <x v="0"/>
    <x v="0"/>
    <x v="48"/>
    <x v="28"/>
    <x v="48"/>
  </r>
  <r>
    <x v="0"/>
    <x v="51"/>
    <x v="0"/>
    <x v="27"/>
    <x v="43"/>
    <x v="0"/>
    <x v="0"/>
    <x v="0"/>
    <x v="0"/>
    <x v="0"/>
    <x v="44"/>
    <x v="27"/>
    <x v="44"/>
  </r>
  <r>
    <x v="2"/>
    <x v="52"/>
    <x v="2"/>
    <x v="29"/>
    <x v="48"/>
    <x v="0"/>
    <x v="0"/>
    <x v="0"/>
    <x v="0"/>
    <x v="0"/>
    <x v="49"/>
    <x v="29"/>
    <x v="49"/>
  </r>
  <r>
    <x v="1"/>
    <x v="53"/>
    <x v="1"/>
    <x v="29"/>
    <x v="49"/>
    <x v="1"/>
    <x v="0"/>
    <x v="0"/>
    <x v="0"/>
    <x v="15"/>
    <x v="50"/>
    <x v="29"/>
    <x v="50"/>
  </r>
  <r>
    <x v="1"/>
    <x v="54"/>
    <x v="1"/>
    <x v="29"/>
    <x v="49"/>
    <x v="1"/>
    <x v="0"/>
    <x v="0"/>
    <x v="0"/>
    <x v="15"/>
    <x v="50"/>
    <x v="29"/>
    <x v="50"/>
  </r>
  <r>
    <x v="2"/>
    <x v="55"/>
    <x v="2"/>
    <x v="30"/>
    <x v="50"/>
    <x v="0"/>
    <x v="0"/>
    <x v="0"/>
    <x v="0"/>
    <x v="0"/>
    <x v="51"/>
    <x v="30"/>
    <x v="51"/>
  </r>
  <r>
    <x v="2"/>
    <x v="56"/>
    <x v="2"/>
    <x v="30"/>
    <x v="50"/>
    <x v="0"/>
    <x v="0"/>
    <x v="0"/>
    <x v="0"/>
    <x v="0"/>
    <x v="51"/>
    <x v="30"/>
    <x v="51"/>
  </r>
  <r>
    <x v="2"/>
    <x v="57"/>
    <x v="2"/>
    <x v="31"/>
    <x v="51"/>
    <x v="0"/>
    <x v="0"/>
    <x v="0"/>
    <x v="0"/>
    <x v="0"/>
    <x v="52"/>
    <x v="31"/>
    <x v="52"/>
  </r>
  <r>
    <x v="0"/>
    <x v="58"/>
    <x v="0"/>
    <x v="31"/>
    <x v="52"/>
    <x v="0"/>
    <x v="0"/>
    <x v="0"/>
    <x v="0"/>
    <x v="0"/>
    <x v="53"/>
    <x v="31"/>
    <x v="53"/>
  </r>
  <r>
    <x v="2"/>
    <x v="59"/>
    <x v="2"/>
    <x v="11"/>
    <x v="53"/>
    <x v="0"/>
    <x v="0"/>
    <x v="0"/>
    <x v="0"/>
    <x v="0"/>
    <x v="54"/>
    <x v="11"/>
    <x v="54"/>
  </r>
  <r>
    <x v="4"/>
    <x v="60"/>
    <x v="1"/>
    <x v="11"/>
    <x v="54"/>
    <x v="3"/>
    <x v="0"/>
    <x v="0"/>
    <x v="0"/>
    <x v="16"/>
    <x v="55"/>
    <x v="11"/>
    <x v="55"/>
  </r>
  <r>
    <x v="2"/>
    <x v="61"/>
    <x v="2"/>
    <x v="25"/>
    <x v="55"/>
    <x v="0"/>
    <x v="0"/>
    <x v="0"/>
    <x v="0"/>
    <x v="0"/>
    <x v="56"/>
    <x v="25"/>
    <x v="56"/>
  </r>
  <r>
    <x v="2"/>
    <x v="62"/>
    <x v="2"/>
    <x v="24"/>
    <x v="56"/>
    <x v="0"/>
    <x v="0"/>
    <x v="0"/>
    <x v="0"/>
    <x v="0"/>
    <x v="57"/>
    <x v="24"/>
    <x v="57"/>
  </r>
  <r>
    <x v="2"/>
    <x v="63"/>
    <x v="2"/>
    <x v="32"/>
    <x v="25"/>
    <x v="0"/>
    <x v="0"/>
    <x v="0"/>
    <x v="0"/>
    <x v="0"/>
    <x v="58"/>
    <x v="30"/>
    <x v="58"/>
  </r>
  <r>
    <x v="2"/>
    <x v="64"/>
    <x v="2"/>
    <x v="10"/>
    <x v="57"/>
    <x v="0"/>
    <x v="0"/>
    <x v="0"/>
    <x v="0"/>
    <x v="0"/>
    <x v="59"/>
    <x v="10"/>
    <x v="59"/>
  </r>
  <r>
    <x v="0"/>
    <x v="65"/>
    <x v="0"/>
    <x v="6"/>
    <x v="58"/>
    <x v="0"/>
    <x v="0"/>
    <x v="0"/>
    <x v="0"/>
    <x v="0"/>
    <x v="60"/>
    <x v="6"/>
    <x v="60"/>
  </r>
  <r>
    <x v="0"/>
    <x v="66"/>
    <x v="0"/>
    <x v="11"/>
    <x v="59"/>
    <x v="0"/>
    <x v="0"/>
    <x v="0"/>
    <x v="1"/>
    <x v="0"/>
    <x v="61"/>
    <x v="11"/>
    <x v="61"/>
  </r>
  <r>
    <x v="5"/>
    <x v="67"/>
    <x v="3"/>
    <x v="33"/>
    <x v="60"/>
    <x v="0"/>
    <x v="0"/>
    <x v="0"/>
    <x v="6"/>
    <x v="0"/>
    <x v="62"/>
    <x v="32"/>
    <x v="62"/>
  </r>
  <r>
    <x v="5"/>
    <x v="68"/>
    <x v="3"/>
    <x v="34"/>
    <x v="61"/>
    <x v="0"/>
    <x v="0"/>
    <x v="0"/>
    <x v="0"/>
    <x v="0"/>
    <x v="63"/>
    <x v="33"/>
    <x v="63"/>
  </r>
  <r>
    <x v="6"/>
    <x v="69"/>
    <x v="3"/>
    <x v="3"/>
    <x v="62"/>
    <x v="0"/>
    <x v="0"/>
    <x v="0"/>
    <x v="0"/>
    <x v="0"/>
    <x v="64"/>
    <x v="3"/>
    <x v="64"/>
  </r>
  <r>
    <x v="6"/>
    <x v="70"/>
    <x v="3"/>
    <x v="0"/>
    <x v="63"/>
    <x v="0"/>
    <x v="0"/>
    <x v="0"/>
    <x v="7"/>
    <x v="0"/>
    <x v="65"/>
    <x v="0"/>
    <x v="65"/>
  </r>
  <r>
    <x v="3"/>
    <x v="71"/>
    <x v="3"/>
    <x v="18"/>
    <x v="64"/>
    <x v="0"/>
    <x v="0"/>
    <x v="0"/>
    <x v="0"/>
    <x v="0"/>
    <x v="66"/>
    <x v="18"/>
    <x v="66"/>
  </r>
  <r>
    <x v="3"/>
    <x v="72"/>
    <x v="3"/>
    <x v="35"/>
    <x v="65"/>
    <x v="0"/>
    <x v="0"/>
    <x v="0"/>
    <x v="0"/>
    <x v="0"/>
    <x v="67"/>
    <x v="34"/>
    <x v="67"/>
  </r>
  <r>
    <x v="0"/>
    <x v="73"/>
    <x v="0"/>
    <x v="19"/>
    <x v="66"/>
    <x v="0"/>
    <x v="0"/>
    <x v="0"/>
    <x v="0"/>
    <x v="0"/>
    <x v="68"/>
    <x v="19"/>
    <x v="68"/>
  </r>
  <r>
    <x v="2"/>
    <x v="74"/>
    <x v="2"/>
    <x v="29"/>
    <x v="48"/>
    <x v="0"/>
    <x v="0"/>
    <x v="0"/>
    <x v="0"/>
    <x v="0"/>
    <x v="49"/>
    <x v="29"/>
    <x v="49"/>
  </r>
  <r>
    <x v="2"/>
    <x v="75"/>
    <x v="2"/>
    <x v="29"/>
    <x v="48"/>
    <x v="0"/>
    <x v="0"/>
    <x v="0"/>
    <x v="0"/>
    <x v="0"/>
    <x v="49"/>
    <x v="29"/>
    <x v="49"/>
  </r>
  <r>
    <x v="2"/>
    <x v="76"/>
    <x v="2"/>
    <x v="27"/>
    <x v="43"/>
    <x v="0"/>
    <x v="0"/>
    <x v="0"/>
    <x v="0"/>
    <x v="0"/>
    <x v="44"/>
    <x v="27"/>
    <x v="44"/>
  </r>
  <r>
    <x v="2"/>
    <x v="77"/>
    <x v="2"/>
    <x v="26"/>
    <x v="42"/>
    <x v="0"/>
    <x v="0"/>
    <x v="0"/>
    <x v="0"/>
    <x v="0"/>
    <x v="43"/>
    <x v="26"/>
    <x v="43"/>
  </r>
  <r>
    <x v="2"/>
    <x v="78"/>
    <x v="2"/>
    <x v="26"/>
    <x v="42"/>
    <x v="0"/>
    <x v="0"/>
    <x v="0"/>
    <x v="0"/>
    <x v="0"/>
    <x v="43"/>
    <x v="26"/>
    <x v="43"/>
  </r>
  <r>
    <x v="1"/>
    <x v="79"/>
    <x v="3"/>
    <x v="36"/>
    <x v="67"/>
    <x v="1"/>
    <x v="0"/>
    <x v="0"/>
    <x v="0"/>
    <x v="0"/>
    <x v="69"/>
    <x v="35"/>
    <x v="69"/>
  </r>
  <r>
    <x v="1"/>
    <x v="80"/>
    <x v="3"/>
    <x v="37"/>
    <x v="68"/>
    <x v="1"/>
    <x v="0"/>
    <x v="0"/>
    <x v="0"/>
    <x v="0"/>
    <x v="70"/>
    <x v="36"/>
    <x v="70"/>
  </r>
  <r>
    <x v="7"/>
    <x v="81"/>
    <x v="5"/>
    <x v="32"/>
    <x v="69"/>
    <x v="4"/>
    <x v="0"/>
    <x v="0"/>
    <x v="8"/>
    <x v="0"/>
    <x v="71"/>
    <x v="37"/>
    <x v="71"/>
  </r>
  <r>
    <x v="8"/>
    <x v="82"/>
    <x v="5"/>
    <x v="32"/>
    <x v="69"/>
    <x v="4"/>
    <x v="0"/>
    <x v="0"/>
    <x v="8"/>
    <x v="17"/>
    <x v="51"/>
    <x v="37"/>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96:D106" firstHeaderRow="1" firstDataRow="1" firstDataCol="1"/>
  <pivotFields count="13">
    <pivotField axis="axisRow" compact="0" showAll="0">
      <items count="10">
        <item x="8"/>
        <item x="3"/>
        <item x="4"/>
        <item x="2"/>
        <item x="0"/>
        <item x="5"/>
        <item x="7"/>
        <item x="6"/>
        <item x="1"/>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items count="74">
        <item x="51"/>
        <item x="49"/>
        <item x="50"/>
        <item x="48"/>
        <item x="47"/>
        <item x="71"/>
        <item x="46"/>
        <item x="69"/>
        <item x="44"/>
        <item x="45"/>
        <item x="43"/>
        <item x="70"/>
        <item x="53"/>
        <item x="18"/>
        <item x="17"/>
        <item x="52"/>
        <item x="24"/>
        <item x="40"/>
        <item x="42"/>
        <item x="41"/>
        <item x="56"/>
        <item x="67"/>
        <item x="16"/>
        <item x="61"/>
        <item x="55"/>
        <item x="68"/>
        <item x="54"/>
        <item x="23"/>
        <item x="66"/>
        <item x="39"/>
        <item x="57"/>
        <item x="9"/>
        <item x="60"/>
        <item x="19"/>
        <item x="30"/>
        <item x="37"/>
        <item x="38"/>
        <item x="22"/>
        <item x="36"/>
        <item x="21"/>
        <item x="27"/>
        <item x="20"/>
        <item x="28"/>
        <item x="29"/>
        <item x="35"/>
        <item x="58"/>
        <item x="25"/>
        <item x="15"/>
        <item x="59"/>
        <item x="13"/>
        <item x="26"/>
        <item x="11"/>
        <item x="62"/>
        <item x="10"/>
        <item x="12"/>
        <item x="64"/>
        <item x="33"/>
        <item x="34"/>
        <item x="32"/>
        <item x="0"/>
        <item x="3"/>
        <item x="7"/>
        <item x="6"/>
        <item x="8"/>
        <item x="1"/>
        <item x="2"/>
        <item x="63"/>
        <item x="31"/>
        <item x="5"/>
        <item x="65"/>
        <item x="14"/>
        <item x="4"/>
        <item x="72"/>
        <item t="default"/>
      </items>
    </pivotField>
  </pivotFields>
  <rowFields count="1">
    <field x="0"/>
  </rowFields>
  <rowItems count="10">
    <i>
      <x/>
    </i>
    <i>
      <x v="1"/>
    </i>
    <i>
      <x v="2"/>
    </i>
    <i>
      <x v="3"/>
    </i>
    <i>
      <x v="4"/>
    </i>
    <i>
      <x v="5"/>
    </i>
    <i>
      <x v="6"/>
    </i>
    <i>
      <x v="7"/>
    </i>
    <i>
      <x v="8"/>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13"/>
  <sheetViews>
    <sheetView topLeftCell="A82" workbookViewId="0">
      <selection activeCell="N86" sqref="N86"/>
    </sheetView>
  </sheetViews>
  <sheetFormatPr defaultColWidth="9" defaultRowHeight="18" customHeight="1"/>
  <cols>
    <col min="1" max="1" width="5.25" style="100" customWidth="1"/>
    <col min="2" max="2" width="19.125" style="100"/>
    <col min="3" max="3" width="12.875" style="100"/>
    <col min="4" max="4" width="17.25" style="103"/>
    <col min="5" max="7" width="8.375" style="100" customWidth="1"/>
    <col min="8" max="8" width="9.375" style="100" customWidth="1"/>
    <col min="9" max="9" width="8.375" style="100" customWidth="1"/>
    <col min="10" max="10" width="6.875" style="100" customWidth="1"/>
    <col min="11" max="11" width="8.375" style="100" customWidth="1"/>
    <col min="12" max="12" width="9.375" style="100" customWidth="1"/>
    <col min="13" max="13" width="8.875" style="100" customWidth="1"/>
    <col min="14" max="14" width="9.625" style="100" customWidth="1"/>
    <col min="15" max="15" width="21.5" style="100" customWidth="1"/>
    <col min="16" max="16" width="11.125" style="100" customWidth="1"/>
    <col min="17" max="17" width="15.125" style="104" hidden="1" customWidth="1"/>
    <col min="18" max="18" width="5.375" style="100" hidden="1" customWidth="1"/>
    <col min="19" max="19" width="10.875" style="100" hidden="1" customWidth="1"/>
    <col min="20" max="26" width="10.875" style="100"/>
    <col min="27" max="27" width="5.125" style="100"/>
    <col min="28" max="16384" width="9" style="100"/>
  </cols>
  <sheetData>
    <row r="1" s="100" customFormat="1" customHeight="1" spans="1:17">
      <c r="A1" s="105" t="s">
        <v>0</v>
      </c>
      <c r="B1" s="105"/>
      <c r="C1" s="105"/>
      <c r="D1" s="105"/>
      <c r="E1" s="105"/>
      <c r="F1" s="105"/>
      <c r="G1" s="105"/>
      <c r="H1" s="105"/>
      <c r="I1" s="105"/>
      <c r="J1" s="105"/>
      <c r="K1" s="105"/>
      <c r="L1" s="105"/>
      <c r="M1" s="105"/>
      <c r="N1" s="105"/>
      <c r="O1" s="99"/>
      <c r="Q1" s="104"/>
    </row>
    <row r="2" s="99" customFormat="1" customHeight="1" spans="1:17">
      <c r="A2" s="106" t="s">
        <v>1</v>
      </c>
      <c r="B2" s="106" t="s">
        <v>2</v>
      </c>
      <c r="C2" s="106" t="s">
        <v>3</v>
      </c>
      <c r="D2" s="106" t="s">
        <v>4</v>
      </c>
      <c r="E2" s="106" t="s">
        <v>5</v>
      </c>
      <c r="F2" s="106" t="s">
        <v>6</v>
      </c>
      <c r="G2" s="106" t="s">
        <v>7</v>
      </c>
      <c r="H2" s="106" t="s">
        <v>8</v>
      </c>
      <c r="I2" s="106" t="s">
        <v>9</v>
      </c>
      <c r="J2" s="106" t="s">
        <v>10</v>
      </c>
      <c r="K2" s="106" t="s">
        <v>11</v>
      </c>
      <c r="L2" s="106" t="s">
        <v>12</v>
      </c>
      <c r="M2" s="106" t="s">
        <v>13</v>
      </c>
      <c r="N2" s="106" t="s">
        <v>14</v>
      </c>
      <c r="O2" s="106" t="s">
        <v>15</v>
      </c>
      <c r="Q2" s="115"/>
    </row>
    <row r="3" s="99" customFormat="1" ht="30" customHeight="1" spans="1:18">
      <c r="A3" s="107">
        <v>1</v>
      </c>
      <c r="B3" s="108" t="s">
        <v>16</v>
      </c>
      <c r="C3" s="5" t="s">
        <v>17</v>
      </c>
      <c r="D3" s="108" t="s">
        <v>18</v>
      </c>
      <c r="E3" s="109">
        <v>30</v>
      </c>
      <c r="F3" s="109">
        <v>320.5</v>
      </c>
      <c r="G3" s="110">
        <v>18</v>
      </c>
      <c r="H3" s="107"/>
      <c r="I3" s="107"/>
      <c r="J3" s="107">
        <v>0</v>
      </c>
      <c r="K3" s="107">
        <v>0</v>
      </c>
      <c r="L3" s="113">
        <v>5769</v>
      </c>
      <c r="M3" s="113">
        <v>150</v>
      </c>
      <c r="N3" s="113">
        <v>5919</v>
      </c>
      <c r="O3" s="114" t="s">
        <v>19</v>
      </c>
      <c r="P3" s="100">
        <v>18</v>
      </c>
      <c r="Q3" s="115" t="s">
        <v>20</v>
      </c>
      <c r="R3" s="99" t="s">
        <v>21</v>
      </c>
    </row>
    <row r="4" s="99" customFormat="1" customHeight="1" spans="1:18">
      <c r="A4" s="107">
        <v>2</v>
      </c>
      <c r="B4" s="108" t="s">
        <v>16</v>
      </c>
      <c r="C4" s="5" t="s">
        <v>22</v>
      </c>
      <c r="D4" s="108" t="s">
        <v>18</v>
      </c>
      <c r="E4" s="109">
        <v>31</v>
      </c>
      <c r="F4" s="109">
        <v>336</v>
      </c>
      <c r="G4" s="110">
        <v>18</v>
      </c>
      <c r="H4" s="107"/>
      <c r="I4" s="107"/>
      <c r="J4" s="107">
        <v>0</v>
      </c>
      <c r="K4" s="107">
        <v>0</v>
      </c>
      <c r="L4" s="113">
        <v>6048</v>
      </c>
      <c r="M4" s="113">
        <v>155</v>
      </c>
      <c r="N4" s="113">
        <v>6203</v>
      </c>
      <c r="O4" s="114" t="s">
        <v>19</v>
      </c>
      <c r="P4" s="100">
        <v>18</v>
      </c>
      <c r="Q4" s="115" t="s">
        <v>20</v>
      </c>
      <c r="R4" s="99" t="s">
        <v>21</v>
      </c>
    </row>
    <row r="5" s="99" customFormat="1" customHeight="1" spans="1:18">
      <c r="A5" s="107">
        <v>3</v>
      </c>
      <c r="B5" s="108" t="s">
        <v>16</v>
      </c>
      <c r="C5" s="5" t="s">
        <v>23</v>
      </c>
      <c r="D5" s="108" t="s">
        <v>18</v>
      </c>
      <c r="E5" s="109">
        <v>30</v>
      </c>
      <c r="F5" s="109">
        <v>339</v>
      </c>
      <c r="G5" s="110">
        <v>18</v>
      </c>
      <c r="H5" s="107"/>
      <c r="I5" s="107"/>
      <c r="J5" s="107">
        <v>-30</v>
      </c>
      <c r="K5" s="107">
        <v>0</v>
      </c>
      <c r="L5" s="113">
        <v>6072</v>
      </c>
      <c r="M5" s="113">
        <v>150</v>
      </c>
      <c r="N5" s="113">
        <v>6222</v>
      </c>
      <c r="O5" s="114" t="s">
        <v>24</v>
      </c>
      <c r="P5" s="100">
        <v>17.9115044247788</v>
      </c>
      <c r="Q5" s="115" t="s">
        <v>20</v>
      </c>
      <c r="R5" s="99" t="s">
        <v>21</v>
      </c>
    </row>
    <row r="6" s="99" customFormat="1" ht="34" customHeight="1" spans="1:18">
      <c r="A6" s="107">
        <v>4</v>
      </c>
      <c r="B6" s="108" t="s">
        <v>16</v>
      </c>
      <c r="C6" s="5" t="s">
        <v>25</v>
      </c>
      <c r="D6" s="108" t="s">
        <v>18</v>
      </c>
      <c r="E6" s="109">
        <v>29</v>
      </c>
      <c r="F6" s="109">
        <v>323.5</v>
      </c>
      <c r="G6" s="110">
        <v>18</v>
      </c>
      <c r="H6" s="107"/>
      <c r="I6" s="107"/>
      <c r="J6" s="107">
        <v>0</v>
      </c>
      <c r="K6" s="107">
        <v>0</v>
      </c>
      <c r="L6" s="113">
        <v>5823</v>
      </c>
      <c r="M6" s="113">
        <v>145</v>
      </c>
      <c r="N6" s="113">
        <v>5968</v>
      </c>
      <c r="O6" s="114" t="s">
        <v>19</v>
      </c>
      <c r="P6" s="100">
        <v>18</v>
      </c>
      <c r="Q6" s="115" t="s">
        <v>20</v>
      </c>
      <c r="R6" s="99" t="s">
        <v>21</v>
      </c>
    </row>
    <row r="7" s="99" customFormat="1" ht="34" customHeight="1" spans="1:18">
      <c r="A7" s="107">
        <v>5</v>
      </c>
      <c r="B7" s="108" t="s">
        <v>26</v>
      </c>
      <c r="C7" s="5" t="s">
        <v>27</v>
      </c>
      <c r="D7" s="108" t="s">
        <v>28</v>
      </c>
      <c r="E7" s="109">
        <v>26</v>
      </c>
      <c r="F7" s="109">
        <v>378</v>
      </c>
      <c r="G7" s="110">
        <v>19.5</v>
      </c>
      <c r="H7" s="107"/>
      <c r="I7" s="107"/>
      <c r="J7" s="107">
        <v>0</v>
      </c>
      <c r="K7" s="107">
        <v>100.5</v>
      </c>
      <c r="L7" s="113">
        <v>7471.5</v>
      </c>
      <c r="M7" s="113">
        <v>130</v>
      </c>
      <c r="N7" s="113">
        <v>7601.5</v>
      </c>
      <c r="O7" s="114" t="s">
        <v>19</v>
      </c>
      <c r="P7" s="100"/>
      <c r="Q7" s="115" t="s">
        <v>20</v>
      </c>
      <c r="R7" s="99" t="s">
        <v>21</v>
      </c>
    </row>
    <row r="8" s="99" customFormat="1" ht="34" customHeight="1" spans="1:18">
      <c r="A8" s="107">
        <v>6</v>
      </c>
      <c r="B8" s="108" t="s">
        <v>29</v>
      </c>
      <c r="C8" s="5" t="s">
        <v>30</v>
      </c>
      <c r="D8" s="108" t="s">
        <v>31</v>
      </c>
      <c r="E8" s="109">
        <v>31</v>
      </c>
      <c r="F8" s="109">
        <v>370.5</v>
      </c>
      <c r="G8" s="110">
        <v>18</v>
      </c>
      <c r="H8" s="107"/>
      <c r="I8" s="107"/>
      <c r="J8" s="107">
        <v>0</v>
      </c>
      <c r="K8" s="107">
        <v>0</v>
      </c>
      <c r="L8" s="113">
        <v>6669</v>
      </c>
      <c r="M8" s="113">
        <v>155</v>
      </c>
      <c r="N8" s="113">
        <v>6824</v>
      </c>
      <c r="O8" s="114" t="s">
        <v>19</v>
      </c>
      <c r="P8" s="100"/>
      <c r="Q8" s="115" t="s">
        <v>20</v>
      </c>
      <c r="R8" s="99" t="s">
        <v>21</v>
      </c>
    </row>
    <row r="9" s="99" customFormat="1" ht="34" customHeight="1" spans="1:18">
      <c r="A9" s="107">
        <v>7</v>
      </c>
      <c r="B9" s="108" t="s">
        <v>29</v>
      </c>
      <c r="C9" s="5" t="s">
        <v>32</v>
      </c>
      <c r="D9" s="108" t="s">
        <v>31</v>
      </c>
      <c r="E9" s="109">
        <v>28</v>
      </c>
      <c r="F9" s="109">
        <v>330.5</v>
      </c>
      <c r="G9" s="110">
        <v>18</v>
      </c>
      <c r="H9" s="107"/>
      <c r="I9" s="107"/>
      <c r="J9" s="107">
        <v>0</v>
      </c>
      <c r="K9" s="107">
        <v>0</v>
      </c>
      <c r="L9" s="113">
        <v>5949</v>
      </c>
      <c r="M9" s="113">
        <v>140</v>
      </c>
      <c r="N9" s="113">
        <v>6089</v>
      </c>
      <c r="O9" s="114" t="s">
        <v>19</v>
      </c>
      <c r="P9" s="100"/>
      <c r="Q9" s="115" t="s">
        <v>20</v>
      </c>
      <c r="R9" s="99" t="s">
        <v>21</v>
      </c>
    </row>
    <row r="10" s="99" customFormat="1" ht="34" customHeight="1" spans="1:18">
      <c r="A10" s="107">
        <v>8</v>
      </c>
      <c r="B10" s="108" t="s">
        <v>29</v>
      </c>
      <c r="C10" s="5" t="s">
        <v>33</v>
      </c>
      <c r="D10" s="108" t="s">
        <v>31</v>
      </c>
      <c r="E10" s="109">
        <v>27.5</v>
      </c>
      <c r="F10" s="109">
        <v>330</v>
      </c>
      <c r="G10" s="110">
        <v>18</v>
      </c>
      <c r="H10" s="107"/>
      <c r="I10" s="107"/>
      <c r="J10" s="107">
        <v>0</v>
      </c>
      <c r="K10" s="107">
        <v>0</v>
      </c>
      <c r="L10" s="113">
        <v>5940</v>
      </c>
      <c r="M10" s="113">
        <v>137.5</v>
      </c>
      <c r="N10" s="113">
        <v>6077.5</v>
      </c>
      <c r="O10" s="114" t="s">
        <v>19</v>
      </c>
      <c r="P10" s="100"/>
      <c r="Q10" s="115" t="s">
        <v>20</v>
      </c>
      <c r="R10" s="99" t="s">
        <v>21</v>
      </c>
    </row>
    <row r="11" s="99" customFormat="1" ht="34" customHeight="1" spans="1:18">
      <c r="A11" s="107">
        <v>9</v>
      </c>
      <c r="B11" s="108" t="s">
        <v>29</v>
      </c>
      <c r="C11" s="5" t="s">
        <v>34</v>
      </c>
      <c r="D11" s="108" t="s">
        <v>31</v>
      </c>
      <c r="E11" s="109">
        <v>30</v>
      </c>
      <c r="F11" s="109">
        <v>335.5</v>
      </c>
      <c r="G11" s="110">
        <v>18</v>
      </c>
      <c r="H11" s="107"/>
      <c r="I11" s="107"/>
      <c r="J11" s="107">
        <v>0</v>
      </c>
      <c r="K11" s="107">
        <v>0</v>
      </c>
      <c r="L11" s="113">
        <v>6039</v>
      </c>
      <c r="M11" s="113">
        <v>150</v>
      </c>
      <c r="N11" s="113">
        <v>6189</v>
      </c>
      <c r="O11" s="114" t="s">
        <v>19</v>
      </c>
      <c r="P11" s="100"/>
      <c r="Q11" s="115" t="s">
        <v>20</v>
      </c>
      <c r="R11" s="99" t="s">
        <v>21</v>
      </c>
    </row>
    <row r="12" s="99" customFormat="1" ht="34" customHeight="1" spans="1:18">
      <c r="A12" s="107">
        <v>10</v>
      </c>
      <c r="B12" s="108" t="s">
        <v>29</v>
      </c>
      <c r="C12" s="5" t="s">
        <v>35</v>
      </c>
      <c r="D12" s="108" t="s">
        <v>31</v>
      </c>
      <c r="E12" s="109">
        <v>15</v>
      </c>
      <c r="F12" s="109">
        <v>165</v>
      </c>
      <c r="G12" s="110">
        <v>18</v>
      </c>
      <c r="H12" s="107"/>
      <c r="I12" s="107"/>
      <c r="J12" s="107">
        <v>0</v>
      </c>
      <c r="K12" s="107">
        <v>0</v>
      </c>
      <c r="L12" s="113">
        <v>2970</v>
      </c>
      <c r="M12" s="113">
        <v>75</v>
      </c>
      <c r="N12" s="113">
        <v>3045</v>
      </c>
      <c r="O12" s="114" t="s">
        <v>19</v>
      </c>
      <c r="P12" s="100"/>
      <c r="Q12" s="115" t="s">
        <v>20</v>
      </c>
      <c r="R12" s="99" t="s">
        <v>21</v>
      </c>
    </row>
    <row r="13" s="99" customFormat="1" ht="34" customHeight="1" spans="1:18">
      <c r="A13" s="107">
        <v>11</v>
      </c>
      <c r="B13" s="108" t="s">
        <v>36</v>
      </c>
      <c r="C13" s="111" t="s">
        <v>37</v>
      </c>
      <c r="D13" s="108" t="s">
        <v>38</v>
      </c>
      <c r="E13" s="109">
        <v>27</v>
      </c>
      <c r="F13" s="109">
        <v>287.5</v>
      </c>
      <c r="G13" s="110">
        <v>18</v>
      </c>
      <c r="H13" s="107"/>
      <c r="I13" s="107"/>
      <c r="J13" s="107">
        <v>0</v>
      </c>
      <c r="K13" s="107">
        <v>0</v>
      </c>
      <c r="L13" s="113">
        <v>5175</v>
      </c>
      <c r="M13" s="113">
        <v>135</v>
      </c>
      <c r="N13" s="113">
        <v>5310</v>
      </c>
      <c r="O13" s="114" t="s">
        <v>19</v>
      </c>
      <c r="P13" s="100"/>
      <c r="Q13" s="115" t="s">
        <v>20</v>
      </c>
      <c r="R13" s="99" t="s">
        <v>21</v>
      </c>
    </row>
    <row r="14" s="99" customFormat="1" ht="34" customHeight="1" spans="1:18">
      <c r="A14" s="107">
        <v>12</v>
      </c>
      <c r="B14" s="108" t="s">
        <v>36</v>
      </c>
      <c r="C14" s="111" t="s">
        <v>39</v>
      </c>
      <c r="D14" s="108" t="s">
        <v>38</v>
      </c>
      <c r="E14" s="109">
        <v>24</v>
      </c>
      <c r="F14" s="109">
        <v>256</v>
      </c>
      <c r="G14" s="110">
        <v>18</v>
      </c>
      <c r="H14" s="107"/>
      <c r="I14" s="107"/>
      <c r="J14" s="107">
        <v>0</v>
      </c>
      <c r="K14" s="107">
        <v>0</v>
      </c>
      <c r="L14" s="113">
        <v>4608</v>
      </c>
      <c r="M14" s="113">
        <v>120</v>
      </c>
      <c r="N14" s="113">
        <v>4728</v>
      </c>
      <c r="O14" s="114" t="s">
        <v>19</v>
      </c>
      <c r="P14" s="100"/>
      <c r="Q14" s="115" t="s">
        <v>20</v>
      </c>
      <c r="R14" s="99" t="s">
        <v>21</v>
      </c>
    </row>
    <row r="15" s="99" customFormat="1" ht="34" customHeight="1" spans="1:18">
      <c r="A15" s="107">
        <v>13</v>
      </c>
      <c r="B15" s="108" t="s">
        <v>16</v>
      </c>
      <c r="C15" s="111" t="s">
        <v>40</v>
      </c>
      <c r="D15" s="108" t="s">
        <v>18</v>
      </c>
      <c r="E15" s="109">
        <v>27</v>
      </c>
      <c r="F15" s="109">
        <v>294</v>
      </c>
      <c r="G15" s="110">
        <v>18</v>
      </c>
      <c r="H15" s="107"/>
      <c r="I15" s="107"/>
      <c r="J15" s="107">
        <v>0</v>
      </c>
      <c r="K15" s="107">
        <v>0</v>
      </c>
      <c r="L15" s="113">
        <v>5292</v>
      </c>
      <c r="M15" s="113">
        <v>135</v>
      </c>
      <c r="N15" s="113">
        <v>5427</v>
      </c>
      <c r="O15" s="114" t="s">
        <v>19</v>
      </c>
      <c r="P15" s="100"/>
      <c r="Q15" s="115" t="s">
        <v>20</v>
      </c>
      <c r="R15" s="99" t="s">
        <v>21</v>
      </c>
    </row>
    <row r="16" s="99" customFormat="1" ht="34" customHeight="1" spans="1:18">
      <c r="A16" s="107">
        <v>14</v>
      </c>
      <c r="B16" s="108" t="s">
        <v>16</v>
      </c>
      <c r="C16" s="111" t="s">
        <v>41</v>
      </c>
      <c r="D16" s="108" t="s">
        <v>18</v>
      </c>
      <c r="E16" s="109">
        <v>23</v>
      </c>
      <c r="F16" s="109">
        <v>252.5</v>
      </c>
      <c r="G16" s="110">
        <v>18</v>
      </c>
      <c r="H16" s="107"/>
      <c r="I16" s="107"/>
      <c r="J16" s="107">
        <v>0</v>
      </c>
      <c r="K16" s="107">
        <v>0</v>
      </c>
      <c r="L16" s="113">
        <v>4545</v>
      </c>
      <c r="M16" s="113">
        <v>115</v>
      </c>
      <c r="N16" s="113">
        <v>4660</v>
      </c>
      <c r="O16" s="114" t="s">
        <v>19</v>
      </c>
      <c r="P16" s="100"/>
      <c r="Q16" s="115" t="s">
        <v>20</v>
      </c>
      <c r="R16" s="99" t="s">
        <v>21</v>
      </c>
    </row>
    <row r="17" s="99" customFormat="1" ht="34" customHeight="1" spans="1:18">
      <c r="A17" s="107">
        <v>15</v>
      </c>
      <c r="B17" s="108" t="s">
        <v>16</v>
      </c>
      <c r="C17" s="111" t="s">
        <v>42</v>
      </c>
      <c r="D17" s="108" t="s">
        <v>43</v>
      </c>
      <c r="E17" s="109">
        <v>24</v>
      </c>
      <c r="F17" s="109">
        <v>259.5</v>
      </c>
      <c r="G17" s="110">
        <v>28</v>
      </c>
      <c r="H17" s="107"/>
      <c r="I17" s="107"/>
      <c r="J17" s="107">
        <v>-10</v>
      </c>
      <c r="K17" s="107">
        <v>0</v>
      </c>
      <c r="L17" s="113">
        <v>7256</v>
      </c>
      <c r="M17" s="113">
        <v>120</v>
      </c>
      <c r="N17" s="113">
        <v>7376</v>
      </c>
      <c r="O17" s="114" t="s">
        <v>44</v>
      </c>
      <c r="P17" s="100"/>
      <c r="Q17" s="115" t="s">
        <v>20</v>
      </c>
      <c r="R17" s="99" t="s">
        <v>21</v>
      </c>
    </row>
    <row r="18" s="99" customFormat="1" ht="34" customHeight="1" spans="1:18">
      <c r="A18" s="107">
        <v>16</v>
      </c>
      <c r="B18" s="108" t="s">
        <v>16</v>
      </c>
      <c r="C18" s="111" t="s">
        <v>45</v>
      </c>
      <c r="D18" s="108" t="s">
        <v>18</v>
      </c>
      <c r="E18" s="109">
        <v>21</v>
      </c>
      <c r="F18" s="109">
        <v>243</v>
      </c>
      <c r="G18" s="110">
        <v>18</v>
      </c>
      <c r="H18" s="107"/>
      <c r="I18" s="107"/>
      <c r="J18" s="107">
        <v>0</v>
      </c>
      <c r="K18" s="107">
        <v>0</v>
      </c>
      <c r="L18" s="113">
        <v>4374</v>
      </c>
      <c r="M18" s="113">
        <v>105</v>
      </c>
      <c r="N18" s="113">
        <v>4479</v>
      </c>
      <c r="O18" s="114" t="s">
        <v>19</v>
      </c>
      <c r="P18" s="100"/>
      <c r="Q18" s="115" t="s">
        <v>20</v>
      </c>
      <c r="R18" s="99" t="s">
        <v>21</v>
      </c>
    </row>
    <row r="19" s="99" customFormat="1" ht="34" customHeight="1" spans="1:18">
      <c r="A19" s="107">
        <v>17</v>
      </c>
      <c r="B19" s="108" t="s">
        <v>16</v>
      </c>
      <c r="C19" s="111" t="s">
        <v>46</v>
      </c>
      <c r="D19" s="108" t="s">
        <v>18</v>
      </c>
      <c r="E19" s="109">
        <v>9</v>
      </c>
      <c r="F19" s="109">
        <v>92</v>
      </c>
      <c r="G19" s="110">
        <v>18</v>
      </c>
      <c r="H19" s="107"/>
      <c r="I19" s="107"/>
      <c r="J19" s="107">
        <v>0</v>
      </c>
      <c r="K19" s="107">
        <v>0</v>
      </c>
      <c r="L19" s="113">
        <v>1656</v>
      </c>
      <c r="M19" s="113">
        <v>45</v>
      </c>
      <c r="N19" s="113">
        <v>1701</v>
      </c>
      <c r="O19" s="114" t="s">
        <v>19</v>
      </c>
      <c r="P19" s="100"/>
      <c r="Q19" s="115" t="s">
        <v>20</v>
      </c>
      <c r="R19" s="99" t="s">
        <v>21</v>
      </c>
    </row>
    <row r="20" s="99" customFormat="1" ht="34" customHeight="1" spans="1:18">
      <c r="A20" s="107">
        <v>18</v>
      </c>
      <c r="B20" s="108" t="s">
        <v>16</v>
      </c>
      <c r="C20" s="111" t="s">
        <v>47</v>
      </c>
      <c r="D20" s="108" t="s">
        <v>18</v>
      </c>
      <c r="E20" s="109">
        <v>8</v>
      </c>
      <c r="F20" s="109">
        <v>85</v>
      </c>
      <c r="G20" s="110">
        <v>18</v>
      </c>
      <c r="H20" s="107"/>
      <c r="I20" s="107"/>
      <c r="J20" s="107">
        <v>-500</v>
      </c>
      <c r="K20" s="107">
        <v>0</v>
      </c>
      <c r="L20" s="113">
        <v>1030</v>
      </c>
      <c r="M20" s="113">
        <v>40</v>
      </c>
      <c r="N20" s="113">
        <v>1070</v>
      </c>
      <c r="O20" s="114" t="s">
        <v>48</v>
      </c>
      <c r="P20" s="100"/>
      <c r="Q20" s="115" t="s">
        <v>20</v>
      </c>
      <c r="R20" s="99" t="s">
        <v>21</v>
      </c>
    </row>
    <row r="21" s="99" customFormat="1" ht="34" customHeight="1" spans="1:18">
      <c r="A21" s="107">
        <v>19</v>
      </c>
      <c r="B21" s="108" t="s">
        <v>16</v>
      </c>
      <c r="C21" s="111" t="s">
        <v>49</v>
      </c>
      <c r="D21" s="108" t="s">
        <v>18</v>
      </c>
      <c r="E21" s="109">
        <v>8</v>
      </c>
      <c r="F21" s="109">
        <v>85</v>
      </c>
      <c r="G21" s="110">
        <v>18</v>
      </c>
      <c r="H21" s="107"/>
      <c r="I21" s="107"/>
      <c r="J21" s="107">
        <v>-520</v>
      </c>
      <c r="K21" s="107">
        <v>0</v>
      </c>
      <c r="L21" s="113">
        <v>1010</v>
      </c>
      <c r="M21" s="113">
        <v>40</v>
      </c>
      <c r="N21" s="113">
        <v>1050</v>
      </c>
      <c r="O21" s="114" t="s">
        <v>50</v>
      </c>
      <c r="P21" s="100"/>
      <c r="Q21" s="115" t="s">
        <v>20</v>
      </c>
      <c r="R21" s="99" t="s">
        <v>21</v>
      </c>
    </row>
    <row r="22" s="99" customFormat="1" ht="34" customHeight="1" spans="1:18">
      <c r="A22" s="107">
        <v>20</v>
      </c>
      <c r="B22" s="108" t="s">
        <v>51</v>
      </c>
      <c r="C22" s="111" t="s">
        <v>52</v>
      </c>
      <c r="D22" s="108" t="s">
        <v>28</v>
      </c>
      <c r="E22" s="109">
        <v>15</v>
      </c>
      <c r="F22" s="109">
        <v>167</v>
      </c>
      <c r="G22" s="110">
        <v>18.5</v>
      </c>
      <c r="H22" s="107"/>
      <c r="I22" s="107"/>
      <c r="J22" s="107">
        <v>-10</v>
      </c>
      <c r="K22" s="107">
        <v>36.5</v>
      </c>
      <c r="L22" s="113">
        <v>3116</v>
      </c>
      <c r="M22" s="113">
        <v>75</v>
      </c>
      <c r="N22" s="113">
        <v>3191</v>
      </c>
      <c r="O22" s="114" t="s">
        <v>53</v>
      </c>
      <c r="P22" s="100"/>
      <c r="Q22" s="116" t="s">
        <v>20</v>
      </c>
      <c r="R22" s="99" t="s">
        <v>21</v>
      </c>
    </row>
    <row r="23" s="99" customFormat="1" ht="34" customHeight="1" spans="1:18">
      <c r="A23" s="107">
        <v>21</v>
      </c>
      <c r="B23" s="108" t="s">
        <v>51</v>
      </c>
      <c r="C23" s="111" t="s">
        <v>54</v>
      </c>
      <c r="D23" s="108" t="s">
        <v>28</v>
      </c>
      <c r="E23" s="109">
        <v>18</v>
      </c>
      <c r="F23" s="109">
        <v>190</v>
      </c>
      <c r="G23" s="110">
        <v>18.5</v>
      </c>
      <c r="H23" s="107"/>
      <c r="I23" s="107"/>
      <c r="J23" s="107">
        <v>0</v>
      </c>
      <c r="K23" s="107">
        <v>46</v>
      </c>
      <c r="L23" s="113">
        <v>3561</v>
      </c>
      <c r="M23" s="113">
        <v>90</v>
      </c>
      <c r="N23" s="113">
        <v>3651</v>
      </c>
      <c r="O23" s="114" t="s">
        <v>19</v>
      </c>
      <c r="P23" s="100"/>
      <c r="Q23" s="115" t="s">
        <v>20</v>
      </c>
      <c r="R23" s="99" t="s">
        <v>21</v>
      </c>
    </row>
    <row r="24" s="99" customFormat="1" ht="34" customHeight="1" spans="1:18">
      <c r="A24" s="107">
        <v>22</v>
      </c>
      <c r="B24" s="108" t="s">
        <v>51</v>
      </c>
      <c r="C24" s="111" t="s">
        <v>55</v>
      </c>
      <c r="D24" s="108" t="s">
        <v>28</v>
      </c>
      <c r="E24" s="109">
        <v>18</v>
      </c>
      <c r="F24" s="109">
        <v>187.5</v>
      </c>
      <c r="G24" s="110">
        <v>18.5</v>
      </c>
      <c r="H24" s="107"/>
      <c r="I24" s="107"/>
      <c r="J24" s="107">
        <v>0</v>
      </c>
      <c r="K24" s="107">
        <v>43.5</v>
      </c>
      <c r="L24" s="113">
        <v>3512.25</v>
      </c>
      <c r="M24" s="113">
        <v>90</v>
      </c>
      <c r="N24" s="113">
        <v>3602.25</v>
      </c>
      <c r="O24" s="114" t="s">
        <v>19</v>
      </c>
      <c r="P24" s="100"/>
      <c r="Q24" s="115" t="s">
        <v>20</v>
      </c>
      <c r="R24" s="99" t="s">
        <v>21</v>
      </c>
    </row>
    <row r="25" s="99" customFormat="1" ht="34" customHeight="1" spans="1:18">
      <c r="A25" s="107">
        <v>23</v>
      </c>
      <c r="B25" s="108" t="s">
        <v>51</v>
      </c>
      <c r="C25" s="111" t="s">
        <v>56</v>
      </c>
      <c r="D25" s="108" t="s">
        <v>28</v>
      </c>
      <c r="E25" s="109">
        <v>17</v>
      </c>
      <c r="F25" s="109">
        <v>176.5</v>
      </c>
      <c r="G25" s="110">
        <v>18.5</v>
      </c>
      <c r="H25" s="107"/>
      <c r="I25" s="107"/>
      <c r="J25" s="107">
        <v>0</v>
      </c>
      <c r="K25" s="107">
        <v>40.5</v>
      </c>
      <c r="L25" s="113">
        <v>3305.75</v>
      </c>
      <c r="M25" s="113">
        <v>85</v>
      </c>
      <c r="N25" s="113">
        <v>3390.75</v>
      </c>
      <c r="O25" s="114" t="s">
        <v>19</v>
      </c>
      <c r="P25" s="100"/>
      <c r="Q25" s="115" t="s">
        <v>20</v>
      </c>
      <c r="R25" s="99" t="s">
        <v>21</v>
      </c>
    </row>
    <row r="26" s="99" customFormat="1" ht="34" customHeight="1" spans="1:18">
      <c r="A26" s="107">
        <v>24</v>
      </c>
      <c r="B26" s="108" t="s">
        <v>51</v>
      </c>
      <c r="C26" s="111" t="s">
        <v>57</v>
      </c>
      <c r="D26" s="108" t="s">
        <v>28</v>
      </c>
      <c r="E26" s="109">
        <v>12</v>
      </c>
      <c r="F26" s="109">
        <v>126.5</v>
      </c>
      <c r="G26" s="110">
        <v>18.5</v>
      </c>
      <c r="H26" s="107"/>
      <c r="I26" s="107"/>
      <c r="J26" s="107">
        <v>0</v>
      </c>
      <c r="K26" s="107">
        <v>30.5</v>
      </c>
      <c r="L26" s="113">
        <v>2370.75</v>
      </c>
      <c r="M26" s="113">
        <v>60</v>
      </c>
      <c r="N26" s="113">
        <v>2430.75</v>
      </c>
      <c r="O26" s="114" t="s">
        <v>19</v>
      </c>
      <c r="P26" s="100"/>
      <c r="Q26" s="115" t="s">
        <v>20</v>
      </c>
      <c r="R26" s="99" t="s">
        <v>21</v>
      </c>
    </row>
    <row r="27" s="99" customFormat="1" ht="34" customHeight="1" spans="1:18">
      <c r="A27" s="107">
        <v>25</v>
      </c>
      <c r="B27" s="108" t="s">
        <v>51</v>
      </c>
      <c r="C27" s="111" t="s">
        <v>58</v>
      </c>
      <c r="D27" s="108" t="s">
        <v>28</v>
      </c>
      <c r="E27" s="109">
        <v>7</v>
      </c>
      <c r="F27" s="109">
        <v>60.5</v>
      </c>
      <c r="G27" s="110">
        <v>18.5</v>
      </c>
      <c r="H27" s="107"/>
      <c r="I27" s="107"/>
      <c r="J27" s="107">
        <v>0</v>
      </c>
      <c r="K27" s="107">
        <v>4.5</v>
      </c>
      <c r="L27" s="113">
        <v>1123.75</v>
      </c>
      <c r="M27" s="113">
        <v>35</v>
      </c>
      <c r="N27" s="113">
        <v>1158.75</v>
      </c>
      <c r="O27" s="114" t="s">
        <v>19</v>
      </c>
      <c r="P27" s="100"/>
      <c r="Q27" s="115" t="s">
        <v>20</v>
      </c>
      <c r="R27" s="99" t="s">
        <v>21</v>
      </c>
    </row>
    <row r="28" s="99" customFormat="1" ht="34" customHeight="1" spans="1:18">
      <c r="A28" s="107">
        <v>26</v>
      </c>
      <c r="B28" s="108" t="s">
        <v>26</v>
      </c>
      <c r="C28" s="111" t="s">
        <v>59</v>
      </c>
      <c r="D28" s="108" t="s">
        <v>28</v>
      </c>
      <c r="E28" s="109">
        <v>21</v>
      </c>
      <c r="F28" s="109">
        <v>220.5</v>
      </c>
      <c r="G28" s="110">
        <v>19.5</v>
      </c>
      <c r="H28" s="107"/>
      <c r="I28" s="107"/>
      <c r="J28" s="107">
        <v>0</v>
      </c>
      <c r="K28" s="107">
        <v>52.5</v>
      </c>
      <c r="L28" s="113">
        <v>4352.25</v>
      </c>
      <c r="M28" s="113">
        <v>105</v>
      </c>
      <c r="N28" s="113">
        <v>4457.25</v>
      </c>
      <c r="O28" s="114" t="s">
        <v>19</v>
      </c>
      <c r="P28" s="100"/>
      <c r="Q28" s="115" t="s">
        <v>20</v>
      </c>
      <c r="R28" s="99" t="s">
        <v>21</v>
      </c>
    </row>
    <row r="29" s="99" customFormat="1" ht="34" customHeight="1" spans="1:18">
      <c r="A29" s="107">
        <v>27</v>
      </c>
      <c r="B29" s="108" t="s">
        <v>26</v>
      </c>
      <c r="C29" s="111" t="s">
        <v>60</v>
      </c>
      <c r="D29" s="108" t="s">
        <v>28</v>
      </c>
      <c r="E29" s="109">
        <v>22</v>
      </c>
      <c r="F29" s="109">
        <v>231</v>
      </c>
      <c r="G29" s="110">
        <v>19.5</v>
      </c>
      <c r="H29" s="107"/>
      <c r="I29" s="107"/>
      <c r="J29" s="107">
        <v>0</v>
      </c>
      <c r="K29" s="107">
        <v>55</v>
      </c>
      <c r="L29" s="113">
        <v>4559.5</v>
      </c>
      <c r="M29" s="113">
        <v>110</v>
      </c>
      <c r="N29" s="113">
        <v>4669.5</v>
      </c>
      <c r="O29" s="114" t="s">
        <v>19</v>
      </c>
      <c r="P29" s="100"/>
      <c r="Q29" s="115" t="s">
        <v>20</v>
      </c>
      <c r="R29" s="99" t="s">
        <v>21</v>
      </c>
    </row>
    <row r="30" s="99" customFormat="1" ht="34" customHeight="1" spans="1:18">
      <c r="A30" s="107">
        <v>28</v>
      </c>
      <c r="B30" s="108" t="s">
        <v>26</v>
      </c>
      <c r="C30" s="111" t="s">
        <v>61</v>
      </c>
      <c r="D30" s="108" t="s">
        <v>28</v>
      </c>
      <c r="E30" s="109">
        <v>17</v>
      </c>
      <c r="F30" s="109">
        <v>178.5</v>
      </c>
      <c r="G30" s="110">
        <v>19.5</v>
      </c>
      <c r="H30" s="107"/>
      <c r="I30" s="107"/>
      <c r="J30" s="107">
        <v>0</v>
      </c>
      <c r="K30" s="107">
        <v>42.5</v>
      </c>
      <c r="L30" s="113">
        <v>3523.25</v>
      </c>
      <c r="M30" s="113">
        <v>85</v>
      </c>
      <c r="N30" s="113">
        <v>3608.25</v>
      </c>
      <c r="O30" s="114" t="s">
        <v>19</v>
      </c>
      <c r="P30" s="100"/>
      <c r="Q30" s="115" t="s">
        <v>20</v>
      </c>
      <c r="R30" s="99" t="s">
        <v>21</v>
      </c>
    </row>
    <row r="31" s="99" customFormat="1" ht="34" customHeight="1" spans="1:18">
      <c r="A31" s="107">
        <v>29</v>
      </c>
      <c r="B31" s="108" t="s">
        <v>26</v>
      </c>
      <c r="C31" s="111" t="s">
        <v>62</v>
      </c>
      <c r="D31" s="108" t="s">
        <v>28</v>
      </c>
      <c r="E31" s="109">
        <v>18</v>
      </c>
      <c r="F31" s="109">
        <v>189</v>
      </c>
      <c r="G31" s="110">
        <v>19.5</v>
      </c>
      <c r="H31" s="107"/>
      <c r="I31" s="107"/>
      <c r="J31" s="107">
        <v>-30</v>
      </c>
      <c r="K31" s="107">
        <v>45</v>
      </c>
      <c r="L31" s="113">
        <v>3700.5</v>
      </c>
      <c r="M31" s="113">
        <v>90</v>
      </c>
      <c r="N31" s="113">
        <v>3790.5</v>
      </c>
      <c r="O31" s="114" t="s">
        <v>63</v>
      </c>
      <c r="P31" s="100"/>
      <c r="Q31" s="116" t="s">
        <v>20</v>
      </c>
      <c r="R31" s="99" t="s">
        <v>21</v>
      </c>
    </row>
    <row r="32" s="99" customFormat="1" ht="34" customHeight="1" spans="1:18">
      <c r="A32" s="107">
        <v>30</v>
      </c>
      <c r="B32" s="108" t="s">
        <v>26</v>
      </c>
      <c r="C32" s="111" t="s">
        <v>64</v>
      </c>
      <c r="D32" s="108" t="s">
        <v>28</v>
      </c>
      <c r="E32" s="109">
        <v>21</v>
      </c>
      <c r="F32" s="109">
        <v>220.5</v>
      </c>
      <c r="G32" s="110">
        <v>19.5</v>
      </c>
      <c r="H32" s="107"/>
      <c r="I32" s="107"/>
      <c r="J32" s="107">
        <v>0</v>
      </c>
      <c r="K32" s="107">
        <v>52.5</v>
      </c>
      <c r="L32" s="113">
        <v>4352.25</v>
      </c>
      <c r="M32" s="113">
        <v>105</v>
      </c>
      <c r="N32" s="113">
        <v>4457.25</v>
      </c>
      <c r="O32" s="114" t="s">
        <v>19</v>
      </c>
      <c r="P32" s="100"/>
      <c r="Q32" s="115" t="s">
        <v>20</v>
      </c>
      <c r="R32" s="99" t="s">
        <v>21</v>
      </c>
    </row>
    <row r="33" s="99" customFormat="1" ht="34" customHeight="1" spans="1:18">
      <c r="A33" s="107">
        <v>31</v>
      </c>
      <c r="B33" s="108" t="s">
        <v>26</v>
      </c>
      <c r="C33" s="111" t="s">
        <v>65</v>
      </c>
      <c r="D33" s="108" t="s">
        <v>28</v>
      </c>
      <c r="E33" s="109">
        <v>15.5</v>
      </c>
      <c r="F33" s="109">
        <v>188</v>
      </c>
      <c r="G33" s="110">
        <v>19.5</v>
      </c>
      <c r="H33" s="107"/>
      <c r="I33" s="107"/>
      <c r="J33" s="107">
        <v>0</v>
      </c>
      <c r="K33" s="107">
        <v>64</v>
      </c>
      <c r="L33" s="113">
        <v>3730</v>
      </c>
      <c r="M33" s="113">
        <v>77.5</v>
      </c>
      <c r="N33" s="113">
        <v>3807.5</v>
      </c>
      <c r="O33" s="114" t="s">
        <v>19</v>
      </c>
      <c r="P33" s="100"/>
      <c r="Q33" s="115" t="s">
        <v>20</v>
      </c>
      <c r="R33" s="99" t="s">
        <v>21</v>
      </c>
    </row>
    <row r="34" s="99" customFormat="1" ht="34" customHeight="1" spans="1:18">
      <c r="A34" s="107">
        <v>32</v>
      </c>
      <c r="B34" s="108" t="s">
        <v>26</v>
      </c>
      <c r="C34" s="111" t="s">
        <v>66</v>
      </c>
      <c r="D34" s="108" t="s">
        <v>28</v>
      </c>
      <c r="E34" s="109">
        <v>10</v>
      </c>
      <c r="F34" s="109">
        <v>159.5</v>
      </c>
      <c r="G34" s="110">
        <v>19.5</v>
      </c>
      <c r="H34" s="107"/>
      <c r="I34" s="107"/>
      <c r="J34" s="107">
        <v>0</v>
      </c>
      <c r="K34" s="107">
        <v>55.5</v>
      </c>
      <c r="L34" s="113">
        <v>3165.75</v>
      </c>
      <c r="M34" s="113">
        <v>50</v>
      </c>
      <c r="N34" s="113">
        <v>3215.75</v>
      </c>
      <c r="O34" s="114" t="s">
        <v>19</v>
      </c>
      <c r="P34" s="100"/>
      <c r="Q34" s="115" t="s">
        <v>20</v>
      </c>
      <c r="R34" s="99" t="s">
        <v>21</v>
      </c>
    </row>
    <row r="35" s="99" customFormat="1" ht="34" customHeight="1" spans="1:18">
      <c r="A35" s="107">
        <v>33</v>
      </c>
      <c r="B35" s="108" t="s">
        <v>29</v>
      </c>
      <c r="C35" s="111" t="s">
        <v>67</v>
      </c>
      <c r="D35" s="108" t="s">
        <v>31</v>
      </c>
      <c r="E35" s="109">
        <v>30</v>
      </c>
      <c r="F35" s="109">
        <v>349.5</v>
      </c>
      <c r="G35" s="110">
        <v>18</v>
      </c>
      <c r="H35" s="107"/>
      <c r="I35" s="107"/>
      <c r="J35" s="107">
        <v>0</v>
      </c>
      <c r="K35" s="107">
        <v>0</v>
      </c>
      <c r="L35" s="113">
        <v>6291</v>
      </c>
      <c r="M35" s="113">
        <v>150</v>
      </c>
      <c r="N35" s="113">
        <v>6441</v>
      </c>
      <c r="O35" s="114" t="s">
        <v>19</v>
      </c>
      <c r="P35" s="100"/>
      <c r="Q35" s="115" t="s">
        <v>20</v>
      </c>
      <c r="R35" s="99" t="s">
        <v>21</v>
      </c>
    </row>
    <row r="36" s="99" customFormat="1" ht="34" customHeight="1" spans="1:18">
      <c r="A36" s="107">
        <v>34</v>
      </c>
      <c r="B36" s="108" t="s">
        <v>29</v>
      </c>
      <c r="C36" s="111" t="s">
        <v>68</v>
      </c>
      <c r="D36" s="108" t="s">
        <v>31</v>
      </c>
      <c r="E36" s="109">
        <v>26.5</v>
      </c>
      <c r="F36" s="109">
        <v>309</v>
      </c>
      <c r="G36" s="110">
        <v>18</v>
      </c>
      <c r="H36" s="107"/>
      <c r="I36" s="107"/>
      <c r="J36" s="107">
        <v>0</v>
      </c>
      <c r="K36" s="107">
        <v>0</v>
      </c>
      <c r="L36" s="113">
        <v>5562</v>
      </c>
      <c r="M36" s="113">
        <v>132.5</v>
      </c>
      <c r="N36" s="113">
        <v>5694.5</v>
      </c>
      <c r="O36" s="114" t="s">
        <v>19</v>
      </c>
      <c r="P36" s="100"/>
      <c r="Q36" s="115" t="s">
        <v>20</v>
      </c>
      <c r="R36" s="99" t="s">
        <v>21</v>
      </c>
    </row>
    <row r="37" s="99" customFormat="1" ht="34" customHeight="1" spans="1:18">
      <c r="A37" s="107">
        <v>35</v>
      </c>
      <c r="B37" s="108" t="s">
        <v>29</v>
      </c>
      <c r="C37" s="111" t="s">
        <v>69</v>
      </c>
      <c r="D37" s="108" t="s">
        <v>31</v>
      </c>
      <c r="E37" s="109">
        <v>25</v>
      </c>
      <c r="F37" s="109">
        <v>307.5</v>
      </c>
      <c r="G37" s="110">
        <v>18</v>
      </c>
      <c r="H37" s="107"/>
      <c r="I37" s="107"/>
      <c r="J37" s="107">
        <v>0</v>
      </c>
      <c r="K37" s="107">
        <v>0</v>
      </c>
      <c r="L37" s="113">
        <v>5535</v>
      </c>
      <c r="M37" s="113">
        <v>125</v>
      </c>
      <c r="N37" s="113">
        <v>5660</v>
      </c>
      <c r="O37" s="114" t="s">
        <v>19</v>
      </c>
      <c r="P37" s="100"/>
      <c r="Q37" s="115" t="s">
        <v>20</v>
      </c>
      <c r="R37" s="99" t="s">
        <v>21</v>
      </c>
    </row>
    <row r="38" s="99" customFormat="1" ht="34" customHeight="1" spans="1:18">
      <c r="A38" s="107">
        <v>36</v>
      </c>
      <c r="B38" s="108" t="s">
        <v>29</v>
      </c>
      <c r="C38" s="111" t="s">
        <v>70</v>
      </c>
      <c r="D38" s="108" t="s">
        <v>31</v>
      </c>
      <c r="E38" s="109">
        <v>26</v>
      </c>
      <c r="F38" s="109">
        <v>308.5</v>
      </c>
      <c r="G38" s="110">
        <v>18</v>
      </c>
      <c r="H38" s="107"/>
      <c r="I38" s="107"/>
      <c r="J38" s="107">
        <v>0</v>
      </c>
      <c r="K38" s="107">
        <v>0</v>
      </c>
      <c r="L38" s="113">
        <v>5553</v>
      </c>
      <c r="M38" s="113">
        <v>130</v>
      </c>
      <c r="N38" s="113">
        <v>5683</v>
      </c>
      <c r="O38" s="114" t="s">
        <v>19</v>
      </c>
      <c r="P38" s="100"/>
      <c r="Q38" s="115" t="s">
        <v>20</v>
      </c>
      <c r="R38" s="99" t="s">
        <v>21</v>
      </c>
    </row>
    <row r="39" s="99" customFormat="1" ht="34" customHeight="1" spans="1:18">
      <c r="A39" s="107">
        <v>37</v>
      </c>
      <c r="B39" s="108" t="s">
        <v>29</v>
      </c>
      <c r="C39" s="111" t="s">
        <v>71</v>
      </c>
      <c r="D39" s="108" t="s">
        <v>31</v>
      </c>
      <c r="E39" s="109">
        <v>19.5</v>
      </c>
      <c r="F39" s="109">
        <v>224.5</v>
      </c>
      <c r="G39" s="110">
        <v>18</v>
      </c>
      <c r="H39" s="107"/>
      <c r="I39" s="107"/>
      <c r="J39" s="107">
        <v>0</v>
      </c>
      <c r="K39" s="107">
        <v>0</v>
      </c>
      <c r="L39" s="113">
        <v>4041</v>
      </c>
      <c r="M39" s="113">
        <v>97.5</v>
      </c>
      <c r="N39" s="113">
        <v>4138.5</v>
      </c>
      <c r="O39" s="114" t="s">
        <v>19</v>
      </c>
      <c r="P39" s="100"/>
      <c r="Q39" s="115" t="s">
        <v>20</v>
      </c>
      <c r="R39" s="99" t="s">
        <v>21</v>
      </c>
    </row>
    <row r="40" s="99" customFormat="1" ht="34" customHeight="1" spans="1:18">
      <c r="A40" s="107">
        <v>38</v>
      </c>
      <c r="B40" s="108" t="s">
        <v>29</v>
      </c>
      <c r="C40" s="111" t="s">
        <v>72</v>
      </c>
      <c r="D40" s="108" t="s">
        <v>31</v>
      </c>
      <c r="E40" s="109">
        <v>17</v>
      </c>
      <c r="F40" s="109">
        <v>191</v>
      </c>
      <c r="G40" s="110">
        <v>18</v>
      </c>
      <c r="H40" s="107"/>
      <c r="I40" s="107"/>
      <c r="J40" s="107">
        <v>0</v>
      </c>
      <c r="K40" s="107">
        <v>0</v>
      </c>
      <c r="L40" s="113">
        <v>3438</v>
      </c>
      <c r="M40" s="113">
        <v>85</v>
      </c>
      <c r="N40" s="113">
        <v>3523</v>
      </c>
      <c r="O40" s="114" t="s">
        <v>19</v>
      </c>
      <c r="P40" s="100"/>
      <c r="Q40" s="115" t="s">
        <v>20</v>
      </c>
      <c r="R40" s="99" t="s">
        <v>21</v>
      </c>
    </row>
    <row r="41" s="99" customFormat="1" ht="34" customHeight="1" spans="1:18">
      <c r="A41" s="107">
        <v>39</v>
      </c>
      <c r="B41" s="108" t="s">
        <v>29</v>
      </c>
      <c r="C41" s="111" t="s">
        <v>73</v>
      </c>
      <c r="D41" s="108" t="s">
        <v>31</v>
      </c>
      <c r="E41" s="109">
        <v>14</v>
      </c>
      <c r="F41" s="109">
        <v>175.5</v>
      </c>
      <c r="G41" s="110">
        <v>18</v>
      </c>
      <c r="H41" s="107"/>
      <c r="I41" s="107"/>
      <c r="J41" s="107">
        <v>0</v>
      </c>
      <c r="K41" s="107">
        <v>0</v>
      </c>
      <c r="L41" s="113">
        <v>3159</v>
      </c>
      <c r="M41" s="113">
        <v>70</v>
      </c>
      <c r="N41" s="113">
        <v>3229</v>
      </c>
      <c r="O41" s="114" t="s">
        <v>19</v>
      </c>
      <c r="P41" s="100"/>
      <c r="Q41" s="115" t="s">
        <v>20</v>
      </c>
      <c r="R41" s="99" t="s">
        <v>21</v>
      </c>
    </row>
    <row r="42" s="99" customFormat="1" ht="34" customHeight="1" spans="1:18">
      <c r="A42" s="107">
        <v>40</v>
      </c>
      <c r="B42" s="108" t="s">
        <v>29</v>
      </c>
      <c r="C42" s="111" t="s">
        <v>74</v>
      </c>
      <c r="D42" s="108" t="s">
        <v>31</v>
      </c>
      <c r="E42" s="109">
        <v>15</v>
      </c>
      <c r="F42" s="109">
        <v>177</v>
      </c>
      <c r="G42" s="110">
        <v>18</v>
      </c>
      <c r="H42" s="107"/>
      <c r="I42" s="107"/>
      <c r="J42" s="107">
        <v>0</v>
      </c>
      <c r="K42" s="107">
        <v>0</v>
      </c>
      <c r="L42" s="113">
        <v>3186</v>
      </c>
      <c r="M42" s="113">
        <v>75</v>
      </c>
      <c r="N42" s="113">
        <v>3261</v>
      </c>
      <c r="O42" s="114" t="s">
        <v>19</v>
      </c>
      <c r="P42" s="100"/>
      <c r="Q42" s="115" t="s">
        <v>20</v>
      </c>
      <c r="R42" s="99" t="s">
        <v>21</v>
      </c>
    </row>
    <row r="43" s="99" customFormat="1" ht="34" customHeight="1" spans="1:18">
      <c r="A43" s="107">
        <v>41</v>
      </c>
      <c r="B43" s="108" t="s">
        <v>29</v>
      </c>
      <c r="C43" s="111" t="s">
        <v>75</v>
      </c>
      <c r="D43" s="108" t="s">
        <v>31</v>
      </c>
      <c r="E43" s="109">
        <v>13.5</v>
      </c>
      <c r="F43" s="109">
        <v>157.5</v>
      </c>
      <c r="G43" s="110">
        <v>18</v>
      </c>
      <c r="H43" s="107"/>
      <c r="I43" s="107"/>
      <c r="J43" s="107">
        <v>0</v>
      </c>
      <c r="K43" s="107">
        <v>0</v>
      </c>
      <c r="L43" s="113">
        <v>2835</v>
      </c>
      <c r="M43" s="113">
        <v>67.5</v>
      </c>
      <c r="N43" s="113">
        <v>2902.5</v>
      </c>
      <c r="O43" s="114" t="s">
        <v>19</v>
      </c>
      <c r="P43" s="100"/>
      <c r="Q43" s="115" t="s">
        <v>20</v>
      </c>
      <c r="R43" s="99" t="s">
        <v>21</v>
      </c>
    </row>
    <row r="44" s="99" customFormat="1" ht="34" customHeight="1" spans="1:18">
      <c r="A44" s="107">
        <v>43</v>
      </c>
      <c r="B44" s="108" t="s">
        <v>29</v>
      </c>
      <c r="C44" s="111" t="s">
        <v>76</v>
      </c>
      <c r="D44" s="108" t="s">
        <v>31</v>
      </c>
      <c r="E44" s="109">
        <v>6</v>
      </c>
      <c r="F44" s="109">
        <v>68.5</v>
      </c>
      <c r="G44" s="110">
        <v>18</v>
      </c>
      <c r="H44" s="107"/>
      <c r="I44" s="107"/>
      <c r="J44" s="107">
        <v>0</v>
      </c>
      <c r="K44" s="107">
        <v>0</v>
      </c>
      <c r="L44" s="113">
        <v>1233</v>
      </c>
      <c r="M44" s="113">
        <v>30</v>
      </c>
      <c r="N44" s="113">
        <v>1263</v>
      </c>
      <c r="O44" s="114" t="s">
        <v>19</v>
      </c>
      <c r="P44" s="100"/>
      <c r="Q44" s="115" t="s">
        <v>20</v>
      </c>
      <c r="R44" s="99" t="s">
        <v>21</v>
      </c>
    </row>
    <row r="45" s="99" customFormat="1" ht="34" customHeight="1" spans="1:18">
      <c r="A45" s="107">
        <v>44</v>
      </c>
      <c r="B45" s="108" t="s">
        <v>29</v>
      </c>
      <c r="C45" s="111" t="s">
        <v>77</v>
      </c>
      <c r="D45" s="108" t="s">
        <v>31</v>
      </c>
      <c r="E45" s="109">
        <v>7</v>
      </c>
      <c r="F45" s="109">
        <v>81</v>
      </c>
      <c r="G45" s="110">
        <v>18</v>
      </c>
      <c r="H45" s="107"/>
      <c r="I45" s="107"/>
      <c r="J45" s="107">
        <v>0</v>
      </c>
      <c r="K45" s="107">
        <v>0</v>
      </c>
      <c r="L45" s="113">
        <v>1458</v>
      </c>
      <c r="M45" s="113">
        <v>35</v>
      </c>
      <c r="N45" s="113">
        <v>1493</v>
      </c>
      <c r="O45" s="114" t="s">
        <v>19</v>
      </c>
      <c r="P45" s="100"/>
      <c r="Q45" s="115" t="s">
        <v>20</v>
      </c>
      <c r="R45" s="99" t="s">
        <v>21</v>
      </c>
    </row>
    <row r="46" s="99" customFormat="1" ht="34" customHeight="1" spans="1:18">
      <c r="A46" s="107">
        <v>45</v>
      </c>
      <c r="B46" s="108" t="s">
        <v>16</v>
      </c>
      <c r="C46" s="111" t="s">
        <v>78</v>
      </c>
      <c r="D46" s="108" t="s">
        <v>18</v>
      </c>
      <c r="E46" s="109">
        <v>7</v>
      </c>
      <c r="F46" s="109">
        <v>75</v>
      </c>
      <c r="G46" s="110">
        <v>18</v>
      </c>
      <c r="H46" s="107"/>
      <c r="I46" s="107"/>
      <c r="J46" s="107">
        <v>0</v>
      </c>
      <c r="K46" s="107">
        <v>0</v>
      </c>
      <c r="L46" s="113">
        <v>1350</v>
      </c>
      <c r="M46" s="113">
        <v>35</v>
      </c>
      <c r="N46" s="113">
        <v>1385</v>
      </c>
      <c r="O46" s="114" t="s">
        <v>19</v>
      </c>
      <c r="P46" s="100"/>
      <c r="Q46" s="115" t="s">
        <v>20</v>
      </c>
      <c r="R46" s="99" t="s">
        <v>21</v>
      </c>
    </row>
    <row r="47" s="99" customFormat="1" ht="34" customHeight="1" spans="1:18">
      <c r="A47" s="107">
        <v>46</v>
      </c>
      <c r="B47" s="108" t="s">
        <v>29</v>
      </c>
      <c r="C47" s="111" t="s">
        <v>79</v>
      </c>
      <c r="D47" s="108" t="s">
        <v>31</v>
      </c>
      <c r="E47" s="109">
        <v>4</v>
      </c>
      <c r="F47" s="109">
        <v>44</v>
      </c>
      <c r="G47" s="110">
        <v>18</v>
      </c>
      <c r="H47" s="107"/>
      <c r="I47" s="107"/>
      <c r="J47" s="107">
        <v>0</v>
      </c>
      <c r="K47" s="107">
        <v>0</v>
      </c>
      <c r="L47" s="113">
        <v>792</v>
      </c>
      <c r="M47" s="113">
        <v>20</v>
      </c>
      <c r="N47" s="113">
        <v>812</v>
      </c>
      <c r="O47" s="114" t="s">
        <v>19</v>
      </c>
      <c r="P47" s="100"/>
      <c r="Q47" s="115" t="s">
        <v>20</v>
      </c>
      <c r="R47" s="99" t="s">
        <v>21</v>
      </c>
    </row>
    <row r="48" s="99" customFormat="1" ht="34" customHeight="1" spans="1:18">
      <c r="A48" s="107">
        <v>47</v>
      </c>
      <c r="B48" s="108" t="s">
        <v>29</v>
      </c>
      <c r="C48" s="108" t="s">
        <v>80</v>
      </c>
      <c r="D48" s="108" t="s">
        <v>31</v>
      </c>
      <c r="E48" s="109">
        <v>4</v>
      </c>
      <c r="F48" s="109">
        <v>44</v>
      </c>
      <c r="G48" s="110">
        <v>18</v>
      </c>
      <c r="H48" s="107"/>
      <c r="I48" s="107"/>
      <c r="J48" s="107">
        <v>0</v>
      </c>
      <c r="K48" s="107">
        <v>0</v>
      </c>
      <c r="L48" s="113">
        <v>792</v>
      </c>
      <c r="M48" s="113">
        <v>20</v>
      </c>
      <c r="N48" s="113">
        <v>812</v>
      </c>
      <c r="O48" s="114" t="s">
        <v>19</v>
      </c>
      <c r="P48" s="100"/>
      <c r="Q48" s="115" t="s">
        <v>20</v>
      </c>
      <c r="R48" s="99" t="s">
        <v>21</v>
      </c>
    </row>
    <row r="49" s="99" customFormat="1" ht="34" customHeight="1" spans="1:18">
      <c r="A49" s="107">
        <v>48</v>
      </c>
      <c r="B49" s="108" t="s">
        <v>29</v>
      </c>
      <c r="C49" s="111" t="s">
        <v>81</v>
      </c>
      <c r="D49" s="108" t="s">
        <v>31</v>
      </c>
      <c r="E49" s="109">
        <v>3</v>
      </c>
      <c r="F49" s="109">
        <v>33</v>
      </c>
      <c r="G49" s="110">
        <v>18</v>
      </c>
      <c r="H49" s="107"/>
      <c r="I49" s="107"/>
      <c r="J49" s="107">
        <v>0</v>
      </c>
      <c r="K49" s="107">
        <v>0</v>
      </c>
      <c r="L49" s="113">
        <v>594</v>
      </c>
      <c r="M49" s="113">
        <v>15</v>
      </c>
      <c r="N49" s="113">
        <v>609</v>
      </c>
      <c r="O49" s="114" t="s">
        <v>19</v>
      </c>
      <c r="P49" s="100"/>
      <c r="Q49" s="115" t="s">
        <v>20</v>
      </c>
      <c r="R49" s="99" t="s">
        <v>21</v>
      </c>
    </row>
    <row r="50" s="99" customFormat="1" ht="34" customHeight="1" spans="1:18">
      <c r="A50" s="107">
        <v>49</v>
      </c>
      <c r="B50" s="108" t="s">
        <v>16</v>
      </c>
      <c r="C50" s="111" t="s">
        <v>82</v>
      </c>
      <c r="D50" s="108" t="s">
        <v>18</v>
      </c>
      <c r="E50" s="109">
        <v>4</v>
      </c>
      <c r="F50" s="109">
        <v>41</v>
      </c>
      <c r="G50" s="110">
        <v>18</v>
      </c>
      <c r="H50" s="107"/>
      <c r="I50" s="107"/>
      <c r="J50" s="107">
        <v>0</v>
      </c>
      <c r="K50" s="107">
        <v>0</v>
      </c>
      <c r="L50" s="113">
        <v>738</v>
      </c>
      <c r="M50" s="113">
        <v>20</v>
      </c>
      <c r="N50" s="113">
        <v>758</v>
      </c>
      <c r="O50" s="114" t="s">
        <v>19</v>
      </c>
      <c r="P50" s="100"/>
      <c r="Q50" s="115" t="s">
        <v>20</v>
      </c>
      <c r="R50" s="99" t="s">
        <v>21</v>
      </c>
    </row>
    <row r="51" s="99" customFormat="1" ht="34" customHeight="1" spans="1:18">
      <c r="A51" s="107">
        <v>50</v>
      </c>
      <c r="B51" s="108" t="s">
        <v>26</v>
      </c>
      <c r="C51" s="111" t="s">
        <v>83</v>
      </c>
      <c r="D51" s="108" t="s">
        <v>28</v>
      </c>
      <c r="E51" s="109">
        <v>3</v>
      </c>
      <c r="F51" s="109">
        <v>29.5</v>
      </c>
      <c r="G51" s="110">
        <v>19.5</v>
      </c>
      <c r="H51" s="107"/>
      <c r="I51" s="107"/>
      <c r="J51" s="107">
        <v>-50</v>
      </c>
      <c r="K51" s="107">
        <v>5.5</v>
      </c>
      <c r="L51" s="113">
        <v>530.75</v>
      </c>
      <c r="M51" s="113">
        <v>15</v>
      </c>
      <c r="N51" s="113">
        <v>545.75</v>
      </c>
      <c r="O51" s="114" t="s">
        <v>48</v>
      </c>
      <c r="P51" s="100"/>
      <c r="Q51" s="115" t="s">
        <v>20</v>
      </c>
      <c r="R51" s="99" t="s">
        <v>21</v>
      </c>
    </row>
    <row r="52" s="99" customFormat="1" ht="34" customHeight="1" spans="1:18">
      <c r="A52" s="107">
        <v>51</v>
      </c>
      <c r="B52" s="108" t="s">
        <v>16</v>
      </c>
      <c r="C52" s="111" t="s">
        <v>84</v>
      </c>
      <c r="D52" s="108" t="s">
        <v>18</v>
      </c>
      <c r="E52" s="109">
        <v>2</v>
      </c>
      <c r="F52" s="109">
        <v>19.5</v>
      </c>
      <c r="G52" s="110">
        <v>18</v>
      </c>
      <c r="H52" s="107"/>
      <c r="I52" s="107"/>
      <c r="J52" s="107">
        <v>0</v>
      </c>
      <c r="K52" s="107">
        <v>0</v>
      </c>
      <c r="L52" s="113">
        <v>351</v>
      </c>
      <c r="M52" s="113">
        <v>10</v>
      </c>
      <c r="N52" s="113">
        <v>361</v>
      </c>
      <c r="O52" s="114" t="s">
        <v>19</v>
      </c>
      <c r="P52" s="100"/>
      <c r="Q52" s="115" t="s">
        <v>20</v>
      </c>
      <c r="R52" s="99" t="s">
        <v>21</v>
      </c>
    </row>
    <row r="53" s="99" customFormat="1" ht="34" customHeight="1" spans="1:18">
      <c r="A53" s="107">
        <v>52</v>
      </c>
      <c r="B53" s="108" t="s">
        <v>16</v>
      </c>
      <c r="C53" s="111" t="s">
        <v>85</v>
      </c>
      <c r="D53" s="108" t="s">
        <v>18</v>
      </c>
      <c r="E53" s="109">
        <v>2</v>
      </c>
      <c r="F53" s="109">
        <v>19</v>
      </c>
      <c r="G53" s="110">
        <v>18</v>
      </c>
      <c r="H53" s="107"/>
      <c r="I53" s="107"/>
      <c r="J53" s="107">
        <v>0</v>
      </c>
      <c r="K53" s="107">
        <v>0</v>
      </c>
      <c r="L53" s="113">
        <v>342</v>
      </c>
      <c r="M53" s="113">
        <v>10</v>
      </c>
      <c r="N53" s="113">
        <v>352</v>
      </c>
      <c r="O53" s="114" t="s">
        <v>19</v>
      </c>
      <c r="P53" s="100"/>
      <c r="Q53" s="115" t="s">
        <v>20</v>
      </c>
      <c r="R53" s="99" t="s">
        <v>21</v>
      </c>
    </row>
    <row r="54" s="99" customFormat="1" ht="34" customHeight="1" spans="1:18">
      <c r="A54" s="107">
        <v>53</v>
      </c>
      <c r="B54" s="108" t="s">
        <v>16</v>
      </c>
      <c r="C54" s="111" t="s">
        <v>86</v>
      </c>
      <c r="D54" s="108" t="s">
        <v>18</v>
      </c>
      <c r="E54" s="109">
        <v>3</v>
      </c>
      <c r="F54" s="109">
        <v>33</v>
      </c>
      <c r="G54" s="110">
        <v>18</v>
      </c>
      <c r="H54" s="107"/>
      <c r="I54" s="107"/>
      <c r="J54" s="107">
        <v>0</v>
      </c>
      <c r="K54" s="107">
        <v>0</v>
      </c>
      <c r="L54" s="113">
        <v>594</v>
      </c>
      <c r="M54" s="113">
        <v>15</v>
      </c>
      <c r="N54" s="113">
        <v>609</v>
      </c>
      <c r="O54" s="114" t="s">
        <v>19</v>
      </c>
      <c r="P54" s="100"/>
      <c r="Q54" s="115" t="s">
        <v>20</v>
      </c>
      <c r="R54" s="99" t="s">
        <v>21</v>
      </c>
    </row>
    <row r="55" s="99" customFormat="1" ht="34" customHeight="1" spans="1:18">
      <c r="A55" s="107">
        <v>54</v>
      </c>
      <c r="B55" s="108" t="s">
        <v>29</v>
      </c>
      <c r="C55" s="111" t="s">
        <v>87</v>
      </c>
      <c r="D55" s="108" t="s">
        <v>31</v>
      </c>
      <c r="E55" s="109">
        <v>1</v>
      </c>
      <c r="F55" s="109">
        <v>11</v>
      </c>
      <c r="G55" s="110">
        <v>18</v>
      </c>
      <c r="H55" s="107"/>
      <c r="I55" s="107"/>
      <c r="J55" s="107">
        <v>0</v>
      </c>
      <c r="K55" s="107">
        <v>0</v>
      </c>
      <c r="L55" s="113">
        <v>198</v>
      </c>
      <c r="M55" s="113">
        <v>5</v>
      </c>
      <c r="N55" s="113">
        <v>203</v>
      </c>
      <c r="O55" s="114" t="s">
        <v>19</v>
      </c>
      <c r="P55" s="100"/>
      <c r="Q55" s="115" t="s">
        <v>20</v>
      </c>
      <c r="R55" s="99" t="s">
        <v>21</v>
      </c>
    </row>
    <row r="56" s="99" customFormat="1" ht="34" customHeight="1" spans="1:18">
      <c r="A56" s="107">
        <v>55</v>
      </c>
      <c r="B56" s="108" t="s">
        <v>26</v>
      </c>
      <c r="C56" s="112" t="s">
        <v>88</v>
      </c>
      <c r="D56" s="108" t="s">
        <v>28</v>
      </c>
      <c r="E56" s="109">
        <v>1</v>
      </c>
      <c r="F56" s="109">
        <v>10.5</v>
      </c>
      <c r="G56" s="110">
        <v>19.5</v>
      </c>
      <c r="H56" s="107"/>
      <c r="I56" s="107"/>
      <c r="J56" s="107">
        <v>0</v>
      </c>
      <c r="K56" s="107">
        <v>2.5</v>
      </c>
      <c r="L56" s="113">
        <v>207.25</v>
      </c>
      <c r="M56" s="113">
        <v>5</v>
      </c>
      <c r="N56" s="113">
        <v>212.25</v>
      </c>
      <c r="O56" s="114" t="s">
        <v>19</v>
      </c>
      <c r="P56" s="100"/>
      <c r="Q56" s="115" t="s">
        <v>20</v>
      </c>
      <c r="R56" s="99" t="s">
        <v>21</v>
      </c>
    </row>
    <row r="57" s="99" customFormat="1" ht="34" customHeight="1" spans="1:18">
      <c r="A57" s="107">
        <v>56</v>
      </c>
      <c r="B57" s="108" t="s">
        <v>26</v>
      </c>
      <c r="C57" s="112" t="s">
        <v>89</v>
      </c>
      <c r="D57" s="108" t="s">
        <v>28</v>
      </c>
      <c r="E57" s="109">
        <v>1</v>
      </c>
      <c r="F57" s="109">
        <v>10.5</v>
      </c>
      <c r="G57" s="110">
        <v>19.5</v>
      </c>
      <c r="H57" s="107"/>
      <c r="I57" s="107"/>
      <c r="J57" s="107">
        <v>0</v>
      </c>
      <c r="K57" s="107">
        <v>2.5</v>
      </c>
      <c r="L57" s="113">
        <v>207.25</v>
      </c>
      <c r="M57" s="113">
        <v>5</v>
      </c>
      <c r="N57" s="113">
        <v>212.25</v>
      </c>
      <c r="O57" s="114" t="s">
        <v>19</v>
      </c>
      <c r="P57" s="100"/>
      <c r="Q57" s="115" t="s">
        <v>20</v>
      </c>
      <c r="R57" s="99" t="s">
        <v>21</v>
      </c>
    </row>
    <row r="58" s="99" customFormat="1" ht="34" customHeight="1" spans="1:18">
      <c r="A58" s="107">
        <v>57</v>
      </c>
      <c r="B58" s="108" t="s">
        <v>29</v>
      </c>
      <c r="C58" s="112" t="s">
        <v>90</v>
      </c>
      <c r="D58" s="108" t="s">
        <v>31</v>
      </c>
      <c r="E58" s="109">
        <v>0</v>
      </c>
      <c r="F58" s="109">
        <v>0</v>
      </c>
      <c r="G58" s="110">
        <v>18</v>
      </c>
      <c r="H58" s="107"/>
      <c r="I58" s="107"/>
      <c r="J58" s="107">
        <v>0</v>
      </c>
      <c r="K58" s="107">
        <v>0</v>
      </c>
      <c r="L58" s="113">
        <v>0</v>
      </c>
      <c r="M58" s="113">
        <v>0</v>
      </c>
      <c r="N58" s="113">
        <v>0</v>
      </c>
      <c r="O58" s="114" t="s">
        <v>19</v>
      </c>
      <c r="P58" s="100"/>
      <c r="Q58" s="115" t="s">
        <v>20</v>
      </c>
      <c r="R58" s="99" t="s">
        <v>21</v>
      </c>
    </row>
    <row r="59" s="99" customFormat="1" ht="34" customHeight="1" spans="1:18">
      <c r="A59" s="107">
        <v>58</v>
      </c>
      <c r="B59" s="108" t="s">
        <v>29</v>
      </c>
      <c r="C59" s="111" t="s">
        <v>91</v>
      </c>
      <c r="D59" s="108" t="s">
        <v>31</v>
      </c>
      <c r="E59" s="109">
        <v>0</v>
      </c>
      <c r="F59" s="109">
        <v>0</v>
      </c>
      <c r="G59" s="110">
        <v>18</v>
      </c>
      <c r="H59" s="107"/>
      <c r="I59" s="107"/>
      <c r="J59" s="107">
        <v>0</v>
      </c>
      <c r="K59" s="107">
        <v>0</v>
      </c>
      <c r="L59" s="113">
        <v>0</v>
      </c>
      <c r="M59" s="113">
        <v>0</v>
      </c>
      <c r="N59" s="113">
        <v>0</v>
      </c>
      <c r="O59" s="114" t="s">
        <v>19</v>
      </c>
      <c r="P59" s="100"/>
      <c r="Q59" s="115" t="s">
        <v>20</v>
      </c>
      <c r="R59" s="99" t="s">
        <v>21</v>
      </c>
    </row>
    <row r="60" s="99" customFormat="1" ht="34" customHeight="1" spans="1:18">
      <c r="A60" s="107">
        <v>59</v>
      </c>
      <c r="B60" s="108" t="s">
        <v>29</v>
      </c>
      <c r="C60" s="5" t="s">
        <v>92</v>
      </c>
      <c r="D60" s="108" t="s">
        <v>31</v>
      </c>
      <c r="E60" s="109">
        <v>5</v>
      </c>
      <c r="F60" s="109">
        <v>59.5</v>
      </c>
      <c r="G60" s="110">
        <v>18</v>
      </c>
      <c r="H60" s="107"/>
      <c r="I60" s="107"/>
      <c r="J60" s="107">
        <v>0</v>
      </c>
      <c r="K60" s="107">
        <v>0</v>
      </c>
      <c r="L60" s="113">
        <v>1071</v>
      </c>
      <c r="M60" s="113">
        <v>25</v>
      </c>
      <c r="N60" s="113">
        <v>1096</v>
      </c>
      <c r="O60" s="114" t="s">
        <v>19</v>
      </c>
      <c r="P60" s="100"/>
      <c r="Q60" s="115" t="s">
        <v>20</v>
      </c>
      <c r="R60" s="99">
        <v>0</v>
      </c>
    </row>
    <row r="61" s="99" customFormat="1" ht="34" customHeight="1" spans="1:18">
      <c r="A61" s="107">
        <v>60</v>
      </c>
      <c r="B61" s="111" t="s">
        <v>16</v>
      </c>
      <c r="C61" s="111" t="s">
        <v>93</v>
      </c>
      <c r="D61" s="108" t="s">
        <v>18</v>
      </c>
      <c r="E61" s="109">
        <v>5</v>
      </c>
      <c r="F61" s="109">
        <v>52.5</v>
      </c>
      <c r="G61" s="110">
        <v>18</v>
      </c>
      <c r="H61" s="107"/>
      <c r="I61" s="107"/>
      <c r="J61" s="107">
        <v>0</v>
      </c>
      <c r="K61" s="107">
        <v>0</v>
      </c>
      <c r="L61" s="113">
        <v>945</v>
      </c>
      <c r="M61" s="113">
        <v>25</v>
      </c>
      <c r="N61" s="113">
        <v>970</v>
      </c>
      <c r="O61" s="114" t="s">
        <v>19</v>
      </c>
      <c r="P61" s="100"/>
      <c r="Q61" s="115">
        <v>0</v>
      </c>
      <c r="R61" s="99">
        <v>0</v>
      </c>
    </row>
    <row r="62" s="99" customFormat="1" ht="34" customHeight="1" spans="1:18">
      <c r="A62" s="107">
        <v>62</v>
      </c>
      <c r="B62" s="108" t="s">
        <v>29</v>
      </c>
      <c r="C62" s="111" t="s">
        <v>94</v>
      </c>
      <c r="D62" s="108" t="s">
        <v>31</v>
      </c>
      <c r="E62" s="109">
        <v>9</v>
      </c>
      <c r="F62" s="109">
        <v>107.5</v>
      </c>
      <c r="G62" s="110">
        <v>18</v>
      </c>
      <c r="H62" s="107"/>
      <c r="I62" s="107"/>
      <c r="J62" s="107">
        <v>0</v>
      </c>
      <c r="K62" s="107">
        <v>0</v>
      </c>
      <c r="L62" s="113">
        <v>1935</v>
      </c>
      <c r="M62" s="113">
        <v>45</v>
      </c>
      <c r="N62" s="113">
        <v>1980</v>
      </c>
      <c r="O62" s="114" t="s">
        <v>19</v>
      </c>
      <c r="P62" s="100"/>
      <c r="Q62" s="115" t="s">
        <v>20</v>
      </c>
      <c r="R62" s="99" t="s">
        <v>21</v>
      </c>
    </row>
    <row r="63" s="99" customFormat="1" ht="34" customHeight="1" spans="1:18">
      <c r="A63" s="107">
        <v>63</v>
      </c>
      <c r="B63" s="108" t="s">
        <v>51</v>
      </c>
      <c r="C63" s="111" t="s">
        <v>95</v>
      </c>
      <c r="D63" s="108" t="s">
        <v>28</v>
      </c>
      <c r="E63" s="109">
        <v>9</v>
      </c>
      <c r="F63" s="109">
        <v>95</v>
      </c>
      <c r="G63" s="110">
        <v>18.5</v>
      </c>
      <c r="H63" s="107"/>
      <c r="I63" s="107"/>
      <c r="J63" s="107">
        <v>0</v>
      </c>
      <c r="K63" s="107">
        <v>23</v>
      </c>
      <c r="L63" s="113">
        <v>1780.5</v>
      </c>
      <c r="M63" s="113">
        <v>45</v>
      </c>
      <c r="N63" s="113">
        <v>1825.5</v>
      </c>
      <c r="O63" s="114" t="s">
        <v>19</v>
      </c>
      <c r="P63" s="100"/>
      <c r="Q63" s="115" t="s">
        <v>20</v>
      </c>
      <c r="R63" s="99" t="s">
        <v>21</v>
      </c>
    </row>
    <row r="64" s="99" customFormat="1" ht="34" customHeight="1" spans="1:18">
      <c r="A64" s="107">
        <v>64</v>
      </c>
      <c r="B64" s="108" t="s">
        <v>29</v>
      </c>
      <c r="C64" s="111" t="s">
        <v>96</v>
      </c>
      <c r="D64" s="108" t="s">
        <v>31</v>
      </c>
      <c r="E64" s="109">
        <v>6</v>
      </c>
      <c r="F64" s="109">
        <v>81.5</v>
      </c>
      <c r="G64" s="110">
        <v>18</v>
      </c>
      <c r="H64" s="107"/>
      <c r="I64" s="107"/>
      <c r="J64" s="107">
        <v>0</v>
      </c>
      <c r="K64" s="107">
        <v>0</v>
      </c>
      <c r="L64" s="113">
        <v>1467</v>
      </c>
      <c r="M64" s="113">
        <v>30</v>
      </c>
      <c r="N64" s="113">
        <v>1497</v>
      </c>
      <c r="O64" s="114" t="s">
        <v>19</v>
      </c>
      <c r="P64" s="100"/>
      <c r="Q64" s="115" t="s">
        <v>20</v>
      </c>
      <c r="R64" s="99" t="s">
        <v>21</v>
      </c>
    </row>
    <row r="65" s="99" customFormat="1" ht="34" customHeight="1" spans="1:18">
      <c r="A65" s="107">
        <v>65</v>
      </c>
      <c r="B65" s="108" t="s">
        <v>29</v>
      </c>
      <c r="C65" s="111" t="s">
        <v>97</v>
      </c>
      <c r="D65" s="108" t="s">
        <v>31</v>
      </c>
      <c r="E65" s="109">
        <v>13.5</v>
      </c>
      <c r="F65" s="109">
        <v>162</v>
      </c>
      <c r="G65" s="110">
        <v>18</v>
      </c>
      <c r="H65" s="107"/>
      <c r="I65" s="107"/>
      <c r="J65" s="107">
        <v>0</v>
      </c>
      <c r="K65" s="107">
        <v>0</v>
      </c>
      <c r="L65" s="113">
        <v>2916</v>
      </c>
      <c r="M65" s="113">
        <v>67.5</v>
      </c>
      <c r="N65" s="113">
        <v>2983.5</v>
      </c>
      <c r="O65" s="114" t="s">
        <v>19</v>
      </c>
      <c r="P65" s="100"/>
      <c r="Q65" s="115" t="s">
        <v>20</v>
      </c>
      <c r="R65" s="99" t="s">
        <v>21</v>
      </c>
    </row>
    <row r="66" s="99" customFormat="1" ht="34" customHeight="1" spans="1:18">
      <c r="A66" s="107">
        <v>66</v>
      </c>
      <c r="B66" s="108" t="s">
        <v>29</v>
      </c>
      <c r="C66" s="111" t="s">
        <v>98</v>
      </c>
      <c r="D66" s="108" t="s">
        <v>31</v>
      </c>
      <c r="E66" s="109"/>
      <c r="F66" s="109">
        <v>231</v>
      </c>
      <c r="G66" s="110">
        <v>18</v>
      </c>
      <c r="H66" s="107"/>
      <c r="I66" s="107"/>
      <c r="J66" s="107">
        <v>0</v>
      </c>
      <c r="K66" s="107">
        <v>0</v>
      </c>
      <c r="L66" s="113">
        <v>4158</v>
      </c>
      <c r="M66" s="113">
        <v>0</v>
      </c>
      <c r="N66" s="113">
        <v>4158</v>
      </c>
      <c r="O66" s="114" t="s">
        <v>19</v>
      </c>
      <c r="P66" s="100"/>
      <c r="Q66" s="115" t="s">
        <v>20</v>
      </c>
      <c r="R66" s="99" t="s">
        <v>21</v>
      </c>
    </row>
    <row r="67" s="99" customFormat="1" ht="34" customHeight="1" spans="1:18">
      <c r="A67" s="107">
        <v>67</v>
      </c>
      <c r="B67" s="108" t="s">
        <v>29</v>
      </c>
      <c r="C67" s="111" t="s">
        <v>99</v>
      </c>
      <c r="D67" s="108" t="s">
        <v>31</v>
      </c>
      <c r="E67" s="109">
        <v>21</v>
      </c>
      <c r="F67" s="109">
        <v>247.5</v>
      </c>
      <c r="G67" s="110">
        <v>18</v>
      </c>
      <c r="H67" s="107"/>
      <c r="I67" s="107"/>
      <c r="J67" s="107">
        <v>0</v>
      </c>
      <c r="K67" s="107">
        <v>0</v>
      </c>
      <c r="L67" s="113">
        <v>4455</v>
      </c>
      <c r="M67" s="113">
        <v>105</v>
      </c>
      <c r="N67" s="113">
        <v>4560</v>
      </c>
      <c r="O67" s="114" t="s">
        <v>19</v>
      </c>
      <c r="P67" s="100"/>
      <c r="Q67" s="115" t="s">
        <v>20</v>
      </c>
      <c r="R67" s="99" t="s">
        <v>21</v>
      </c>
    </row>
    <row r="68" s="99" customFormat="1" ht="34" customHeight="1" spans="1:18">
      <c r="A68" s="107">
        <v>68</v>
      </c>
      <c r="B68" s="108" t="s">
        <v>16</v>
      </c>
      <c r="C68" s="111" t="s">
        <v>100</v>
      </c>
      <c r="D68" s="108" t="s">
        <v>18</v>
      </c>
      <c r="E68" s="109">
        <v>15</v>
      </c>
      <c r="F68" s="109">
        <v>165.5</v>
      </c>
      <c r="G68" s="110">
        <v>18</v>
      </c>
      <c r="H68" s="107"/>
      <c r="I68" s="107"/>
      <c r="J68" s="107">
        <v>0</v>
      </c>
      <c r="K68" s="107">
        <v>0</v>
      </c>
      <c r="L68" s="113">
        <v>2979</v>
      </c>
      <c r="M68" s="113">
        <v>75</v>
      </c>
      <c r="N68" s="113">
        <v>3054</v>
      </c>
      <c r="O68" s="114" t="s">
        <v>19</v>
      </c>
      <c r="P68" s="100"/>
      <c r="Q68" s="115" t="s">
        <v>20</v>
      </c>
      <c r="R68" s="99" t="s">
        <v>21</v>
      </c>
    </row>
    <row r="69" s="99" customFormat="1" ht="34" customHeight="1" spans="1:18">
      <c r="A69" s="107">
        <v>69</v>
      </c>
      <c r="B69" s="108" t="s">
        <v>16</v>
      </c>
      <c r="C69" s="111" t="s">
        <v>101</v>
      </c>
      <c r="D69" s="108" t="s">
        <v>18</v>
      </c>
      <c r="E69" s="109">
        <v>9</v>
      </c>
      <c r="F69" s="109">
        <v>99</v>
      </c>
      <c r="G69" s="110">
        <v>18</v>
      </c>
      <c r="H69" s="107"/>
      <c r="I69" s="107"/>
      <c r="J69" s="107">
        <v>-30</v>
      </c>
      <c r="K69" s="107">
        <v>0</v>
      </c>
      <c r="L69" s="113">
        <v>1752</v>
      </c>
      <c r="M69" s="113">
        <v>45</v>
      </c>
      <c r="N69" s="113">
        <v>1797</v>
      </c>
      <c r="O69" s="114" t="s">
        <v>102</v>
      </c>
      <c r="P69" s="100"/>
      <c r="Q69" s="115" t="s">
        <v>20</v>
      </c>
      <c r="R69" s="99" t="s">
        <v>21</v>
      </c>
    </row>
    <row r="70" s="99" customFormat="1" ht="34" customHeight="1" spans="1:18">
      <c r="A70" s="107"/>
      <c r="B70" s="108" t="s">
        <v>103</v>
      </c>
      <c r="C70" s="111" t="s">
        <v>104</v>
      </c>
      <c r="D70" s="5" t="s">
        <v>38</v>
      </c>
      <c r="E70" s="109">
        <v>24.5</v>
      </c>
      <c r="F70" s="109">
        <v>268.5</v>
      </c>
      <c r="G70" s="110">
        <v>18</v>
      </c>
      <c r="H70" s="107"/>
      <c r="I70" s="107"/>
      <c r="J70" s="107">
        <v>100</v>
      </c>
      <c r="K70" s="107">
        <v>0</v>
      </c>
      <c r="L70" s="113">
        <v>4933</v>
      </c>
      <c r="M70" s="113">
        <v>122.5</v>
      </c>
      <c r="N70" s="113">
        <v>5055.5</v>
      </c>
      <c r="O70" s="114"/>
      <c r="P70" s="100"/>
      <c r="Q70" s="115" t="s">
        <v>20</v>
      </c>
      <c r="R70" s="99" t="s">
        <v>21</v>
      </c>
    </row>
    <row r="71" s="99" customFormat="1" ht="34" customHeight="1" spans="1:18">
      <c r="A71" s="107"/>
      <c r="B71" s="108" t="s">
        <v>103</v>
      </c>
      <c r="C71" s="111" t="s">
        <v>105</v>
      </c>
      <c r="D71" s="5" t="s">
        <v>38</v>
      </c>
      <c r="E71" s="109">
        <v>30.5</v>
      </c>
      <c r="F71" s="109">
        <v>337.5</v>
      </c>
      <c r="G71" s="110">
        <v>18</v>
      </c>
      <c r="H71" s="107"/>
      <c r="I71" s="107"/>
      <c r="J71" s="107">
        <v>0</v>
      </c>
      <c r="K71" s="107">
        <v>0</v>
      </c>
      <c r="L71" s="113">
        <v>6075</v>
      </c>
      <c r="M71" s="113">
        <v>152.5</v>
      </c>
      <c r="N71" s="113">
        <v>6227.5</v>
      </c>
      <c r="O71" s="114"/>
      <c r="P71" s="100"/>
      <c r="Q71" s="115" t="s">
        <v>20</v>
      </c>
      <c r="R71" s="99" t="s">
        <v>21</v>
      </c>
    </row>
    <row r="72" s="99" customFormat="1" ht="34" customHeight="1" spans="1:18">
      <c r="A72" s="107"/>
      <c r="B72" s="108" t="s">
        <v>106</v>
      </c>
      <c r="C72" s="5" t="s">
        <v>107</v>
      </c>
      <c r="D72" s="5" t="s">
        <v>38</v>
      </c>
      <c r="E72" s="109">
        <v>26</v>
      </c>
      <c r="F72" s="109">
        <v>301.5</v>
      </c>
      <c r="G72" s="110">
        <v>18</v>
      </c>
      <c r="H72" s="107"/>
      <c r="I72" s="107"/>
      <c r="J72" s="107">
        <v>0</v>
      </c>
      <c r="K72" s="107">
        <v>0</v>
      </c>
      <c r="L72" s="113">
        <v>5427</v>
      </c>
      <c r="M72" s="113">
        <v>130</v>
      </c>
      <c r="N72" s="113">
        <v>5557</v>
      </c>
      <c r="O72" s="114"/>
      <c r="P72" s="100"/>
      <c r="Q72" s="115" t="s">
        <v>20</v>
      </c>
      <c r="R72" s="99" t="s">
        <v>21</v>
      </c>
    </row>
    <row r="73" s="99" customFormat="1" ht="34" customHeight="1" spans="1:18">
      <c r="A73" s="107"/>
      <c r="B73" s="108" t="s">
        <v>106</v>
      </c>
      <c r="C73" s="5" t="s">
        <v>108</v>
      </c>
      <c r="D73" s="5" t="s">
        <v>38</v>
      </c>
      <c r="E73" s="109">
        <v>30</v>
      </c>
      <c r="F73" s="109">
        <v>349</v>
      </c>
      <c r="G73" s="110">
        <v>18</v>
      </c>
      <c r="H73" s="107"/>
      <c r="I73" s="107"/>
      <c r="J73" s="107">
        <v>480</v>
      </c>
      <c r="K73" s="107">
        <v>0</v>
      </c>
      <c r="L73" s="113">
        <v>6762</v>
      </c>
      <c r="M73" s="113">
        <v>150</v>
      </c>
      <c r="N73" s="113">
        <v>6912</v>
      </c>
      <c r="O73" s="114"/>
      <c r="P73" s="100"/>
      <c r="Q73" s="115" t="s">
        <v>20</v>
      </c>
      <c r="R73" s="99" t="s">
        <v>21</v>
      </c>
    </row>
    <row r="74" s="99" customFormat="1" ht="40" customHeight="1" spans="1:18">
      <c r="A74" s="107">
        <v>7</v>
      </c>
      <c r="B74" s="117" t="s">
        <v>36</v>
      </c>
      <c r="C74" s="118" t="s">
        <v>109</v>
      </c>
      <c r="D74" s="117" t="s">
        <v>38</v>
      </c>
      <c r="E74" s="109">
        <v>15.5</v>
      </c>
      <c r="F74" s="109">
        <v>146.5</v>
      </c>
      <c r="G74" s="110">
        <v>18</v>
      </c>
      <c r="H74" s="119"/>
      <c r="I74" s="119"/>
      <c r="J74" s="119">
        <v>0</v>
      </c>
      <c r="K74" s="119">
        <v>0</v>
      </c>
      <c r="L74" s="130">
        <v>2637</v>
      </c>
      <c r="M74" s="130">
        <v>77.5</v>
      </c>
      <c r="N74" s="130">
        <v>2714.5</v>
      </c>
      <c r="O74" s="114" t="s">
        <v>19</v>
      </c>
      <c r="P74" s="100">
        <v>18</v>
      </c>
      <c r="Q74" s="116" t="s">
        <v>20</v>
      </c>
      <c r="R74" s="99" t="s">
        <v>21</v>
      </c>
    </row>
    <row r="75" s="99" customFormat="1" ht="40" customHeight="1" spans="1:18">
      <c r="A75" s="107">
        <v>8</v>
      </c>
      <c r="B75" s="117" t="s">
        <v>36</v>
      </c>
      <c r="C75" s="118" t="s">
        <v>110</v>
      </c>
      <c r="D75" s="117" t="s">
        <v>38</v>
      </c>
      <c r="E75" s="109">
        <v>9.5</v>
      </c>
      <c r="F75" s="109">
        <v>84</v>
      </c>
      <c r="G75" s="110">
        <v>18</v>
      </c>
      <c r="H75" s="119"/>
      <c r="I75" s="119"/>
      <c r="J75" s="119">
        <v>0</v>
      </c>
      <c r="K75" s="119">
        <v>0</v>
      </c>
      <c r="L75" s="130">
        <v>1512</v>
      </c>
      <c r="M75" s="130">
        <v>47.5</v>
      </c>
      <c r="N75" s="130">
        <v>1559.5</v>
      </c>
      <c r="O75" s="114" t="s">
        <v>19</v>
      </c>
      <c r="P75" s="100">
        <v>18</v>
      </c>
      <c r="Q75" s="115" t="s">
        <v>20</v>
      </c>
      <c r="R75" s="99" t="s">
        <v>21</v>
      </c>
    </row>
    <row r="76" s="99" customFormat="1" ht="40" customHeight="1" spans="1:18">
      <c r="A76" s="107"/>
      <c r="B76" s="117" t="s">
        <v>16</v>
      </c>
      <c r="C76" s="118" t="s">
        <v>111</v>
      </c>
      <c r="D76" s="117" t="s">
        <v>18</v>
      </c>
      <c r="E76" s="109">
        <v>10</v>
      </c>
      <c r="F76" s="109">
        <v>107</v>
      </c>
      <c r="G76" s="110">
        <v>18</v>
      </c>
      <c r="H76" s="119"/>
      <c r="I76" s="119"/>
      <c r="J76" s="119">
        <v>0</v>
      </c>
      <c r="K76" s="119">
        <v>0</v>
      </c>
      <c r="L76" s="130">
        <v>1926</v>
      </c>
      <c r="M76" s="130">
        <v>50</v>
      </c>
      <c r="N76" s="130">
        <v>1976</v>
      </c>
      <c r="O76" s="114" t="s">
        <v>19</v>
      </c>
      <c r="P76" s="100">
        <v>18</v>
      </c>
      <c r="Q76" s="115" t="s">
        <v>20</v>
      </c>
      <c r="R76" s="99" t="s">
        <v>21</v>
      </c>
    </row>
    <row r="77" s="99" customFormat="1" ht="40" customHeight="1" spans="1:18">
      <c r="A77" s="107"/>
      <c r="B77" s="108" t="s">
        <v>29</v>
      </c>
      <c r="C77" s="118" t="s">
        <v>112</v>
      </c>
      <c r="D77" s="108" t="s">
        <v>31</v>
      </c>
      <c r="E77" s="109">
        <v>1</v>
      </c>
      <c r="F77" s="109">
        <v>11</v>
      </c>
      <c r="G77" s="110">
        <v>18</v>
      </c>
      <c r="H77" s="119"/>
      <c r="I77" s="119"/>
      <c r="J77" s="119">
        <v>0</v>
      </c>
      <c r="K77" s="119">
        <v>0</v>
      </c>
      <c r="L77" s="130">
        <v>198</v>
      </c>
      <c r="M77" s="130">
        <v>5</v>
      </c>
      <c r="N77" s="130">
        <v>203</v>
      </c>
      <c r="O77" s="114"/>
      <c r="P77" s="100"/>
      <c r="Q77" s="115">
        <v>0</v>
      </c>
      <c r="R77" s="99">
        <v>0</v>
      </c>
    </row>
    <row r="78" s="99" customFormat="1" ht="40" customHeight="1" spans="1:18">
      <c r="A78" s="107"/>
      <c r="B78" s="108" t="s">
        <v>29</v>
      </c>
      <c r="C78" s="118" t="s">
        <v>113</v>
      </c>
      <c r="D78" s="108" t="s">
        <v>31</v>
      </c>
      <c r="E78" s="109">
        <v>1</v>
      </c>
      <c r="F78" s="109">
        <v>11</v>
      </c>
      <c r="G78" s="110">
        <v>18</v>
      </c>
      <c r="H78" s="119"/>
      <c r="I78" s="119"/>
      <c r="J78" s="119">
        <v>0</v>
      </c>
      <c r="K78" s="119">
        <v>0</v>
      </c>
      <c r="L78" s="130">
        <v>198</v>
      </c>
      <c r="M78" s="130">
        <v>5</v>
      </c>
      <c r="N78" s="130">
        <v>203</v>
      </c>
      <c r="O78" s="114"/>
      <c r="P78" s="100"/>
      <c r="Q78" s="115">
        <v>0</v>
      </c>
      <c r="R78" s="99">
        <v>0</v>
      </c>
    </row>
    <row r="79" s="99" customFormat="1" ht="40" customHeight="1" spans="1:18">
      <c r="A79" s="107"/>
      <c r="B79" s="108" t="s">
        <v>29</v>
      </c>
      <c r="C79" s="118" t="s">
        <v>114</v>
      </c>
      <c r="D79" s="108" t="s">
        <v>31</v>
      </c>
      <c r="E79" s="109">
        <v>3</v>
      </c>
      <c r="F79" s="109">
        <v>33</v>
      </c>
      <c r="G79" s="110">
        <v>18</v>
      </c>
      <c r="H79" s="119"/>
      <c r="I79" s="119"/>
      <c r="J79" s="119">
        <v>0</v>
      </c>
      <c r="K79" s="119">
        <v>0</v>
      </c>
      <c r="L79" s="130">
        <v>594</v>
      </c>
      <c r="M79" s="130">
        <v>15</v>
      </c>
      <c r="N79" s="130">
        <v>609</v>
      </c>
      <c r="O79" s="114"/>
      <c r="P79" s="100"/>
      <c r="Q79" s="115">
        <v>0</v>
      </c>
      <c r="R79" s="99">
        <v>0</v>
      </c>
    </row>
    <row r="80" s="99" customFormat="1" ht="40" customHeight="1" spans="1:18">
      <c r="A80" s="107"/>
      <c r="B80" s="108" t="s">
        <v>29</v>
      </c>
      <c r="C80" s="118" t="s">
        <v>115</v>
      </c>
      <c r="D80" s="108" t="s">
        <v>31</v>
      </c>
      <c r="E80" s="109">
        <v>4</v>
      </c>
      <c r="F80" s="109">
        <v>44</v>
      </c>
      <c r="G80" s="110">
        <v>18</v>
      </c>
      <c r="H80" s="119"/>
      <c r="I80" s="119"/>
      <c r="J80" s="119">
        <v>0</v>
      </c>
      <c r="K80" s="119">
        <v>0</v>
      </c>
      <c r="L80" s="130">
        <v>792</v>
      </c>
      <c r="M80" s="130">
        <v>20</v>
      </c>
      <c r="N80" s="130">
        <v>812</v>
      </c>
      <c r="O80" s="114"/>
      <c r="P80" s="100"/>
      <c r="Q80" s="115">
        <v>0</v>
      </c>
      <c r="R80" s="99">
        <v>0</v>
      </c>
    </row>
    <row r="81" s="99" customFormat="1" ht="40" customHeight="1" spans="1:18">
      <c r="A81" s="107"/>
      <c r="B81" s="108" t="s">
        <v>29</v>
      </c>
      <c r="C81" s="118" t="s">
        <v>116</v>
      </c>
      <c r="D81" s="108" t="s">
        <v>31</v>
      </c>
      <c r="E81" s="109">
        <v>4</v>
      </c>
      <c r="F81" s="109">
        <v>44</v>
      </c>
      <c r="G81" s="110">
        <v>18</v>
      </c>
      <c r="H81" s="119"/>
      <c r="I81" s="119"/>
      <c r="J81" s="119">
        <v>0</v>
      </c>
      <c r="K81" s="119">
        <v>0</v>
      </c>
      <c r="L81" s="130">
        <v>792</v>
      </c>
      <c r="M81" s="130">
        <v>20</v>
      </c>
      <c r="N81" s="130">
        <v>812</v>
      </c>
      <c r="O81" s="114"/>
      <c r="P81" s="100"/>
      <c r="Q81" s="115">
        <v>0</v>
      </c>
      <c r="R81" s="99">
        <v>0</v>
      </c>
    </row>
    <row r="82" s="99" customFormat="1" ht="40" customHeight="1" spans="1:17">
      <c r="A82" s="107"/>
      <c r="B82" s="108" t="s">
        <v>26</v>
      </c>
      <c r="C82" s="118" t="s">
        <v>117</v>
      </c>
      <c r="D82" s="117" t="s">
        <v>38</v>
      </c>
      <c r="E82" s="109">
        <v>2.5</v>
      </c>
      <c r="F82" s="109">
        <v>29</v>
      </c>
      <c r="G82" s="110">
        <v>19.5</v>
      </c>
      <c r="H82" s="119"/>
      <c r="I82" s="119"/>
      <c r="J82" s="119">
        <v>0</v>
      </c>
      <c r="K82" s="119">
        <v>0</v>
      </c>
      <c r="L82" s="130">
        <v>565.5</v>
      </c>
      <c r="M82" s="130">
        <v>12.5</v>
      </c>
      <c r="N82" s="130">
        <v>578</v>
      </c>
      <c r="O82" s="114"/>
      <c r="P82" s="100"/>
      <c r="Q82" s="115"/>
    </row>
    <row r="83" s="99" customFormat="1" ht="40" customHeight="1" spans="1:17">
      <c r="A83" s="107"/>
      <c r="B83" s="108" t="s">
        <v>26</v>
      </c>
      <c r="C83" s="118" t="s">
        <v>118</v>
      </c>
      <c r="D83" s="117" t="s">
        <v>38</v>
      </c>
      <c r="E83" s="109">
        <v>4.5</v>
      </c>
      <c r="F83" s="109">
        <v>46</v>
      </c>
      <c r="G83" s="110">
        <v>19.5</v>
      </c>
      <c r="H83" s="119"/>
      <c r="I83" s="119"/>
      <c r="J83" s="119">
        <v>0</v>
      </c>
      <c r="K83" s="119">
        <v>0</v>
      </c>
      <c r="L83" s="130">
        <v>897</v>
      </c>
      <c r="M83" s="130">
        <v>22.5</v>
      </c>
      <c r="N83" s="130">
        <v>919.5</v>
      </c>
      <c r="O83" s="114"/>
      <c r="P83" s="100"/>
      <c r="Q83" s="115"/>
    </row>
    <row r="84" s="99" customFormat="1" ht="34" customHeight="1" spans="1:18">
      <c r="A84" s="107"/>
      <c r="B84" s="120" t="s">
        <v>119</v>
      </c>
      <c r="C84" s="120" t="s">
        <v>120</v>
      </c>
      <c r="D84" s="108"/>
      <c r="E84" s="109"/>
      <c r="F84" s="109"/>
      <c r="G84" s="110"/>
      <c r="H84" s="107"/>
      <c r="I84" s="107"/>
      <c r="J84" s="107"/>
      <c r="K84" s="107">
        <v>0</v>
      </c>
      <c r="L84" s="113">
        <v>365</v>
      </c>
      <c r="M84" s="113"/>
      <c r="N84" s="113">
        <v>365</v>
      </c>
      <c r="O84" s="114"/>
      <c r="P84" s="100"/>
      <c r="Q84" s="115" t="e">
        <v>#N/A</v>
      </c>
      <c r="R84" s="99" t="e">
        <v>#N/A</v>
      </c>
    </row>
    <row r="85" s="100" customFormat="1" customHeight="1" spans="1:18">
      <c r="A85" s="107">
        <v>70</v>
      </c>
      <c r="B85" s="109" t="s">
        <v>121</v>
      </c>
      <c r="C85" s="109"/>
      <c r="D85" s="109"/>
      <c r="E85" s="109"/>
      <c r="F85" s="109"/>
      <c r="G85" s="110"/>
      <c r="H85" s="107"/>
      <c r="I85" s="107"/>
      <c r="J85" s="107"/>
      <c r="K85" s="107"/>
      <c r="L85" s="107">
        <v>0</v>
      </c>
      <c r="M85" s="107"/>
      <c r="N85" s="107">
        <v>10198.98</v>
      </c>
      <c r="O85" s="114"/>
      <c r="Q85" s="115" t="e">
        <v>#N/A</v>
      </c>
      <c r="R85" s="99" t="e">
        <v>#N/A</v>
      </c>
    </row>
    <row r="86" s="101" customFormat="1" ht="21" customHeight="1" spans="1:27">
      <c r="A86" s="121" t="s">
        <v>122</v>
      </c>
      <c r="B86" s="121"/>
      <c r="C86" s="121"/>
      <c r="D86" s="122"/>
      <c r="E86" s="107">
        <v>1153</v>
      </c>
      <c r="F86" s="107">
        <v>13210.5</v>
      </c>
      <c r="G86" s="107">
        <v>1491</v>
      </c>
      <c r="H86" s="107">
        <v>0</v>
      </c>
      <c r="I86" s="107">
        <v>0</v>
      </c>
      <c r="J86" s="107">
        <v>-600</v>
      </c>
      <c r="K86" s="107">
        <v>702.5</v>
      </c>
      <c r="L86" s="107">
        <v>244188.75</v>
      </c>
      <c r="M86" s="107">
        <v>5765</v>
      </c>
      <c r="N86" s="107">
        <v>260152.73</v>
      </c>
      <c r="O86" s="107"/>
      <c r="P86" s="100"/>
      <c r="Q86" s="115" t="e">
        <v>#N/A</v>
      </c>
      <c r="R86" s="99" t="e">
        <v>#N/A</v>
      </c>
      <c r="S86" s="100"/>
      <c r="T86" s="100"/>
      <c r="U86" s="100"/>
      <c r="V86" s="100"/>
      <c r="W86" s="100"/>
      <c r="X86" s="100"/>
      <c r="Y86" s="100"/>
      <c r="Z86" s="100"/>
      <c r="AA86" s="100"/>
    </row>
    <row r="87" s="101" customFormat="1" ht="21" customHeight="1" spans="1:27">
      <c r="A87" s="123"/>
      <c r="B87" s="123"/>
      <c r="C87" s="123"/>
      <c r="D87" s="103"/>
      <c r="E87" s="100"/>
      <c r="F87" s="100"/>
      <c r="G87" s="100"/>
      <c r="H87" s="100"/>
      <c r="I87" s="100"/>
      <c r="J87" s="100"/>
      <c r="K87" s="100"/>
      <c r="L87" s="100"/>
      <c r="M87" s="100"/>
      <c r="N87" s="100"/>
      <c r="O87" s="100"/>
      <c r="P87" s="100"/>
      <c r="Q87" s="104"/>
      <c r="R87" s="100"/>
      <c r="S87" s="100"/>
      <c r="T87" s="100"/>
      <c r="U87" s="100"/>
      <c r="V87" s="100"/>
      <c r="W87" s="100"/>
      <c r="X87" s="100"/>
      <c r="Y87" s="100"/>
      <c r="Z87" s="100"/>
      <c r="AA87" s="100"/>
    </row>
    <row r="88" s="101" customFormat="1" ht="21" customHeight="1" spans="1:27">
      <c r="A88" s="123"/>
      <c r="B88" s="123"/>
      <c r="C88" s="124"/>
      <c r="D88" s="103"/>
      <c r="E88" s="100"/>
      <c r="F88" s="100"/>
      <c r="G88" s="100"/>
      <c r="H88" s="100"/>
      <c r="I88" s="100"/>
      <c r="J88" s="100"/>
      <c r="K88" s="100"/>
      <c r="L88" s="100"/>
      <c r="M88" s="100"/>
      <c r="N88" s="100"/>
      <c r="O88" s="100"/>
      <c r="P88" s="100"/>
      <c r="Q88" s="104"/>
      <c r="R88" s="100"/>
      <c r="S88" s="100"/>
      <c r="T88" s="100"/>
      <c r="U88" s="100"/>
      <c r="V88" s="100"/>
      <c r="W88" s="100"/>
      <c r="X88" s="100"/>
      <c r="Y88" s="100"/>
      <c r="Z88" s="100"/>
      <c r="AA88" s="100"/>
    </row>
    <row r="89" s="101" customFormat="1" ht="21" customHeight="1" spans="1:27">
      <c r="A89" s="123"/>
      <c r="B89" s="123"/>
      <c r="C89" s="124"/>
      <c r="D89" s="103"/>
      <c r="E89" s="100"/>
      <c r="F89" s="100"/>
      <c r="G89" s="100"/>
      <c r="H89" s="100"/>
      <c r="I89" s="100"/>
      <c r="J89" s="100"/>
      <c r="K89" s="100"/>
      <c r="L89" s="100"/>
      <c r="M89" s="100"/>
      <c r="N89" s="100"/>
      <c r="O89" s="100"/>
      <c r="P89" s="100"/>
      <c r="Q89" s="104"/>
      <c r="R89" s="100"/>
      <c r="S89" s="100"/>
      <c r="T89" s="100"/>
      <c r="U89" s="100"/>
      <c r="V89" s="100"/>
      <c r="W89" s="100"/>
      <c r="X89" s="100"/>
      <c r="Y89" s="100"/>
      <c r="Z89" s="100"/>
      <c r="AA89" s="100"/>
    </row>
    <row r="90" s="101" customFormat="1" ht="21" customHeight="1" spans="1:25">
      <c r="A90" s="125" t="s">
        <v>123</v>
      </c>
      <c r="C90" s="126"/>
      <c r="D90" s="103"/>
      <c r="O90" s="100"/>
      <c r="Q90" s="133"/>
      <c r="R90" s="131"/>
      <c r="S90" s="131"/>
      <c r="T90" s="131"/>
      <c r="U90" s="131"/>
      <c r="V90" s="131"/>
      <c r="W90" s="131"/>
      <c r="X90" s="131"/>
      <c r="Y90" s="131"/>
    </row>
    <row r="91" s="101" customFormat="1" ht="13.5" spans="3:25">
      <c r="C91" s="124"/>
      <c r="D91" s="103"/>
      <c r="O91" s="100"/>
      <c r="P91" s="131"/>
      <c r="Q91" s="133"/>
      <c r="R91" s="131"/>
      <c r="S91" s="131"/>
      <c r="T91" s="131"/>
      <c r="U91" s="131"/>
      <c r="V91" s="131"/>
      <c r="W91" s="131"/>
      <c r="X91" s="131"/>
      <c r="Y91" s="131"/>
    </row>
    <row r="92" s="102" customFormat="1" customHeight="1" spans="1:17">
      <c r="A92" s="127"/>
      <c r="B92" s="128" t="s">
        <v>124</v>
      </c>
      <c r="C92" s="124"/>
      <c r="D92" s="128"/>
      <c r="E92" s="128"/>
      <c r="F92" s="128"/>
      <c r="G92" s="128"/>
      <c r="H92" s="128" t="s">
        <v>125</v>
      </c>
      <c r="I92" s="127"/>
      <c r="J92" s="127"/>
      <c r="K92" s="127"/>
      <c r="L92" s="127"/>
      <c r="M92" s="127"/>
      <c r="N92" s="127"/>
      <c r="O92" s="132"/>
      <c r="Q92" s="134"/>
    </row>
    <row r="93" s="100" customFormat="1" customHeight="1" spans="3:27">
      <c r="C93" s="124"/>
      <c r="D93" s="103"/>
      <c r="P93" s="131"/>
      <c r="Q93" s="133"/>
      <c r="R93" s="131"/>
      <c r="S93" s="131"/>
      <c r="T93" s="131"/>
      <c r="U93" s="131"/>
      <c r="V93" s="131"/>
      <c r="W93" s="131"/>
      <c r="X93" s="131"/>
      <c r="Y93" s="131"/>
      <c r="Z93" s="131"/>
      <c r="AA93" s="131"/>
    </row>
    <row r="94" s="100" customFormat="1" customHeight="1" spans="4:17">
      <c r="D94" s="103"/>
      <c r="Q94" s="104"/>
    </row>
    <row r="95" s="100" customFormat="1" customHeight="1" spans="4:17">
      <c r="D95" s="103"/>
      <c r="Q95" s="104"/>
    </row>
    <row r="96" s="100" customFormat="1" customHeight="1" spans="3:17">
      <c r="C96" t="s">
        <v>2</v>
      </c>
      <c r="D96" t="s">
        <v>126</v>
      </c>
      <c r="E96"/>
      <c r="Q96" s="104"/>
    </row>
    <row r="97" s="100" customFormat="1" customHeight="1" spans="3:17">
      <c r="C97" t="s">
        <v>121</v>
      </c>
      <c r="D97">
        <v>10198.98</v>
      </c>
      <c r="E97"/>
      <c r="Q97" s="104"/>
    </row>
    <row r="98" s="100" customFormat="1" customHeight="1" spans="3:17">
      <c r="C98" t="s">
        <v>36</v>
      </c>
      <c r="D98">
        <v>14312</v>
      </c>
      <c r="E98"/>
      <c r="Q98" s="104"/>
    </row>
    <row r="99" customHeight="1" spans="3:5">
      <c r="C99" t="s">
        <v>51</v>
      </c>
      <c r="D99">
        <v>19250</v>
      </c>
      <c r="E99"/>
    </row>
    <row r="100" customHeight="1" spans="3:5">
      <c r="C100" t="s">
        <v>29</v>
      </c>
      <c r="D100">
        <v>92862.5</v>
      </c>
      <c r="E100"/>
    </row>
    <row r="101" customHeight="1" spans="3:5">
      <c r="C101" t="s">
        <v>16</v>
      </c>
      <c r="D101">
        <v>61337</v>
      </c>
      <c r="E101"/>
    </row>
    <row r="102" customHeight="1" spans="3:5">
      <c r="C102" t="s">
        <v>103</v>
      </c>
      <c r="D102">
        <v>11283</v>
      </c>
      <c r="E102"/>
    </row>
    <row r="103" customHeight="1" spans="3:5">
      <c r="C103" t="s">
        <v>119</v>
      </c>
      <c r="D103">
        <v>365</v>
      </c>
      <c r="E103"/>
    </row>
    <row r="104" customHeight="1" spans="3:5">
      <c r="C104" t="s">
        <v>106</v>
      </c>
      <c r="D104">
        <v>12469</v>
      </c>
      <c r="E104"/>
    </row>
    <row r="105" customHeight="1" spans="3:5">
      <c r="C105" t="s">
        <v>26</v>
      </c>
      <c r="D105">
        <v>38075.25</v>
      </c>
      <c r="E105"/>
    </row>
    <row r="106" customHeight="1" spans="3:5">
      <c r="C106" t="s">
        <v>127</v>
      </c>
      <c r="D106">
        <v>260152.73</v>
      </c>
      <c r="E106"/>
    </row>
    <row r="107" customHeight="1" spans="3:5">
      <c r="C107"/>
      <c r="D107"/>
      <c r="E107"/>
    </row>
    <row r="108" customHeight="1" spans="3:5">
      <c r="C108"/>
      <c r="D108"/>
      <c r="E108"/>
    </row>
    <row r="109" customHeight="1" spans="3:5">
      <c r="C109"/>
      <c r="D109"/>
      <c r="E109"/>
    </row>
    <row r="110" customHeight="1" spans="3:5">
      <c r="C110"/>
      <c r="D110"/>
      <c r="E110"/>
    </row>
    <row r="111" customHeight="1" spans="3:5">
      <c r="C111"/>
      <c r="D111"/>
      <c r="E111"/>
    </row>
    <row r="112" customHeight="1" spans="3:5">
      <c r="C112"/>
      <c r="D112"/>
      <c r="E112"/>
    </row>
    <row r="113" customHeight="1" spans="3:5">
      <c r="C113"/>
      <c r="D113"/>
      <c r="E113"/>
    </row>
  </sheetData>
  <mergeCells count="1">
    <mergeCell ref="A1:O1"/>
  </mergeCells>
  <conditionalFormatting sqref="C3">
    <cfRule type="duplicateValues" dxfId="0" priority="721"/>
    <cfRule type="duplicateValues" dxfId="0" priority="717"/>
    <cfRule type="duplicateValues" dxfId="0" priority="713"/>
    <cfRule type="duplicateValues" dxfId="0" priority="709"/>
    <cfRule type="duplicateValues" dxfId="0" priority="705"/>
    <cfRule type="duplicateValues" dxfId="0" priority="701"/>
    <cfRule type="duplicateValues" dxfId="0" priority="697"/>
    <cfRule type="duplicateValues" dxfId="0" priority="693"/>
    <cfRule type="duplicateValues" dxfId="0" priority="689"/>
    <cfRule type="duplicateValues" dxfId="0" priority="685"/>
    <cfRule type="duplicateValues" dxfId="0" priority="681"/>
    <cfRule type="duplicateValues" dxfId="0" priority="677"/>
    <cfRule type="duplicateValues" dxfId="0" priority="673"/>
    <cfRule type="duplicateValues" dxfId="0" priority="669"/>
    <cfRule type="duplicateValues" dxfId="0" priority="665"/>
    <cfRule type="duplicateValues" dxfId="0" priority="661"/>
    <cfRule type="duplicateValues" dxfId="0" priority="657"/>
    <cfRule type="duplicateValues" dxfId="0" priority="653"/>
    <cfRule type="duplicateValues" dxfId="0" priority="649"/>
    <cfRule type="duplicateValues" dxfId="0" priority="645"/>
    <cfRule type="duplicateValues" dxfId="0" priority="641"/>
    <cfRule type="duplicateValues" dxfId="0" priority="637"/>
    <cfRule type="duplicateValues" dxfId="0" priority="633"/>
    <cfRule type="duplicateValues" dxfId="0" priority="629"/>
    <cfRule type="duplicateValues" dxfId="0" priority="625"/>
    <cfRule type="duplicateValues" dxfId="0" priority="621"/>
    <cfRule type="duplicateValues" dxfId="0" priority="617"/>
    <cfRule type="duplicateValues" dxfId="0" priority="613"/>
    <cfRule type="duplicateValues" dxfId="0" priority="609"/>
    <cfRule type="duplicateValues" dxfId="0" priority="605"/>
    <cfRule type="duplicateValues" dxfId="0" priority="601"/>
    <cfRule type="duplicateValues" dxfId="0" priority="597"/>
    <cfRule type="duplicateValues" dxfId="0" priority="593"/>
    <cfRule type="duplicateValues" dxfId="0" priority="589"/>
    <cfRule type="duplicateValues" dxfId="0" priority="585"/>
    <cfRule type="duplicateValues" dxfId="0" priority="581"/>
    <cfRule type="duplicateValues" dxfId="0" priority="577"/>
    <cfRule type="duplicateValues" dxfId="0" priority="573"/>
    <cfRule type="duplicateValues" dxfId="0" priority="569"/>
    <cfRule type="duplicateValues" dxfId="0" priority="565"/>
    <cfRule type="duplicateValues" dxfId="0" priority="561"/>
    <cfRule type="duplicateValues" dxfId="0" priority="557"/>
    <cfRule type="duplicateValues" dxfId="0" priority="553"/>
    <cfRule type="duplicateValues" dxfId="0" priority="549"/>
    <cfRule type="duplicateValues" dxfId="0" priority="545"/>
    <cfRule type="duplicateValues" dxfId="0" priority="541"/>
    <cfRule type="duplicateValues" dxfId="0" priority="537"/>
    <cfRule type="duplicateValues" dxfId="0" priority="533"/>
    <cfRule type="duplicateValues" dxfId="0" priority="529"/>
    <cfRule type="duplicateValues" dxfId="0" priority="525"/>
    <cfRule type="duplicateValues" dxfId="0" priority="521"/>
  </conditionalFormatting>
  <conditionalFormatting sqref="C4">
    <cfRule type="duplicateValues" dxfId="0" priority="720"/>
    <cfRule type="duplicateValues" dxfId="0" priority="716"/>
    <cfRule type="duplicateValues" dxfId="0" priority="712"/>
    <cfRule type="duplicateValues" dxfId="0" priority="708"/>
    <cfRule type="duplicateValues" dxfId="0" priority="704"/>
    <cfRule type="duplicateValues" dxfId="0" priority="700"/>
    <cfRule type="duplicateValues" dxfId="0" priority="696"/>
    <cfRule type="duplicateValues" dxfId="0" priority="692"/>
    <cfRule type="duplicateValues" dxfId="0" priority="688"/>
    <cfRule type="duplicateValues" dxfId="0" priority="684"/>
    <cfRule type="duplicateValues" dxfId="0" priority="680"/>
    <cfRule type="duplicateValues" dxfId="0" priority="676"/>
    <cfRule type="duplicateValues" dxfId="0" priority="672"/>
    <cfRule type="duplicateValues" dxfId="0" priority="668"/>
    <cfRule type="duplicateValues" dxfId="0" priority="664"/>
    <cfRule type="duplicateValues" dxfId="0" priority="660"/>
    <cfRule type="duplicateValues" dxfId="0" priority="656"/>
    <cfRule type="duplicateValues" dxfId="0" priority="652"/>
    <cfRule type="duplicateValues" dxfId="0" priority="648"/>
    <cfRule type="duplicateValues" dxfId="0" priority="644"/>
    <cfRule type="duplicateValues" dxfId="0" priority="640"/>
    <cfRule type="duplicateValues" dxfId="0" priority="636"/>
    <cfRule type="duplicateValues" dxfId="0" priority="632"/>
    <cfRule type="duplicateValues" dxfId="0" priority="628"/>
    <cfRule type="duplicateValues" dxfId="0" priority="624"/>
    <cfRule type="duplicateValues" dxfId="0" priority="620"/>
    <cfRule type="duplicateValues" dxfId="0" priority="616"/>
    <cfRule type="duplicateValues" dxfId="0" priority="612"/>
    <cfRule type="duplicateValues" dxfId="0" priority="608"/>
    <cfRule type="duplicateValues" dxfId="0" priority="604"/>
    <cfRule type="duplicateValues" dxfId="0" priority="600"/>
    <cfRule type="duplicateValues" dxfId="0" priority="596"/>
    <cfRule type="duplicateValues" dxfId="0" priority="592"/>
    <cfRule type="duplicateValues" dxfId="0" priority="588"/>
    <cfRule type="duplicateValues" dxfId="0" priority="584"/>
    <cfRule type="duplicateValues" dxfId="0" priority="580"/>
    <cfRule type="duplicateValues" dxfId="0" priority="576"/>
    <cfRule type="duplicateValues" dxfId="0" priority="572"/>
    <cfRule type="duplicateValues" dxfId="0" priority="568"/>
    <cfRule type="duplicateValues" dxfId="0" priority="564"/>
    <cfRule type="duplicateValues" dxfId="0" priority="560"/>
    <cfRule type="duplicateValues" dxfId="0" priority="556"/>
    <cfRule type="duplicateValues" dxfId="0" priority="552"/>
    <cfRule type="duplicateValues" dxfId="0" priority="548"/>
    <cfRule type="duplicateValues" dxfId="0" priority="544"/>
    <cfRule type="duplicateValues" dxfId="0" priority="540"/>
    <cfRule type="duplicateValues" dxfId="0" priority="536"/>
    <cfRule type="duplicateValues" dxfId="0" priority="532"/>
    <cfRule type="duplicateValues" dxfId="0" priority="528"/>
    <cfRule type="duplicateValues" dxfId="0" priority="524"/>
    <cfRule type="duplicateValues" dxfId="0" priority="520"/>
  </conditionalFormatting>
  <conditionalFormatting sqref="C5">
    <cfRule type="duplicateValues" dxfId="0" priority="719"/>
    <cfRule type="duplicateValues" dxfId="0" priority="715"/>
    <cfRule type="duplicateValues" dxfId="0" priority="711"/>
    <cfRule type="duplicateValues" dxfId="0" priority="707"/>
    <cfRule type="duplicateValues" dxfId="0" priority="703"/>
    <cfRule type="duplicateValues" dxfId="0" priority="699"/>
    <cfRule type="duplicateValues" dxfId="0" priority="695"/>
    <cfRule type="duplicateValues" dxfId="0" priority="691"/>
    <cfRule type="duplicateValues" dxfId="0" priority="687"/>
    <cfRule type="duplicateValues" dxfId="0" priority="683"/>
    <cfRule type="duplicateValues" dxfId="0" priority="679"/>
    <cfRule type="duplicateValues" dxfId="0" priority="675"/>
    <cfRule type="duplicateValues" dxfId="0" priority="671"/>
    <cfRule type="duplicateValues" dxfId="0" priority="667"/>
    <cfRule type="duplicateValues" dxfId="0" priority="663"/>
    <cfRule type="duplicateValues" dxfId="0" priority="659"/>
    <cfRule type="duplicateValues" dxfId="0" priority="655"/>
    <cfRule type="duplicateValues" dxfId="0" priority="651"/>
    <cfRule type="duplicateValues" dxfId="0" priority="647"/>
    <cfRule type="duplicateValues" dxfId="0" priority="643"/>
    <cfRule type="duplicateValues" dxfId="0" priority="639"/>
    <cfRule type="duplicateValues" dxfId="0" priority="635"/>
    <cfRule type="duplicateValues" dxfId="0" priority="631"/>
    <cfRule type="duplicateValues" dxfId="0" priority="627"/>
    <cfRule type="duplicateValues" dxfId="0" priority="623"/>
    <cfRule type="duplicateValues" dxfId="0" priority="619"/>
    <cfRule type="duplicateValues" dxfId="0" priority="615"/>
    <cfRule type="duplicateValues" dxfId="0" priority="611"/>
    <cfRule type="duplicateValues" dxfId="0" priority="607"/>
    <cfRule type="duplicateValues" dxfId="0" priority="603"/>
    <cfRule type="duplicateValues" dxfId="0" priority="599"/>
    <cfRule type="duplicateValues" dxfId="0" priority="595"/>
    <cfRule type="duplicateValues" dxfId="0" priority="591"/>
    <cfRule type="duplicateValues" dxfId="0" priority="587"/>
    <cfRule type="duplicateValues" dxfId="0" priority="583"/>
    <cfRule type="duplicateValues" dxfId="0" priority="579"/>
    <cfRule type="duplicateValues" dxfId="0" priority="575"/>
    <cfRule type="duplicateValues" dxfId="0" priority="571"/>
    <cfRule type="duplicateValues" dxfId="0" priority="567"/>
    <cfRule type="duplicateValues" dxfId="0" priority="563"/>
    <cfRule type="duplicateValues" dxfId="0" priority="559"/>
    <cfRule type="duplicateValues" dxfId="0" priority="555"/>
    <cfRule type="duplicateValues" dxfId="0" priority="551"/>
    <cfRule type="duplicateValues" dxfId="0" priority="547"/>
    <cfRule type="duplicateValues" dxfId="0" priority="543"/>
    <cfRule type="duplicateValues" dxfId="0" priority="539"/>
    <cfRule type="duplicateValues" dxfId="0" priority="535"/>
    <cfRule type="duplicateValues" dxfId="0" priority="531"/>
    <cfRule type="duplicateValues" dxfId="0" priority="527"/>
    <cfRule type="duplicateValues" dxfId="0" priority="523"/>
    <cfRule type="duplicateValues" dxfId="0" priority="519"/>
  </conditionalFormatting>
  <conditionalFormatting sqref="C6">
    <cfRule type="duplicateValues" dxfId="0" priority="718"/>
    <cfRule type="duplicateValues" dxfId="0" priority="714"/>
    <cfRule type="duplicateValues" dxfId="0" priority="710"/>
    <cfRule type="duplicateValues" dxfId="0" priority="706"/>
    <cfRule type="duplicateValues" dxfId="0" priority="702"/>
    <cfRule type="duplicateValues" dxfId="0" priority="698"/>
    <cfRule type="duplicateValues" dxfId="0" priority="694"/>
    <cfRule type="duplicateValues" dxfId="0" priority="690"/>
    <cfRule type="duplicateValues" dxfId="0" priority="686"/>
    <cfRule type="duplicateValues" dxfId="0" priority="682"/>
    <cfRule type="duplicateValues" dxfId="0" priority="678"/>
    <cfRule type="duplicateValues" dxfId="0" priority="674"/>
    <cfRule type="duplicateValues" dxfId="0" priority="670"/>
    <cfRule type="duplicateValues" dxfId="0" priority="666"/>
    <cfRule type="duplicateValues" dxfId="0" priority="662"/>
    <cfRule type="duplicateValues" dxfId="0" priority="658"/>
    <cfRule type="duplicateValues" dxfId="0" priority="654"/>
    <cfRule type="duplicateValues" dxfId="0" priority="650"/>
    <cfRule type="duplicateValues" dxfId="0" priority="646"/>
    <cfRule type="duplicateValues" dxfId="0" priority="642"/>
    <cfRule type="duplicateValues" dxfId="0" priority="638"/>
    <cfRule type="duplicateValues" dxfId="0" priority="634"/>
    <cfRule type="duplicateValues" dxfId="0" priority="630"/>
    <cfRule type="duplicateValues" dxfId="0" priority="626"/>
    <cfRule type="duplicateValues" dxfId="0" priority="622"/>
    <cfRule type="duplicateValues" dxfId="0" priority="618"/>
    <cfRule type="duplicateValues" dxfId="0" priority="614"/>
    <cfRule type="duplicateValues" dxfId="0" priority="610"/>
    <cfRule type="duplicateValues" dxfId="0" priority="606"/>
    <cfRule type="duplicateValues" dxfId="0" priority="602"/>
    <cfRule type="duplicateValues" dxfId="0" priority="598"/>
    <cfRule type="duplicateValues" dxfId="0" priority="594"/>
    <cfRule type="duplicateValues" dxfId="0" priority="590"/>
    <cfRule type="duplicateValues" dxfId="0" priority="586"/>
    <cfRule type="duplicateValues" dxfId="0" priority="582"/>
    <cfRule type="duplicateValues" dxfId="0" priority="578"/>
    <cfRule type="duplicateValues" dxfId="0" priority="574"/>
    <cfRule type="duplicateValues" dxfId="0" priority="570"/>
    <cfRule type="duplicateValues" dxfId="0" priority="566"/>
    <cfRule type="duplicateValues" dxfId="0" priority="562"/>
    <cfRule type="duplicateValues" dxfId="0" priority="558"/>
    <cfRule type="duplicateValues" dxfId="0" priority="554"/>
    <cfRule type="duplicateValues" dxfId="0" priority="550"/>
    <cfRule type="duplicateValues" dxfId="0" priority="546"/>
    <cfRule type="duplicateValues" dxfId="0" priority="542"/>
    <cfRule type="duplicateValues" dxfId="0" priority="538"/>
    <cfRule type="duplicateValues" dxfId="0" priority="534"/>
    <cfRule type="duplicateValues" dxfId="0" priority="530"/>
    <cfRule type="duplicateValues" dxfId="0" priority="526"/>
    <cfRule type="duplicateValues" dxfId="0" priority="522"/>
    <cfRule type="duplicateValues" dxfId="0" priority="518"/>
  </conditionalFormatting>
  <conditionalFormatting sqref="C7">
    <cfRule type="duplicateValues" dxfId="0" priority="517"/>
    <cfRule type="duplicateValues" dxfId="0" priority="516"/>
    <cfRule type="duplicateValues" dxfId="0" priority="515"/>
    <cfRule type="duplicateValues" dxfId="0" priority="514"/>
    <cfRule type="duplicateValues" dxfId="0" priority="513"/>
    <cfRule type="duplicateValues" dxfId="0" priority="512"/>
    <cfRule type="duplicateValues" dxfId="0" priority="511"/>
    <cfRule type="duplicateValues" dxfId="0" priority="510"/>
    <cfRule type="duplicateValues" dxfId="0" priority="509"/>
    <cfRule type="duplicateValues" dxfId="0" priority="508"/>
    <cfRule type="duplicateValues" dxfId="0" priority="507"/>
    <cfRule type="duplicateValues" dxfId="0" priority="506"/>
    <cfRule type="duplicateValues" dxfId="0" priority="505"/>
    <cfRule type="duplicateValues" dxfId="0" priority="504"/>
    <cfRule type="duplicateValues" dxfId="0" priority="503"/>
    <cfRule type="duplicateValues" dxfId="0" priority="502"/>
    <cfRule type="duplicateValues" dxfId="0" priority="501"/>
    <cfRule type="duplicateValues" dxfId="0" priority="500"/>
    <cfRule type="duplicateValues" dxfId="0" priority="499"/>
    <cfRule type="duplicateValues" dxfId="0" priority="498"/>
    <cfRule type="duplicateValues" dxfId="0" priority="497"/>
    <cfRule type="duplicateValues" dxfId="0" priority="496"/>
    <cfRule type="duplicateValues" dxfId="0" priority="495"/>
    <cfRule type="duplicateValues" dxfId="0" priority="494"/>
    <cfRule type="duplicateValues" dxfId="0" priority="493"/>
    <cfRule type="duplicateValues" dxfId="0" priority="492"/>
    <cfRule type="duplicateValues" dxfId="0" priority="491"/>
    <cfRule type="duplicateValues" dxfId="0" priority="490"/>
    <cfRule type="duplicateValues" dxfId="0" priority="489"/>
    <cfRule type="duplicateValues" dxfId="0" priority="488"/>
    <cfRule type="duplicateValues" dxfId="0" priority="487"/>
    <cfRule type="duplicateValues" dxfId="0" priority="486"/>
    <cfRule type="duplicateValues" dxfId="0" priority="485"/>
    <cfRule type="duplicateValues" dxfId="0" priority="484"/>
    <cfRule type="duplicateValues" dxfId="0" priority="483"/>
    <cfRule type="duplicateValues" dxfId="0" priority="482"/>
    <cfRule type="duplicateValues" dxfId="0" priority="481"/>
    <cfRule type="duplicateValues" dxfId="0" priority="480"/>
    <cfRule type="duplicateValues" dxfId="0" priority="479"/>
    <cfRule type="duplicateValues" dxfId="0" priority="478"/>
    <cfRule type="duplicateValues" dxfId="0" priority="477"/>
    <cfRule type="duplicateValues" dxfId="0" priority="476"/>
    <cfRule type="duplicateValues" dxfId="0" priority="475"/>
    <cfRule type="duplicateValues" dxfId="0" priority="474"/>
    <cfRule type="duplicateValues" dxfId="0" priority="473"/>
    <cfRule type="duplicateValues" dxfId="0" priority="472"/>
    <cfRule type="duplicateValues" dxfId="0" priority="471"/>
    <cfRule type="duplicateValues" dxfId="0" priority="470"/>
    <cfRule type="duplicateValues" dxfId="0" priority="469"/>
    <cfRule type="duplicateValues" dxfId="0" priority="468"/>
    <cfRule type="duplicateValues" dxfId="0" priority="467"/>
  </conditionalFormatting>
  <conditionalFormatting sqref="C8">
    <cfRule type="duplicateValues" dxfId="0" priority="466"/>
    <cfRule type="duplicateValues" dxfId="0" priority="462"/>
    <cfRule type="duplicateValues" dxfId="0" priority="458"/>
    <cfRule type="duplicateValues" dxfId="0" priority="454"/>
    <cfRule type="duplicateValues" dxfId="0" priority="450"/>
    <cfRule type="duplicateValues" dxfId="0" priority="446"/>
    <cfRule type="duplicateValues" dxfId="0" priority="442"/>
    <cfRule type="duplicateValues" dxfId="0" priority="438"/>
    <cfRule type="duplicateValues" dxfId="0" priority="434"/>
    <cfRule type="duplicateValues" dxfId="0" priority="430"/>
    <cfRule type="duplicateValues" dxfId="0" priority="426"/>
    <cfRule type="duplicateValues" dxfId="0" priority="422"/>
    <cfRule type="duplicateValues" dxfId="0" priority="418"/>
    <cfRule type="duplicateValues" dxfId="0" priority="414"/>
    <cfRule type="duplicateValues" dxfId="0" priority="410"/>
    <cfRule type="duplicateValues" dxfId="0" priority="406"/>
    <cfRule type="duplicateValues" dxfId="0" priority="402"/>
    <cfRule type="duplicateValues" dxfId="0" priority="398"/>
    <cfRule type="duplicateValues" dxfId="0" priority="394"/>
    <cfRule type="duplicateValues" dxfId="0" priority="390"/>
    <cfRule type="duplicateValues" dxfId="0" priority="386"/>
    <cfRule type="duplicateValues" dxfId="0" priority="382"/>
    <cfRule type="duplicateValues" dxfId="0" priority="378"/>
    <cfRule type="duplicateValues" dxfId="0" priority="374"/>
    <cfRule type="duplicateValues" dxfId="0" priority="370"/>
    <cfRule type="duplicateValues" dxfId="0" priority="366"/>
    <cfRule type="duplicateValues" dxfId="0" priority="362"/>
    <cfRule type="duplicateValues" dxfId="0" priority="358"/>
    <cfRule type="duplicateValues" dxfId="0" priority="354"/>
    <cfRule type="duplicateValues" dxfId="0" priority="350"/>
    <cfRule type="duplicateValues" dxfId="0" priority="346"/>
    <cfRule type="duplicateValues" dxfId="0" priority="342"/>
    <cfRule type="duplicateValues" dxfId="0" priority="338"/>
    <cfRule type="duplicateValues" dxfId="0" priority="334"/>
    <cfRule type="duplicateValues" dxfId="0" priority="330"/>
    <cfRule type="duplicateValues" dxfId="0" priority="326"/>
    <cfRule type="duplicateValues" dxfId="0" priority="322"/>
    <cfRule type="duplicateValues" dxfId="0" priority="318"/>
    <cfRule type="duplicateValues" dxfId="0" priority="314"/>
    <cfRule type="duplicateValues" dxfId="0" priority="310"/>
    <cfRule type="duplicateValues" dxfId="0" priority="306"/>
    <cfRule type="duplicateValues" dxfId="0" priority="302"/>
    <cfRule type="duplicateValues" dxfId="0" priority="298"/>
    <cfRule type="duplicateValues" dxfId="0" priority="294"/>
    <cfRule type="duplicateValues" dxfId="0" priority="290"/>
    <cfRule type="duplicateValues" dxfId="0" priority="286"/>
    <cfRule type="duplicateValues" dxfId="0" priority="282"/>
    <cfRule type="duplicateValues" dxfId="0" priority="278"/>
    <cfRule type="duplicateValues" dxfId="0" priority="274"/>
    <cfRule type="duplicateValues" dxfId="0" priority="270"/>
    <cfRule type="duplicateValues" dxfId="0" priority="266"/>
  </conditionalFormatting>
  <conditionalFormatting sqref="C9">
    <cfRule type="duplicateValues" dxfId="0" priority="465"/>
    <cfRule type="duplicateValues" dxfId="0" priority="461"/>
    <cfRule type="duplicateValues" dxfId="0" priority="457"/>
    <cfRule type="duplicateValues" dxfId="0" priority="453"/>
    <cfRule type="duplicateValues" dxfId="0" priority="449"/>
    <cfRule type="duplicateValues" dxfId="0" priority="445"/>
    <cfRule type="duplicateValues" dxfId="0" priority="441"/>
    <cfRule type="duplicateValues" dxfId="0" priority="437"/>
    <cfRule type="duplicateValues" dxfId="0" priority="433"/>
    <cfRule type="duplicateValues" dxfId="0" priority="429"/>
    <cfRule type="duplicateValues" dxfId="0" priority="425"/>
    <cfRule type="duplicateValues" dxfId="0" priority="421"/>
    <cfRule type="duplicateValues" dxfId="0" priority="417"/>
    <cfRule type="duplicateValues" dxfId="0" priority="413"/>
    <cfRule type="duplicateValues" dxfId="0" priority="409"/>
    <cfRule type="duplicateValues" dxfId="0" priority="405"/>
    <cfRule type="duplicateValues" dxfId="0" priority="401"/>
    <cfRule type="duplicateValues" dxfId="0" priority="397"/>
    <cfRule type="duplicateValues" dxfId="0" priority="393"/>
    <cfRule type="duplicateValues" dxfId="0" priority="389"/>
    <cfRule type="duplicateValues" dxfId="0" priority="385"/>
    <cfRule type="duplicateValues" dxfId="0" priority="381"/>
    <cfRule type="duplicateValues" dxfId="0" priority="377"/>
    <cfRule type="duplicateValues" dxfId="0" priority="373"/>
    <cfRule type="duplicateValues" dxfId="0" priority="369"/>
    <cfRule type="duplicateValues" dxfId="0" priority="365"/>
    <cfRule type="duplicateValues" dxfId="0" priority="361"/>
    <cfRule type="duplicateValues" dxfId="0" priority="357"/>
    <cfRule type="duplicateValues" dxfId="0" priority="353"/>
    <cfRule type="duplicateValues" dxfId="0" priority="349"/>
    <cfRule type="duplicateValues" dxfId="0" priority="345"/>
    <cfRule type="duplicateValues" dxfId="0" priority="341"/>
    <cfRule type="duplicateValues" dxfId="0" priority="337"/>
    <cfRule type="duplicateValues" dxfId="0" priority="333"/>
    <cfRule type="duplicateValues" dxfId="0" priority="329"/>
    <cfRule type="duplicateValues" dxfId="0" priority="325"/>
    <cfRule type="duplicateValues" dxfId="0" priority="321"/>
    <cfRule type="duplicateValues" dxfId="0" priority="317"/>
    <cfRule type="duplicateValues" dxfId="0" priority="313"/>
    <cfRule type="duplicateValues" dxfId="0" priority="309"/>
    <cfRule type="duplicateValues" dxfId="0" priority="305"/>
    <cfRule type="duplicateValues" dxfId="0" priority="301"/>
    <cfRule type="duplicateValues" dxfId="0" priority="297"/>
    <cfRule type="duplicateValues" dxfId="0" priority="293"/>
    <cfRule type="duplicateValues" dxfId="0" priority="289"/>
    <cfRule type="duplicateValues" dxfId="0" priority="285"/>
    <cfRule type="duplicateValues" dxfId="0" priority="281"/>
    <cfRule type="duplicateValues" dxfId="0" priority="277"/>
    <cfRule type="duplicateValues" dxfId="0" priority="273"/>
    <cfRule type="duplicateValues" dxfId="0" priority="269"/>
    <cfRule type="duplicateValues" dxfId="0" priority="265"/>
  </conditionalFormatting>
  <conditionalFormatting sqref="C10">
    <cfRule type="duplicateValues" dxfId="0" priority="464"/>
    <cfRule type="duplicateValues" dxfId="0" priority="460"/>
    <cfRule type="duplicateValues" dxfId="0" priority="456"/>
    <cfRule type="duplicateValues" dxfId="0" priority="452"/>
    <cfRule type="duplicateValues" dxfId="0" priority="448"/>
    <cfRule type="duplicateValues" dxfId="0" priority="444"/>
    <cfRule type="duplicateValues" dxfId="0" priority="440"/>
    <cfRule type="duplicateValues" dxfId="0" priority="436"/>
    <cfRule type="duplicateValues" dxfId="0" priority="432"/>
    <cfRule type="duplicateValues" dxfId="0" priority="428"/>
    <cfRule type="duplicateValues" dxfId="0" priority="424"/>
    <cfRule type="duplicateValues" dxfId="0" priority="420"/>
    <cfRule type="duplicateValues" dxfId="0" priority="416"/>
    <cfRule type="duplicateValues" dxfId="0" priority="412"/>
    <cfRule type="duplicateValues" dxfId="0" priority="408"/>
    <cfRule type="duplicateValues" dxfId="0" priority="404"/>
    <cfRule type="duplicateValues" dxfId="0" priority="400"/>
    <cfRule type="duplicateValues" dxfId="0" priority="396"/>
    <cfRule type="duplicateValues" dxfId="0" priority="392"/>
    <cfRule type="duplicateValues" dxfId="0" priority="388"/>
    <cfRule type="duplicateValues" dxfId="0" priority="384"/>
    <cfRule type="duplicateValues" dxfId="0" priority="380"/>
    <cfRule type="duplicateValues" dxfId="0" priority="376"/>
    <cfRule type="duplicateValues" dxfId="0" priority="372"/>
    <cfRule type="duplicateValues" dxfId="0" priority="368"/>
    <cfRule type="duplicateValues" dxfId="0" priority="364"/>
    <cfRule type="duplicateValues" dxfId="0" priority="360"/>
    <cfRule type="duplicateValues" dxfId="0" priority="356"/>
    <cfRule type="duplicateValues" dxfId="0" priority="352"/>
    <cfRule type="duplicateValues" dxfId="0" priority="348"/>
    <cfRule type="duplicateValues" dxfId="0" priority="344"/>
    <cfRule type="duplicateValues" dxfId="0" priority="340"/>
    <cfRule type="duplicateValues" dxfId="0" priority="336"/>
    <cfRule type="duplicateValues" dxfId="0" priority="332"/>
    <cfRule type="duplicateValues" dxfId="0" priority="328"/>
    <cfRule type="duplicateValues" dxfId="0" priority="324"/>
    <cfRule type="duplicateValues" dxfId="0" priority="320"/>
    <cfRule type="duplicateValues" dxfId="0" priority="316"/>
    <cfRule type="duplicateValues" dxfId="0" priority="312"/>
    <cfRule type="duplicateValues" dxfId="0" priority="308"/>
    <cfRule type="duplicateValues" dxfId="0" priority="304"/>
    <cfRule type="duplicateValues" dxfId="0" priority="300"/>
    <cfRule type="duplicateValues" dxfId="0" priority="296"/>
    <cfRule type="duplicateValues" dxfId="0" priority="292"/>
    <cfRule type="duplicateValues" dxfId="0" priority="288"/>
    <cfRule type="duplicateValues" dxfId="0" priority="284"/>
    <cfRule type="duplicateValues" dxfId="0" priority="280"/>
    <cfRule type="duplicateValues" dxfId="0" priority="276"/>
    <cfRule type="duplicateValues" dxfId="0" priority="272"/>
    <cfRule type="duplicateValues" dxfId="0" priority="268"/>
    <cfRule type="duplicateValues" dxfId="0" priority="264"/>
  </conditionalFormatting>
  <conditionalFormatting sqref="C11">
    <cfRule type="duplicateValues" dxfId="0" priority="463"/>
    <cfRule type="duplicateValues" dxfId="0" priority="459"/>
    <cfRule type="duplicateValues" dxfId="0" priority="455"/>
    <cfRule type="duplicateValues" dxfId="0" priority="451"/>
    <cfRule type="duplicateValues" dxfId="0" priority="447"/>
    <cfRule type="duplicateValues" dxfId="0" priority="443"/>
    <cfRule type="duplicateValues" dxfId="0" priority="439"/>
    <cfRule type="duplicateValues" dxfId="0" priority="435"/>
    <cfRule type="duplicateValues" dxfId="0" priority="431"/>
    <cfRule type="duplicateValues" dxfId="0" priority="427"/>
    <cfRule type="duplicateValues" dxfId="0" priority="423"/>
    <cfRule type="duplicateValues" dxfId="0" priority="419"/>
    <cfRule type="duplicateValues" dxfId="0" priority="415"/>
    <cfRule type="duplicateValues" dxfId="0" priority="411"/>
    <cfRule type="duplicateValues" dxfId="0" priority="407"/>
    <cfRule type="duplicateValues" dxfId="0" priority="403"/>
    <cfRule type="duplicateValues" dxfId="0" priority="399"/>
    <cfRule type="duplicateValues" dxfId="0" priority="395"/>
    <cfRule type="duplicateValues" dxfId="0" priority="391"/>
    <cfRule type="duplicateValues" dxfId="0" priority="387"/>
    <cfRule type="duplicateValues" dxfId="0" priority="383"/>
    <cfRule type="duplicateValues" dxfId="0" priority="379"/>
    <cfRule type="duplicateValues" dxfId="0" priority="375"/>
    <cfRule type="duplicateValues" dxfId="0" priority="371"/>
    <cfRule type="duplicateValues" dxfId="0" priority="367"/>
    <cfRule type="duplicateValues" dxfId="0" priority="363"/>
    <cfRule type="duplicateValues" dxfId="0" priority="359"/>
    <cfRule type="duplicateValues" dxfId="0" priority="355"/>
    <cfRule type="duplicateValues" dxfId="0" priority="351"/>
    <cfRule type="duplicateValues" dxfId="0" priority="347"/>
    <cfRule type="duplicateValues" dxfId="0" priority="343"/>
    <cfRule type="duplicateValues" dxfId="0" priority="339"/>
    <cfRule type="duplicateValues" dxfId="0" priority="335"/>
    <cfRule type="duplicateValues" dxfId="0" priority="331"/>
    <cfRule type="duplicateValues" dxfId="0" priority="327"/>
    <cfRule type="duplicateValues" dxfId="0" priority="323"/>
    <cfRule type="duplicateValues" dxfId="0" priority="319"/>
    <cfRule type="duplicateValues" dxfId="0" priority="315"/>
    <cfRule type="duplicateValues" dxfId="0" priority="311"/>
    <cfRule type="duplicateValues" dxfId="0" priority="307"/>
    <cfRule type="duplicateValues" dxfId="0" priority="303"/>
    <cfRule type="duplicateValues" dxfId="0" priority="299"/>
    <cfRule type="duplicateValues" dxfId="0" priority="295"/>
    <cfRule type="duplicateValues" dxfId="0" priority="291"/>
    <cfRule type="duplicateValues" dxfId="0" priority="287"/>
    <cfRule type="duplicateValues" dxfId="0" priority="283"/>
    <cfRule type="duplicateValues" dxfId="0" priority="279"/>
    <cfRule type="duplicateValues" dxfId="0" priority="275"/>
    <cfRule type="duplicateValues" dxfId="0" priority="271"/>
    <cfRule type="duplicateValues" dxfId="0" priority="267"/>
    <cfRule type="duplicateValues" dxfId="0" priority="263"/>
  </conditionalFormatting>
  <conditionalFormatting sqref="C12">
    <cfRule type="duplicateValues" dxfId="0" priority="262"/>
    <cfRule type="duplicateValues" dxfId="0" priority="261"/>
    <cfRule type="duplicateValues" dxfId="0" priority="260"/>
    <cfRule type="duplicateValues" dxfId="0" priority="259"/>
    <cfRule type="duplicateValues" dxfId="0" priority="258"/>
    <cfRule type="duplicateValues" dxfId="0" priority="257"/>
    <cfRule type="duplicateValues" dxfId="0" priority="256"/>
    <cfRule type="duplicateValues" dxfId="0" priority="255"/>
    <cfRule type="duplicateValues" dxfId="0" priority="254"/>
    <cfRule type="duplicateValues" dxfId="0" priority="253"/>
    <cfRule type="duplicateValues" dxfId="0" priority="252"/>
    <cfRule type="duplicateValues" dxfId="0" priority="251"/>
    <cfRule type="duplicateValues" dxfId="0" priority="250"/>
    <cfRule type="duplicateValues" dxfId="0" priority="249"/>
    <cfRule type="duplicateValues" dxfId="0" priority="248"/>
    <cfRule type="duplicateValues" dxfId="0" priority="247"/>
    <cfRule type="duplicateValues" dxfId="0" priority="246"/>
    <cfRule type="duplicateValues" dxfId="0" priority="245"/>
    <cfRule type="duplicateValues" dxfId="0" priority="244"/>
    <cfRule type="duplicateValues" dxfId="0" priority="243"/>
    <cfRule type="duplicateValues" dxfId="0" priority="242"/>
    <cfRule type="duplicateValues" dxfId="0" priority="241"/>
    <cfRule type="duplicateValues" dxfId="0" priority="240"/>
    <cfRule type="duplicateValues" dxfId="0" priority="239"/>
    <cfRule type="duplicateValues" dxfId="0" priority="238"/>
    <cfRule type="duplicateValues" dxfId="0" priority="237"/>
    <cfRule type="duplicateValues" dxfId="0" priority="236"/>
    <cfRule type="duplicateValues" dxfId="0" priority="235"/>
    <cfRule type="duplicateValues" dxfId="0" priority="234"/>
    <cfRule type="duplicateValues" dxfId="0" priority="233"/>
    <cfRule type="duplicateValues" dxfId="0" priority="232"/>
    <cfRule type="duplicateValues" dxfId="0" priority="231"/>
    <cfRule type="duplicateValues" dxfId="0" priority="230"/>
    <cfRule type="duplicateValues" dxfId="0" priority="229"/>
    <cfRule type="duplicateValues" dxfId="0" priority="228"/>
    <cfRule type="duplicateValues" dxfId="0" priority="227"/>
    <cfRule type="duplicateValues" dxfId="0" priority="226"/>
    <cfRule type="duplicateValues" dxfId="0" priority="225"/>
    <cfRule type="duplicateValues" dxfId="0" priority="224"/>
    <cfRule type="duplicateValues" dxfId="0" priority="223"/>
    <cfRule type="duplicateValues" dxfId="0" priority="222"/>
    <cfRule type="duplicateValues" dxfId="0" priority="221"/>
    <cfRule type="duplicateValues" dxfId="0" priority="220"/>
    <cfRule type="duplicateValues" dxfId="0" priority="219"/>
    <cfRule type="duplicateValues" dxfId="0" priority="218"/>
    <cfRule type="duplicateValues" dxfId="0" priority="217"/>
    <cfRule type="duplicateValues" dxfId="0" priority="216"/>
    <cfRule type="duplicateValues" dxfId="0" priority="215"/>
    <cfRule type="duplicateValues" dxfId="0" priority="214"/>
    <cfRule type="duplicateValues" dxfId="0" priority="213"/>
    <cfRule type="duplicateValues" dxfId="0" priority="212"/>
  </conditionalFormatting>
  <conditionalFormatting sqref="C13">
    <cfRule type="duplicateValues" dxfId="0" priority="201"/>
  </conditionalFormatting>
  <conditionalFormatting sqref="C14">
    <cfRule type="duplicateValues" dxfId="0" priority="200"/>
  </conditionalFormatting>
  <conditionalFormatting sqref="C15">
    <cfRule type="duplicateValues" dxfId="0" priority="199"/>
  </conditionalFormatting>
  <conditionalFormatting sqref="C16">
    <cfRule type="duplicateValues" dxfId="0" priority="198"/>
  </conditionalFormatting>
  <conditionalFormatting sqref="C17">
    <cfRule type="duplicateValues" dxfId="0" priority="197"/>
  </conditionalFormatting>
  <conditionalFormatting sqref="C18">
    <cfRule type="duplicateValues" dxfId="0" priority="196"/>
  </conditionalFormatting>
  <conditionalFormatting sqref="C19">
    <cfRule type="duplicateValues" dxfId="0" priority="195"/>
  </conditionalFormatting>
  <conditionalFormatting sqref="C20">
    <cfRule type="duplicateValues" dxfId="0" priority="194"/>
  </conditionalFormatting>
  <conditionalFormatting sqref="C21">
    <cfRule type="duplicateValues" dxfId="0" priority="193"/>
  </conditionalFormatting>
  <conditionalFormatting sqref="C22">
    <cfRule type="duplicateValues" dxfId="0" priority="192"/>
  </conditionalFormatting>
  <conditionalFormatting sqref="C23">
    <cfRule type="duplicateValues" dxfId="0" priority="191"/>
  </conditionalFormatting>
  <conditionalFormatting sqref="C24">
    <cfRule type="duplicateValues" dxfId="0" priority="190"/>
  </conditionalFormatting>
  <conditionalFormatting sqref="C25">
    <cfRule type="duplicateValues" dxfId="0" priority="189"/>
  </conditionalFormatting>
  <conditionalFormatting sqref="C26">
    <cfRule type="duplicateValues" dxfId="0" priority="188"/>
  </conditionalFormatting>
  <conditionalFormatting sqref="C27">
    <cfRule type="duplicateValues" dxfId="0" priority="187"/>
  </conditionalFormatting>
  <conditionalFormatting sqref="C28">
    <cfRule type="duplicateValues" dxfId="0" priority="186"/>
  </conditionalFormatting>
  <conditionalFormatting sqref="C29">
    <cfRule type="duplicateValues" dxfId="0" priority="185"/>
  </conditionalFormatting>
  <conditionalFormatting sqref="C30">
    <cfRule type="duplicateValues" dxfId="0" priority="184"/>
  </conditionalFormatting>
  <conditionalFormatting sqref="C31">
    <cfRule type="duplicateValues" dxfId="0" priority="183"/>
  </conditionalFormatting>
  <conditionalFormatting sqref="C32">
    <cfRule type="duplicateValues" dxfId="0" priority="182"/>
  </conditionalFormatting>
  <conditionalFormatting sqref="C33">
    <cfRule type="duplicateValues" dxfId="0" priority="181"/>
  </conditionalFormatting>
  <conditionalFormatting sqref="C37">
    <cfRule type="duplicateValues" dxfId="0" priority="210"/>
  </conditionalFormatting>
  <conditionalFormatting sqref="C38">
    <cfRule type="duplicateValues" dxfId="0" priority="209"/>
  </conditionalFormatting>
  <conditionalFormatting sqref="C39">
    <cfRule type="duplicateValues" dxfId="0" priority="208"/>
  </conditionalFormatting>
  <conditionalFormatting sqref="C40">
    <cfRule type="duplicateValues" dxfId="0" priority="207"/>
  </conditionalFormatting>
  <conditionalFormatting sqref="C41">
    <cfRule type="duplicateValues" dxfId="0" priority="206"/>
  </conditionalFormatting>
  <conditionalFormatting sqref="C42">
    <cfRule type="duplicateValues" dxfId="0" priority="205"/>
  </conditionalFormatting>
  <conditionalFormatting sqref="C43">
    <cfRule type="duplicateValues" dxfId="0" priority="204"/>
  </conditionalFormatting>
  <conditionalFormatting sqref="C44">
    <cfRule type="duplicateValues" dxfId="0" priority="203"/>
  </conditionalFormatting>
  <conditionalFormatting sqref="C45">
    <cfRule type="duplicateValues" dxfId="0" priority="202"/>
  </conditionalFormatting>
  <conditionalFormatting sqref="C60">
    <cfRule type="duplicateValues" dxfId="0" priority="179"/>
    <cfRule type="duplicateValues" dxfId="0" priority="178"/>
    <cfRule type="duplicateValues" dxfId="0" priority="177"/>
    <cfRule type="duplicateValues" dxfId="0" priority="176"/>
    <cfRule type="duplicateValues" dxfId="0" priority="175"/>
    <cfRule type="duplicateValues" dxfId="0" priority="174"/>
    <cfRule type="duplicateValues" dxfId="0" priority="173"/>
    <cfRule type="duplicateValues" dxfId="0" priority="172"/>
    <cfRule type="duplicateValues" dxfId="0" priority="171"/>
    <cfRule type="duplicateValues" dxfId="0" priority="170"/>
    <cfRule type="duplicateValues" dxfId="0" priority="169"/>
    <cfRule type="duplicateValues" dxfId="0" priority="168"/>
    <cfRule type="duplicateValues" dxfId="0" priority="167"/>
    <cfRule type="duplicateValues" dxfId="0" priority="166"/>
    <cfRule type="duplicateValues" dxfId="0" priority="165"/>
    <cfRule type="duplicateValues" dxfId="0" priority="164"/>
    <cfRule type="duplicateValues" dxfId="0" priority="163"/>
    <cfRule type="duplicateValues" dxfId="0" priority="162"/>
    <cfRule type="duplicateValues" dxfId="0" priority="161"/>
    <cfRule type="duplicateValues" dxfId="0" priority="160"/>
    <cfRule type="duplicateValues" dxfId="0" priority="159"/>
    <cfRule type="duplicateValues" dxfId="0" priority="158"/>
    <cfRule type="duplicateValues" dxfId="0" priority="157"/>
    <cfRule type="duplicateValues" dxfId="0" priority="156"/>
    <cfRule type="duplicateValues" dxfId="0" priority="155"/>
    <cfRule type="duplicateValues" dxfId="0" priority="154"/>
    <cfRule type="duplicateValues" dxfId="0" priority="153"/>
    <cfRule type="duplicateValues" dxfId="0" priority="152"/>
    <cfRule type="duplicateValues" dxfId="0" priority="151"/>
    <cfRule type="duplicateValues" dxfId="0" priority="150"/>
    <cfRule type="duplicateValues" dxfId="0" priority="149"/>
    <cfRule type="duplicateValues" dxfId="0" priority="148"/>
    <cfRule type="duplicateValues" dxfId="0" priority="147"/>
    <cfRule type="duplicateValues" dxfId="0" priority="146"/>
    <cfRule type="duplicateValues" dxfId="0" priority="145"/>
    <cfRule type="duplicateValues" dxfId="0" priority="144"/>
    <cfRule type="duplicateValues" dxfId="0" priority="143"/>
    <cfRule type="duplicateValues" dxfId="0" priority="142"/>
    <cfRule type="duplicateValues" dxfId="0" priority="141"/>
    <cfRule type="duplicateValues" dxfId="0" priority="140"/>
    <cfRule type="duplicateValues" dxfId="0" priority="139"/>
    <cfRule type="duplicateValues" dxfId="0" priority="138"/>
    <cfRule type="duplicateValues" dxfId="0" priority="137"/>
    <cfRule type="duplicateValues" dxfId="0" priority="136"/>
    <cfRule type="duplicateValues" dxfId="0" priority="135"/>
    <cfRule type="duplicateValues" dxfId="0" priority="134"/>
    <cfRule type="duplicateValues" dxfId="0" priority="133"/>
    <cfRule type="duplicateValues" dxfId="0" priority="132"/>
    <cfRule type="duplicateValues" dxfId="0" priority="131"/>
    <cfRule type="duplicateValues" dxfId="0" priority="130"/>
    <cfRule type="duplicateValues" dxfId="0" priority="129"/>
  </conditionalFormatting>
  <conditionalFormatting sqref="C68">
    <cfRule type="duplicateValues" dxfId="0" priority="128"/>
  </conditionalFormatting>
  <conditionalFormatting sqref="C69">
    <cfRule type="duplicateValues" dxfId="0" priority="127"/>
  </conditionalFormatting>
  <conditionalFormatting sqref="C72">
    <cfRule type="duplicateValues" dxfId="0" priority="121"/>
    <cfRule type="duplicateValues" dxfId="0" priority="119"/>
    <cfRule type="duplicateValues" dxfId="0" priority="117"/>
    <cfRule type="duplicateValues" dxfId="0" priority="115"/>
    <cfRule type="duplicateValues" dxfId="0" priority="113"/>
    <cfRule type="duplicateValues" dxfId="0" priority="111"/>
    <cfRule type="duplicateValues" dxfId="0" priority="109"/>
    <cfRule type="duplicateValues" dxfId="0" priority="107"/>
    <cfRule type="duplicateValues" dxfId="0" priority="105"/>
    <cfRule type="duplicateValues" dxfId="0" priority="103"/>
    <cfRule type="duplicateValues" dxfId="0" priority="101"/>
    <cfRule type="duplicateValues" dxfId="0" priority="99"/>
    <cfRule type="duplicateValues" dxfId="0" priority="97"/>
    <cfRule type="duplicateValues" dxfId="0" priority="95"/>
    <cfRule type="duplicateValues" dxfId="0" priority="93"/>
    <cfRule type="duplicateValues" dxfId="0" priority="91"/>
    <cfRule type="duplicateValues" dxfId="0" priority="89"/>
    <cfRule type="duplicateValues" dxfId="0" priority="87"/>
    <cfRule type="duplicateValues" dxfId="0" priority="85"/>
    <cfRule type="duplicateValues" dxfId="0" priority="83"/>
    <cfRule type="duplicateValues" dxfId="0" priority="81"/>
    <cfRule type="duplicateValues" dxfId="0" priority="79"/>
    <cfRule type="duplicateValues" dxfId="0" priority="77"/>
    <cfRule type="duplicateValues" dxfId="0" priority="75"/>
    <cfRule type="duplicateValues" dxfId="0" priority="73"/>
    <cfRule type="duplicateValues" dxfId="0" priority="71"/>
    <cfRule type="duplicateValues" dxfId="0" priority="69"/>
    <cfRule type="duplicateValues" dxfId="0" priority="67"/>
    <cfRule type="duplicateValues" dxfId="0" priority="65"/>
    <cfRule type="duplicateValues" dxfId="0" priority="63"/>
    <cfRule type="duplicateValues" dxfId="0" priority="61"/>
    <cfRule type="duplicateValues" dxfId="0" priority="59"/>
    <cfRule type="duplicateValues" dxfId="0" priority="57"/>
    <cfRule type="duplicateValues" dxfId="0" priority="55"/>
    <cfRule type="duplicateValues" dxfId="0" priority="53"/>
    <cfRule type="duplicateValues" dxfId="0" priority="51"/>
    <cfRule type="duplicateValues" dxfId="0" priority="49"/>
    <cfRule type="duplicateValues" dxfId="0" priority="47"/>
    <cfRule type="duplicateValues" dxfId="0" priority="45"/>
    <cfRule type="duplicateValues" dxfId="0" priority="43"/>
    <cfRule type="duplicateValues" dxfId="0" priority="41"/>
    <cfRule type="duplicateValues" dxfId="0" priority="39"/>
    <cfRule type="duplicateValues" dxfId="0" priority="37"/>
    <cfRule type="duplicateValues" dxfId="0" priority="35"/>
    <cfRule type="duplicateValues" dxfId="0" priority="33"/>
    <cfRule type="duplicateValues" dxfId="0" priority="31"/>
    <cfRule type="duplicateValues" dxfId="0" priority="29"/>
    <cfRule type="duplicateValues" dxfId="0" priority="27"/>
    <cfRule type="duplicateValues" dxfId="0" priority="25"/>
  </conditionalFormatting>
  <conditionalFormatting sqref="C73">
    <cfRule type="duplicateValues" dxfId="0" priority="120"/>
    <cfRule type="duplicateValues" dxfId="0" priority="118"/>
    <cfRule type="duplicateValues" dxfId="0" priority="116"/>
    <cfRule type="duplicateValues" dxfId="0" priority="114"/>
    <cfRule type="duplicateValues" dxfId="0" priority="112"/>
    <cfRule type="duplicateValues" dxfId="0" priority="110"/>
    <cfRule type="duplicateValues" dxfId="0" priority="108"/>
    <cfRule type="duplicateValues" dxfId="0" priority="106"/>
    <cfRule type="duplicateValues" dxfId="0" priority="104"/>
    <cfRule type="duplicateValues" dxfId="0" priority="102"/>
    <cfRule type="duplicateValues" dxfId="0" priority="100"/>
    <cfRule type="duplicateValues" dxfId="0" priority="98"/>
    <cfRule type="duplicateValues" dxfId="0" priority="96"/>
    <cfRule type="duplicateValues" dxfId="0" priority="94"/>
    <cfRule type="duplicateValues" dxfId="0" priority="92"/>
    <cfRule type="duplicateValues" dxfId="0" priority="90"/>
    <cfRule type="duplicateValues" dxfId="0" priority="88"/>
    <cfRule type="duplicateValues" dxfId="0" priority="86"/>
    <cfRule type="duplicateValues" dxfId="0" priority="84"/>
    <cfRule type="duplicateValues" dxfId="0" priority="82"/>
    <cfRule type="duplicateValues" dxfId="0" priority="80"/>
    <cfRule type="duplicateValues" dxfId="0" priority="78"/>
    <cfRule type="duplicateValues" dxfId="0" priority="76"/>
    <cfRule type="duplicateValues" dxfId="0" priority="74"/>
    <cfRule type="duplicateValues" dxfId="0" priority="72"/>
    <cfRule type="duplicateValues" dxfId="0" priority="70"/>
    <cfRule type="duplicateValues" dxfId="0" priority="68"/>
    <cfRule type="duplicateValues" dxfId="0" priority="66"/>
    <cfRule type="duplicateValues" dxfId="0" priority="64"/>
    <cfRule type="duplicateValues" dxfId="0" priority="62"/>
    <cfRule type="duplicateValues" dxfId="0" priority="60"/>
    <cfRule type="duplicateValues" dxfId="0" priority="58"/>
    <cfRule type="duplicateValues" dxfId="0" priority="56"/>
    <cfRule type="duplicateValues" dxfId="0" priority="54"/>
    <cfRule type="duplicateValues" dxfId="0" priority="52"/>
    <cfRule type="duplicateValues" dxfId="0" priority="50"/>
    <cfRule type="duplicateValues" dxfId="0" priority="48"/>
    <cfRule type="duplicateValues" dxfId="0" priority="46"/>
    <cfRule type="duplicateValues" dxfId="0" priority="44"/>
    <cfRule type="duplicateValues" dxfId="0" priority="42"/>
    <cfRule type="duplicateValues" dxfId="0" priority="40"/>
    <cfRule type="duplicateValues" dxfId="0" priority="38"/>
    <cfRule type="duplicateValues" dxfId="0" priority="36"/>
    <cfRule type="duplicateValues" dxfId="0" priority="34"/>
    <cfRule type="duplicateValues" dxfId="0" priority="32"/>
    <cfRule type="duplicateValues" dxfId="0" priority="30"/>
    <cfRule type="duplicateValues" dxfId="0" priority="28"/>
    <cfRule type="duplicateValues" dxfId="0" priority="26"/>
    <cfRule type="duplicateValues" dxfId="0" priority="24"/>
  </conditionalFormatting>
  <conditionalFormatting sqref="C84">
    <cfRule type="duplicateValues" dxfId="0" priority="122"/>
  </conditionalFormatting>
  <conditionalFormatting sqref="C85">
    <cfRule type="duplicateValues" dxfId="0" priority="741"/>
    <cfRule type="duplicateValues" dxfId="0" priority="740"/>
    <cfRule type="duplicateValues" dxfId="0" priority="739"/>
  </conditionalFormatting>
  <conditionalFormatting sqref="C88">
    <cfRule type="duplicateValues" dxfId="0" priority="735"/>
    <cfRule type="duplicateValues" dxfId="0" priority="734"/>
  </conditionalFormatting>
  <conditionalFormatting sqref="C89">
    <cfRule type="duplicateValues" dxfId="0" priority="733"/>
    <cfRule type="duplicateValues" dxfId="0" priority="732"/>
  </conditionalFormatting>
  <conditionalFormatting sqref="C90">
    <cfRule type="duplicateValues" dxfId="0" priority="731"/>
    <cfRule type="duplicateValues" dxfId="0" priority="730"/>
  </conditionalFormatting>
  <conditionalFormatting sqref="C91">
    <cfRule type="duplicateValues" dxfId="0" priority="729"/>
    <cfRule type="duplicateValues" dxfId="0" priority="728"/>
  </conditionalFormatting>
  <conditionalFormatting sqref="C92">
    <cfRule type="duplicateValues" dxfId="0" priority="727"/>
    <cfRule type="duplicateValues" dxfId="0" priority="726"/>
  </conditionalFormatting>
  <conditionalFormatting sqref="C93">
    <cfRule type="duplicateValues" dxfId="0" priority="737"/>
    <cfRule type="duplicateValues" dxfId="0" priority="736"/>
  </conditionalFormatting>
  <conditionalFormatting sqref="C$1:C$1048576">
    <cfRule type="duplicateValues" dxfId="0" priority="1"/>
  </conditionalFormatting>
  <conditionalFormatting sqref="C3:C69">
    <cfRule type="duplicateValues" dxfId="0" priority="126"/>
    <cfRule type="duplicateValues" dxfId="0" priority="125"/>
    <cfRule type="duplicateValues" dxfId="0" priority="124"/>
    <cfRule type="duplicateValues" dxfId="0" priority="123"/>
  </conditionalFormatting>
  <conditionalFormatting sqref="C56:C59">
    <cfRule type="duplicateValues" dxfId="0" priority="180"/>
  </conditionalFormatting>
  <conditionalFormatting sqref="C70:C73">
    <cfRule type="duplicateValues" dxfId="0" priority="23"/>
    <cfRule type="duplicateValues" dxfId="0" priority="22"/>
    <cfRule type="duplicateValues" dxfId="0" priority="21"/>
    <cfRule type="duplicateValues" dxfId="0" priority="20"/>
    <cfRule type="duplicateValues" dxfId="0" priority="19"/>
    <cfRule type="duplicateValues" dxfId="0" priority="18"/>
  </conditionalFormatting>
  <conditionalFormatting sqref="C74:C75">
    <cfRule type="duplicateValues" dxfId="0" priority="16"/>
    <cfRule type="duplicateValues" dxfId="0" priority="15"/>
    <cfRule type="duplicateValues" dxfId="0" priority="14"/>
    <cfRule type="duplicateValues" dxfId="0" priority="13"/>
    <cfRule type="duplicateValues" dxfId="0" priority="12"/>
  </conditionalFormatting>
  <conditionalFormatting sqref="C76:C83">
    <cfRule type="duplicateValues" dxfId="0" priority="11"/>
    <cfRule type="duplicateValues" dxfId="0" priority="10"/>
    <cfRule type="duplicateValues" dxfId="0" priority="9"/>
    <cfRule type="duplicateValues" dxfId="0" priority="8"/>
    <cfRule type="duplicateValues" dxfId="0" priority="7"/>
  </conditionalFormatting>
  <conditionalFormatting sqref="C96:C98">
    <cfRule type="duplicateValues" dxfId="0" priority="6"/>
    <cfRule type="duplicateValues" dxfId="0" priority="5"/>
    <cfRule type="duplicateValues" dxfId="0" priority="4"/>
    <cfRule type="duplicateValues" dxfId="0" priority="3"/>
    <cfRule type="duplicateValues" dxfId="0" priority="2"/>
  </conditionalFormatting>
  <conditionalFormatting sqref="C1:C2 C86:C87 C99:C1048576 C94:C95">
    <cfRule type="duplicateValues" dxfId="0" priority="744"/>
    <cfRule type="duplicateValues" dxfId="0" priority="743"/>
    <cfRule type="duplicateValues" dxfId="0" priority="742"/>
  </conditionalFormatting>
  <conditionalFormatting sqref="C1:C2 C85:C87 C99:C1048576 C94:C95">
    <cfRule type="duplicateValues" dxfId="0" priority="738"/>
  </conditionalFormatting>
  <conditionalFormatting sqref="C1:C2 C85:C95 C99:C1048576">
    <cfRule type="duplicateValues" dxfId="0" priority="725"/>
    <cfRule type="duplicateValues" dxfId="0" priority="724"/>
    <cfRule type="duplicateValues" dxfId="0" priority="723"/>
    <cfRule type="duplicateValues" dxfId="0" priority="722"/>
  </conditionalFormatting>
  <conditionalFormatting sqref="C1:C73 C84:C95 C99:C1048576">
    <cfRule type="duplicateValues" dxfId="0" priority="17"/>
  </conditionalFormatting>
  <conditionalFormatting sqref="C34:C36 C46:C55">
    <cfRule type="duplicateValues" dxfId="0" priority="21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98"/>
  <sheetViews>
    <sheetView tabSelected="1" workbookViewId="0">
      <selection activeCell="A53" sqref="$A1:$XFD1048576"/>
    </sheetView>
  </sheetViews>
  <sheetFormatPr defaultColWidth="9" defaultRowHeight="18" customHeight="1"/>
  <cols>
    <col min="1" max="1" width="5.25" style="100" customWidth="1"/>
    <col min="2" max="2" width="19.125" style="100"/>
    <col min="3" max="3" width="17.25" style="100"/>
    <col min="4" max="4" width="15.25" style="103" customWidth="1"/>
    <col min="5" max="7" width="8.375" style="100" customWidth="1"/>
    <col min="8" max="8" width="9.375" style="100" customWidth="1"/>
    <col min="9" max="9" width="8.375" style="100" customWidth="1"/>
    <col min="10" max="10" width="6.875" style="100" customWidth="1"/>
    <col min="11" max="11" width="8.375" style="100" customWidth="1"/>
    <col min="12" max="12" width="9.375" style="100" customWidth="1"/>
    <col min="13" max="13" width="8.875" style="100" customWidth="1"/>
    <col min="14" max="14" width="9.625" style="100" customWidth="1"/>
    <col min="15" max="15" width="21.5" style="100" customWidth="1"/>
    <col min="16" max="16" width="11.125" style="100" customWidth="1"/>
    <col min="17" max="17" width="15.125" style="104" hidden="1" customWidth="1"/>
    <col min="18" max="18" width="5.375" style="100" hidden="1" customWidth="1"/>
    <col min="19" max="19" width="10.875" style="100" hidden="1" customWidth="1"/>
    <col min="20" max="26" width="10.875" style="100"/>
    <col min="27" max="27" width="5.125" style="100"/>
    <col min="28" max="16384" width="9" style="100"/>
  </cols>
  <sheetData>
    <row r="1" customHeight="1" spans="1:15">
      <c r="A1" s="105" t="s">
        <v>0</v>
      </c>
      <c r="B1" s="105"/>
      <c r="C1" s="105"/>
      <c r="D1" s="105"/>
      <c r="E1" s="105"/>
      <c r="F1" s="105"/>
      <c r="G1" s="105"/>
      <c r="H1" s="105"/>
      <c r="I1" s="105"/>
      <c r="J1" s="105"/>
      <c r="K1" s="105"/>
      <c r="L1" s="105"/>
      <c r="M1" s="105"/>
      <c r="N1" s="105"/>
      <c r="O1" s="99"/>
    </row>
    <row r="2" s="99" customFormat="1" customHeight="1" spans="1:17">
      <c r="A2" s="106" t="s">
        <v>1</v>
      </c>
      <c r="B2" s="106" t="s">
        <v>2</v>
      </c>
      <c r="C2" s="106" t="s">
        <v>3</v>
      </c>
      <c r="D2" s="106" t="s">
        <v>4</v>
      </c>
      <c r="E2" s="106" t="s">
        <v>5</v>
      </c>
      <c r="F2" s="106" t="s">
        <v>6</v>
      </c>
      <c r="G2" s="106" t="s">
        <v>7</v>
      </c>
      <c r="H2" s="106" t="s">
        <v>8</v>
      </c>
      <c r="I2" s="106" t="s">
        <v>9</v>
      </c>
      <c r="J2" s="106" t="s">
        <v>10</v>
      </c>
      <c r="K2" s="106" t="s">
        <v>11</v>
      </c>
      <c r="L2" s="106" t="s">
        <v>12</v>
      </c>
      <c r="M2" s="106" t="s">
        <v>13</v>
      </c>
      <c r="N2" s="106" t="s">
        <v>14</v>
      </c>
      <c r="O2" s="106" t="s">
        <v>15</v>
      </c>
      <c r="Q2" s="115"/>
    </row>
    <row r="3" s="99" customFormat="1" ht="30" customHeight="1" spans="1:18">
      <c r="A3" s="107">
        <v>1</v>
      </c>
      <c r="B3" s="108" t="s">
        <v>16</v>
      </c>
      <c r="C3" s="5" t="s">
        <v>17</v>
      </c>
      <c r="D3" s="108" t="s">
        <v>18</v>
      </c>
      <c r="E3" s="109">
        <f>VLOOKUP(C3,考勤!A:AM,35,0)</f>
        <v>30</v>
      </c>
      <c r="F3" s="109">
        <f>VLOOKUP(C3,考勤!A:AM,39,FALSE)</f>
        <v>320.5</v>
      </c>
      <c r="G3" s="110">
        <v>18</v>
      </c>
      <c r="H3" s="107"/>
      <c r="I3" s="107"/>
      <c r="J3" s="107">
        <f>IFERROR(VLOOKUP(C3,其他!B:D,3,0),0)</f>
        <v>0</v>
      </c>
      <c r="K3" s="107">
        <f>IFERROR(VLOOKUP(C3,车间扣款!B:D,3,0),0)</f>
        <v>0</v>
      </c>
      <c r="L3" s="113">
        <f>H3*15+(F3-H3-I3)*G3+I3*18*80%+J3+K3</f>
        <v>5769</v>
      </c>
      <c r="M3" s="113">
        <f>E3*5</f>
        <v>150</v>
      </c>
      <c r="N3" s="113">
        <f>L3+M3</f>
        <v>5919</v>
      </c>
      <c r="O3" s="114" t="str">
        <f>IFERROR(VLOOKUP(C3,其他!B:C,2,0),"")</f>
        <v/>
      </c>
      <c r="P3" s="100">
        <f>L3/F3</f>
        <v>18</v>
      </c>
      <c r="Q3" s="115" t="str">
        <f>VLOOKUP(C3,[11]Sheet1!$D:$T,17,0)</f>
        <v>直接人员</v>
      </c>
      <c r="R3" s="99" t="str">
        <f>VLOOKUP(C3,[11]Sheet1!$D:$M,10,0)</f>
        <v>河北</v>
      </c>
    </row>
    <row r="4" s="99" customFormat="1" customHeight="1" spans="1:18">
      <c r="A4" s="107">
        <v>2</v>
      </c>
      <c r="B4" s="108" t="s">
        <v>16</v>
      </c>
      <c r="C4" s="5" t="s">
        <v>22</v>
      </c>
      <c r="D4" s="108" t="s">
        <v>18</v>
      </c>
      <c r="E4" s="109">
        <f>VLOOKUP(C4,考勤!A:AM,35,0)</f>
        <v>31</v>
      </c>
      <c r="F4" s="109">
        <f>VLOOKUP(C4,考勤!A:AM,39,FALSE)</f>
        <v>336</v>
      </c>
      <c r="G4" s="110">
        <v>18</v>
      </c>
      <c r="H4" s="107"/>
      <c r="I4" s="107"/>
      <c r="J4" s="107">
        <f>IFERROR(VLOOKUP(C4,其他!B:D,3,0),0)</f>
        <v>0</v>
      </c>
      <c r="K4" s="107">
        <f>IFERROR(VLOOKUP(C4,车间扣款!B:D,3,0),0)</f>
        <v>0</v>
      </c>
      <c r="L4" s="113">
        <f t="shared" ref="L4:L20" si="0">H4*15+(F4-H4-I4)*G4+I4*18*80%+J4+K4</f>
        <v>6048</v>
      </c>
      <c r="M4" s="113">
        <f t="shared" ref="M4:M20" si="1">E4*5</f>
        <v>155</v>
      </c>
      <c r="N4" s="113">
        <f t="shared" ref="N4:N20" si="2">L4+M4</f>
        <v>6203</v>
      </c>
      <c r="O4" s="114" t="str">
        <f>IFERROR(VLOOKUP(C4,其他!B:C,2,0),"")</f>
        <v/>
      </c>
      <c r="P4" s="100">
        <f>L4/F4</f>
        <v>18</v>
      </c>
      <c r="Q4" s="115" t="str">
        <f>VLOOKUP(C4,[11]Sheet1!$D:$T,17,0)</f>
        <v>直接人员</v>
      </c>
      <c r="R4" s="99" t="str">
        <f>VLOOKUP(C4,[11]Sheet1!$D:$M,10,0)</f>
        <v>河北</v>
      </c>
    </row>
    <row r="5" s="99" customFormat="1" customHeight="1" spans="1:18">
      <c r="A5" s="107">
        <v>3</v>
      </c>
      <c r="B5" s="108" t="s">
        <v>16</v>
      </c>
      <c r="C5" s="5" t="s">
        <v>23</v>
      </c>
      <c r="D5" s="108" t="s">
        <v>18</v>
      </c>
      <c r="E5" s="109">
        <f>VLOOKUP(C5,考勤!A:AM,35,0)</f>
        <v>30</v>
      </c>
      <c r="F5" s="109">
        <f>VLOOKUP(C5,考勤!A:AM,39,FALSE)</f>
        <v>339</v>
      </c>
      <c r="G5" s="110">
        <v>18</v>
      </c>
      <c r="H5" s="107"/>
      <c r="I5" s="107"/>
      <c r="J5" s="107">
        <f>IFERROR(VLOOKUP(C5,其他!B:D,3,0),0)</f>
        <v>-30</v>
      </c>
      <c r="K5" s="107">
        <f>IFERROR(VLOOKUP(C5,车间扣款!B:D,3,0),0)</f>
        <v>0</v>
      </c>
      <c r="L5" s="113">
        <f t="shared" si="0"/>
        <v>6072</v>
      </c>
      <c r="M5" s="113">
        <f t="shared" si="1"/>
        <v>150</v>
      </c>
      <c r="N5" s="113">
        <f t="shared" si="2"/>
        <v>6222</v>
      </c>
      <c r="O5" s="114" t="str">
        <f>IFERROR(VLOOKUP(C5,其他!B:C,2,0),"")</f>
        <v>调教器安装不到位、轴套安装不到位</v>
      </c>
      <c r="P5" s="100">
        <f>L5/F5</f>
        <v>17.9115044247788</v>
      </c>
      <c r="Q5" s="115" t="str">
        <f>VLOOKUP(C5,[11]Sheet1!$D:$T,17,0)</f>
        <v>直接人员</v>
      </c>
      <c r="R5" s="99" t="str">
        <f>VLOOKUP(C5,[11]Sheet1!$D:$M,10,0)</f>
        <v>河北</v>
      </c>
    </row>
    <row r="6" s="99" customFormat="1" ht="34" customHeight="1" spans="1:18">
      <c r="A6" s="107">
        <v>4</v>
      </c>
      <c r="B6" s="108" t="s">
        <v>16</v>
      </c>
      <c r="C6" s="5" t="s">
        <v>25</v>
      </c>
      <c r="D6" s="108" t="s">
        <v>18</v>
      </c>
      <c r="E6" s="109">
        <f>VLOOKUP(C6,考勤!A:AM,35,0)</f>
        <v>29</v>
      </c>
      <c r="F6" s="109">
        <f>VLOOKUP(C6,考勤!A:AM,39,FALSE)</f>
        <v>323.5</v>
      </c>
      <c r="G6" s="110">
        <v>18</v>
      </c>
      <c r="H6" s="107"/>
      <c r="I6" s="107"/>
      <c r="J6" s="107">
        <f>IFERROR(VLOOKUP(C6,其他!B:D,3,0),0)</f>
        <v>0</v>
      </c>
      <c r="K6" s="107">
        <f>IFERROR(VLOOKUP(C6,车间扣款!B:D,3,0),0)</f>
        <v>0</v>
      </c>
      <c r="L6" s="113">
        <f t="shared" si="0"/>
        <v>5823</v>
      </c>
      <c r="M6" s="113">
        <f t="shared" si="1"/>
        <v>145</v>
      </c>
      <c r="N6" s="113">
        <f t="shared" si="2"/>
        <v>5968</v>
      </c>
      <c r="O6" s="114" t="str">
        <f>IFERROR(VLOOKUP(C6,其他!B:C,2,0),"")</f>
        <v/>
      </c>
      <c r="P6" s="100">
        <f>L6/F6</f>
        <v>18</v>
      </c>
      <c r="Q6" s="115" t="str">
        <f>VLOOKUP(C6,[11]Sheet1!$D:$T,17,0)</f>
        <v>直接人员</v>
      </c>
      <c r="R6" s="99" t="str">
        <f>VLOOKUP(C6,[11]Sheet1!$D:$M,10,0)</f>
        <v>河北</v>
      </c>
    </row>
    <row r="7" s="99" customFormat="1" ht="34" customHeight="1" spans="1:18">
      <c r="A7" s="107">
        <v>5</v>
      </c>
      <c r="B7" s="108" t="s">
        <v>26</v>
      </c>
      <c r="C7" s="5" t="s">
        <v>27</v>
      </c>
      <c r="D7" s="108" t="s">
        <v>28</v>
      </c>
      <c r="E7" s="109">
        <f>VLOOKUP(C7,考勤!A:AM,35,0)</f>
        <v>26</v>
      </c>
      <c r="F7" s="109">
        <f>VLOOKUP(C7,考勤!A:AM,39,FALSE)</f>
        <v>378</v>
      </c>
      <c r="G7" s="110">
        <v>19.5</v>
      </c>
      <c r="H7" s="107"/>
      <c r="I7" s="107"/>
      <c r="J7" s="107">
        <f>IFERROR(VLOOKUP(C7,其他!B:D,3,0),0)</f>
        <v>0</v>
      </c>
      <c r="K7" s="107">
        <f>IFERROR(VLOOKUP(C7,车间扣款!B:D,3,0),0)</f>
        <v>100.5</v>
      </c>
      <c r="L7" s="113">
        <f t="shared" si="0"/>
        <v>7471.5</v>
      </c>
      <c r="M7" s="113">
        <f t="shared" si="1"/>
        <v>130</v>
      </c>
      <c r="N7" s="113">
        <f t="shared" si="2"/>
        <v>7601.5</v>
      </c>
      <c r="O7" s="114" t="str">
        <f>IFERROR(VLOOKUP(C7,其他!B:C,2,0),"")</f>
        <v/>
      </c>
      <c r="P7" s="100"/>
      <c r="Q7" s="115" t="str">
        <f>VLOOKUP(C7,[11]Sheet1!$D:$T,17,0)</f>
        <v>直接人员</v>
      </c>
      <c r="R7" s="99" t="str">
        <f>VLOOKUP(C7,[11]Sheet1!$D:$M,10,0)</f>
        <v>河北</v>
      </c>
    </row>
    <row r="8" s="99" customFormat="1" ht="34" customHeight="1" spans="1:18">
      <c r="A8" s="107">
        <v>6</v>
      </c>
      <c r="B8" s="108" t="s">
        <v>29</v>
      </c>
      <c r="C8" s="5" t="s">
        <v>30</v>
      </c>
      <c r="D8" s="108" t="s">
        <v>31</v>
      </c>
      <c r="E8" s="109">
        <f>VLOOKUP(C8,考勤!A:AM,35,0)</f>
        <v>31</v>
      </c>
      <c r="F8" s="109">
        <f>VLOOKUP(C8,考勤!A:AM,39,FALSE)</f>
        <v>370.5</v>
      </c>
      <c r="G8" s="110">
        <v>18</v>
      </c>
      <c r="H8" s="107"/>
      <c r="I8" s="107"/>
      <c r="J8" s="107">
        <f>IFERROR(VLOOKUP(C8,其他!B:D,3,0),0)</f>
        <v>0</v>
      </c>
      <c r="K8" s="107">
        <f>IFERROR(VLOOKUP(C8,车间扣款!B:D,3,0),0)</f>
        <v>0</v>
      </c>
      <c r="L8" s="113">
        <f t="shared" si="0"/>
        <v>6669</v>
      </c>
      <c r="M8" s="113">
        <f t="shared" si="1"/>
        <v>155</v>
      </c>
      <c r="N8" s="113">
        <f t="shared" si="2"/>
        <v>6824</v>
      </c>
      <c r="O8" s="114" t="str">
        <f>IFERROR(VLOOKUP(C8,其他!B:C,2,0),"")</f>
        <v/>
      </c>
      <c r="P8" s="100"/>
      <c r="Q8" s="115" t="str">
        <f>VLOOKUP(C8,[11]Sheet1!$D:$T,17,0)</f>
        <v>直接人员</v>
      </c>
      <c r="R8" s="99" t="str">
        <f>VLOOKUP(C8,[11]Sheet1!$D:$M,10,0)</f>
        <v>河北</v>
      </c>
    </row>
    <row r="9" s="99" customFormat="1" ht="34" customHeight="1" spans="1:18">
      <c r="A9" s="107">
        <v>7</v>
      </c>
      <c r="B9" s="108" t="s">
        <v>29</v>
      </c>
      <c r="C9" s="5" t="s">
        <v>32</v>
      </c>
      <c r="D9" s="108" t="s">
        <v>31</v>
      </c>
      <c r="E9" s="109">
        <f>VLOOKUP(C9,考勤!A:AM,35,0)</f>
        <v>28</v>
      </c>
      <c r="F9" s="109">
        <f>VLOOKUP(C9,考勤!A:AM,39,FALSE)</f>
        <v>330.5</v>
      </c>
      <c r="G9" s="110">
        <v>18</v>
      </c>
      <c r="H9" s="107"/>
      <c r="I9" s="107"/>
      <c r="J9" s="107">
        <f>IFERROR(VLOOKUP(C9,其他!B:D,3,0),0)</f>
        <v>0</v>
      </c>
      <c r="K9" s="107">
        <f>IFERROR(VLOOKUP(C9,车间扣款!B:D,3,0),0)</f>
        <v>0</v>
      </c>
      <c r="L9" s="113">
        <f t="shared" si="0"/>
        <v>5949</v>
      </c>
      <c r="M9" s="113">
        <f t="shared" si="1"/>
        <v>140</v>
      </c>
      <c r="N9" s="113">
        <f t="shared" si="2"/>
        <v>6089</v>
      </c>
      <c r="O9" s="114" t="str">
        <f>IFERROR(VLOOKUP(C9,其他!B:C,2,0),"")</f>
        <v/>
      </c>
      <c r="P9" s="100"/>
      <c r="Q9" s="115" t="str">
        <f>VLOOKUP(C9,[11]Sheet1!$D:$T,17,0)</f>
        <v>直接人员</v>
      </c>
      <c r="R9" s="99" t="str">
        <f>VLOOKUP(C9,[11]Sheet1!$D:$M,10,0)</f>
        <v>河北</v>
      </c>
    </row>
    <row r="10" s="99" customFormat="1" ht="34" customHeight="1" spans="1:18">
      <c r="A10" s="107">
        <v>8</v>
      </c>
      <c r="B10" s="108" t="s">
        <v>29</v>
      </c>
      <c r="C10" s="5" t="s">
        <v>33</v>
      </c>
      <c r="D10" s="108" t="s">
        <v>31</v>
      </c>
      <c r="E10" s="109">
        <f>VLOOKUP(C10,考勤!A:AM,35,0)</f>
        <v>27.5</v>
      </c>
      <c r="F10" s="109">
        <f>VLOOKUP(C10,考勤!A:AM,39,FALSE)</f>
        <v>330</v>
      </c>
      <c r="G10" s="110">
        <v>18</v>
      </c>
      <c r="H10" s="107"/>
      <c r="I10" s="107"/>
      <c r="J10" s="107">
        <f>IFERROR(VLOOKUP(C10,其他!B:D,3,0),0)</f>
        <v>0</v>
      </c>
      <c r="K10" s="107">
        <f>IFERROR(VLOOKUP(C10,车间扣款!B:D,3,0),0)</f>
        <v>0</v>
      </c>
      <c r="L10" s="113">
        <f t="shared" si="0"/>
        <v>5940</v>
      </c>
      <c r="M10" s="113">
        <f t="shared" si="1"/>
        <v>137.5</v>
      </c>
      <c r="N10" s="113">
        <f t="shared" si="2"/>
        <v>6077.5</v>
      </c>
      <c r="O10" s="114" t="str">
        <f>IFERROR(VLOOKUP(C10,其他!B:C,2,0),"")</f>
        <v/>
      </c>
      <c r="P10" s="100"/>
      <c r="Q10" s="115" t="str">
        <f>VLOOKUP(C10,[11]Sheet1!$D:$T,17,0)</f>
        <v>直接人员</v>
      </c>
      <c r="R10" s="99" t="str">
        <f>VLOOKUP(C10,[11]Sheet1!$D:$M,10,0)</f>
        <v>河北</v>
      </c>
    </row>
    <row r="11" s="99" customFormat="1" ht="34" customHeight="1" spans="1:18">
      <c r="A11" s="107">
        <v>9</v>
      </c>
      <c r="B11" s="108" t="s">
        <v>29</v>
      </c>
      <c r="C11" s="5" t="s">
        <v>34</v>
      </c>
      <c r="D11" s="108" t="s">
        <v>31</v>
      </c>
      <c r="E11" s="109">
        <f>VLOOKUP(C11,考勤!A:AM,35,0)</f>
        <v>30</v>
      </c>
      <c r="F11" s="109">
        <f>VLOOKUP(C11,考勤!A:AM,39,FALSE)</f>
        <v>335.5</v>
      </c>
      <c r="G11" s="110">
        <v>18</v>
      </c>
      <c r="H11" s="107"/>
      <c r="I11" s="107"/>
      <c r="J11" s="107">
        <f>IFERROR(VLOOKUP(C11,其他!B:D,3,0),0)</f>
        <v>0</v>
      </c>
      <c r="K11" s="107">
        <f>IFERROR(VLOOKUP(C11,车间扣款!B:D,3,0),0)</f>
        <v>0</v>
      </c>
      <c r="L11" s="113">
        <f t="shared" si="0"/>
        <v>6039</v>
      </c>
      <c r="M11" s="113">
        <f t="shared" si="1"/>
        <v>150</v>
      </c>
      <c r="N11" s="113">
        <f t="shared" si="2"/>
        <v>6189</v>
      </c>
      <c r="O11" s="114" t="str">
        <f>IFERROR(VLOOKUP(C11,其他!B:C,2,0),"")</f>
        <v/>
      </c>
      <c r="P11" s="100"/>
      <c r="Q11" s="115" t="str">
        <f>VLOOKUP(C11,[11]Sheet1!$D:$T,17,0)</f>
        <v>直接人员</v>
      </c>
      <c r="R11" s="99" t="str">
        <f>VLOOKUP(C11,[11]Sheet1!$D:$M,10,0)</f>
        <v>河北</v>
      </c>
    </row>
    <row r="12" s="99" customFormat="1" ht="34" customHeight="1" spans="1:18">
      <c r="A12" s="107">
        <v>10</v>
      </c>
      <c r="B12" s="108" t="s">
        <v>29</v>
      </c>
      <c r="C12" s="5" t="s">
        <v>35</v>
      </c>
      <c r="D12" s="108" t="s">
        <v>31</v>
      </c>
      <c r="E12" s="109">
        <f>VLOOKUP(C12,考勤!A:AM,35,0)</f>
        <v>15</v>
      </c>
      <c r="F12" s="109">
        <f>VLOOKUP(C12,考勤!A:AM,39,FALSE)</f>
        <v>165</v>
      </c>
      <c r="G12" s="110">
        <v>18</v>
      </c>
      <c r="H12" s="107"/>
      <c r="I12" s="107"/>
      <c r="J12" s="107">
        <f>IFERROR(VLOOKUP(C12,其他!B:D,3,0),0)</f>
        <v>0</v>
      </c>
      <c r="K12" s="107">
        <f>IFERROR(VLOOKUP(C12,车间扣款!B:D,3,0),0)</f>
        <v>0</v>
      </c>
      <c r="L12" s="113">
        <f t="shared" si="0"/>
        <v>2970</v>
      </c>
      <c r="M12" s="113">
        <f t="shared" si="1"/>
        <v>75</v>
      </c>
      <c r="N12" s="113">
        <f t="shared" si="2"/>
        <v>3045</v>
      </c>
      <c r="O12" s="114" t="str">
        <f>IFERROR(VLOOKUP(C12,其他!B:C,2,0),"")</f>
        <v/>
      </c>
      <c r="P12" s="100"/>
      <c r="Q12" s="115" t="str">
        <f>VLOOKUP(C12,[11]Sheet1!$D:$T,17,0)</f>
        <v>直接人员</v>
      </c>
      <c r="R12" s="99" t="str">
        <f>VLOOKUP(C12,[11]Sheet1!$D:$M,10,0)</f>
        <v>河北</v>
      </c>
    </row>
    <row r="13" s="99" customFormat="1" ht="34" customHeight="1" spans="1:18">
      <c r="A13" s="107">
        <v>11</v>
      </c>
      <c r="B13" s="108" t="s">
        <v>36</v>
      </c>
      <c r="C13" s="111" t="s">
        <v>37</v>
      </c>
      <c r="D13" s="108" t="s">
        <v>38</v>
      </c>
      <c r="E13" s="109">
        <f>VLOOKUP(C13,考勤!A:AM,35,0)</f>
        <v>27</v>
      </c>
      <c r="F13" s="109">
        <f>VLOOKUP(C13,考勤!A:AM,39,FALSE)</f>
        <v>287.5</v>
      </c>
      <c r="G13" s="110">
        <v>18</v>
      </c>
      <c r="H13" s="107"/>
      <c r="I13" s="107"/>
      <c r="J13" s="107">
        <f>IFERROR(VLOOKUP(C13,其他!B:D,3,0),0)</f>
        <v>0</v>
      </c>
      <c r="K13" s="107">
        <f>IFERROR(VLOOKUP(C13,车间扣款!B:D,3,0),0)</f>
        <v>0</v>
      </c>
      <c r="L13" s="113">
        <f t="shared" si="0"/>
        <v>5175</v>
      </c>
      <c r="M13" s="113">
        <f t="shared" si="1"/>
        <v>135</v>
      </c>
      <c r="N13" s="113">
        <f t="shared" si="2"/>
        <v>5310</v>
      </c>
      <c r="O13" s="114" t="str">
        <f>IFERROR(VLOOKUP(C13,其他!B:C,2,0),"")</f>
        <v/>
      </c>
      <c r="P13" s="100"/>
      <c r="Q13" s="115" t="str">
        <f>VLOOKUP(C13,[11]Sheet1!$D:$T,17,0)</f>
        <v>直接人员</v>
      </c>
      <c r="R13" s="99" t="str">
        <f>VLOOKUP(C13,[11]Sheet1!$D:$M,10,0)</f>
        <v>河北</v>
      </c>
    </row>
    <row r="14" s="99" customFormat="1" ht="34" customHeight="1" spans="1:18">
      <c r="A14" s="107">
        <v>12</v>
      </c>
      <c r="B14" s="108" t="s">
        <v>36</v>
      </c>
      <c r="C14" s="111" t="s">
        <v>39</v>
      </c>
      <c r="D14" s="108" t="s">
        <v>38</v>
      </c>
      <c r="E14" s="109">
        <f>VLOOKUP(C14,考勤!A:AM,35,0)</f>
        <v>24</v>
      </c>
      <c r="F14" s="109">
        <f>VLOOKUP(C14,考勤!A:AM,39,FALSE)</f>
        <v>256</v>
      </c>
      <c r="G14" s="110">
        <v>18</v>
      </c>
      <c r="H14" s="107"/>
      <c r="I14" s="107"/>
      <c r="J14" s="107">
        <f>IFERROR(VLOOKUP(C14,其他!B:D,3,0),0)</f>
        <v>0</v>
      </c>
      <c r="K14" s="107">
        <f>IFERROR(VLOOKUP(C14,车间扣款!B:D,3,0),0)</f>
        <v>0</v>
      </c>
      <c r="L14" s="113">
        <f t="shared" si="0"/>
        <v>4608</v>
      </c>
      <c r="M14" s="113">
        <f t="shared" si="1"/>
        <v>120</v>
      </c>
      <c r="N14" s="113">
        <f t="shared" si="2"/>
        <v>4728</v>
      </c>
      <c r="O14" s="114" t="str">
        <f>IFERROR(VLOOKUP(C14,其他!B:C,2,0),"")</f>
        <v/>
      </c>
      <c r="P14" s="100"/>
      <c r="Q14" s="115" t="str">
        <f>VLOOKUP(C14,[11]Sheet1!$D:$T,17,0)</f>
        <v>直接人员</v>
      </c>
      <c r="R14" s="99" t="str">
        <f>VLOOKUP(C14,[11]Sheet1!$D:$M,10,0)</f>
        <v>河北</v>
      </c>
    </row>
    <row r="15" s="99" customFormat="1" ht="34" customHeight="1" spans="1:18">
      <c r="A15" s="107">
        <v>13</v>
      </c>
      <c r="B15" s="108" t="s">
        <v>16</v>
      </c>
      <c r="C15" s="111" t="s">
        <v>40</v>
      </c>
      <c r="D15" s="108" t="s">
        <v>18</v>
      </c>
      <c r="E15" s="109">
        <f>VLOOKUP(C15,考勤!A:AM,35,0)</f>
        <v>27</v>
      </c>
      <c r="F15" s="109">
        <f>VLOOKUP(C15,考勤!A:AM,39,FALSE)</f>
        <v>294</v>
      </c>
      <c r="G15" s="110">
        <v>18</v>
      </c>
      <c r="H15" s="107"/>
      <c r="I15" s="107"/>
      <c r="J15" s="107">
        <f>IFERROR(VLOOKUP(C15,其他!B:D,3,0),0)</f>
        <v>0</v>
      </c>
      <c r="K15" s="107">
        <f>IFERROR(VLOOKUP(C15,车间扣款!B:D,3,0),0)</f>
        <v>0</v>
      </c>
      <c r="L15" s="113">
        <f t="shared" si="0"/>
        <v>5292</v>
      </c>
      <c r="M15" s="113">
        <f t="shared" si="1"/>
        <v>135</v>
      </c>
      <c r="N15" s="113">
        <f t="shared" si="2"/>
        <v>5427</v>
      </c>
      <c r="O15" s="114" t="str">
        <f>IFERROR(VLOOKUP(C15,其他!B:C,2,0),"")</f>
        <v/>
      </c>
      <c r="P15" s="100"/>
      <c r="Q15" s="115" t="str">
        <f>VLOOKUP(C15,[11]Sheet1!$D:$T,17,0)</f>
        <v>直接人员</v>
      </c>
      <c r="R15" s="99" t="str">
        <f>VLOOKUP(C15,[11]Sheet1!$D:$M,10,0)</f>
        <v>河北</v>
      </c>
    </row>
    <row r="16" s="99" customFormat="1" ht="34" customHeight="1" spans="1:18">
      <c r="A16" s="107">
        <v>14</v>
      </c>
      <c r="B16" s="108" t="s">
        <v>16</v>
      </c>
      <c r="C16" s="111" t="s">
        <v>41</v>
      </c>
      <c r="D16" s="108" t="s">
        <v>18</v>
      </c>
      <c r="E16" s="109">
        <f>VLOOKUP(C16,考勤!A:AM,35,0)</f>
        <v>23</v>
      </c>
      <c r="F16" s="109">
        <f>VLOOKUP(C16,考勤!A:AM,39,FALSE)</f>
        <v>252.5</v>
      </c>
      <c r="G16" s="110">
        <v>18</v>
      </c>
      <c r="H16" s="107"/>
      <c r="I16" s="107"/>
      <c r="J16" s="107">
        <f>IFERROR(VLOOKUP(C16,其他!B:D,3,0),0)</f>
        <v>0</v>
      </c>
      <c r="K16" s="107">
        <f>IFERROR(VLOOKUP(C16,车间扣款!B:D,3,0),0)</f>
        <v>0</v>
      </c>
      <c r="L16" s="113">
        <f t="shared" si="0"/>
        <v>4545</v>
      </c>
      <c r="M16" s="113">
        <f t="shared" si="1"/>
        <v>115</v>
      </c>
      <c r="N16" s="113">
        <f t="shared" si="2"/>
        <v>4660</v>
      </c>
      <c r="O16" s="114" t="str">
        <f>IFERROR(VLOOKUP(C16,其他!B:C,2,0),"")</f>
        <v/>
      </c>
      <c r="P16" s="100"/>
      <c r="Q16" s="115" t="str">
        <f>VLOOKUP(C16,[11]Sheet1!$D:$T,17,0)</f>
        <v>直接人员</v>
      </c>
      <c r="R16" s="99" t="str">
        <f>VLOOKUP(C16,[11]Sheet1!$D:$M,10,0)</f>
        <v>河北</v>
      </c>
    </row>
    <row r="17" s="99" customFormat="1" ht="34" customHeight="1" spans="1:18">
      <c r="A17" s="107">
        <v>15</v>
      </c>
      <c r="B17" s="108" t="s">
        <v>16</v>
      </c>
      <c r="C17" s="111" t="s">
        <v>42</v>
      </c>
      <c r="D17" s="108" t="s">
        <v>43</v>
      </c>
      <c r="E17" s="109">
        <f>VLOOKUP(C17,考勤!A:AM,35,0)</f>
        <v>24</v>
      </c>
      <c r="F17" s="109">
        <f>VLOOKUP(C17,考勤!A:AM,39,FALSE)</f>
        <v>259.5</v>
      </c>
      <c r="G17" s="110">
        <v>28</v>
      </c>
      <c r="H17" s="107"/>
      <c r="I17" s="107"/>
      <c r="J17" s="107">
        <f>IFERROR(VLOOKUP(C17,其他!B:D,3,0),0)</f>
        <v>-10</v>
      </c>
      <c r="K17" s="107">
        <f>IFERROR(VLOOKUP(C17,车间扣款!B:D,3,0),0)</f>
        <v>0</v>
      </c>
      <c r="L17" s="113">
        <f t="shared" si="0"/>
        <v>7256</v>
      </c>
      <c r="M17" s="113">
        <f t="shared" si="1"/>
        <v>120</v>
      </c>
      <c r="N17" s="113">
        <f t="shared" si="2"/>
        <v>7376</v>
      </c>
      <c r="O17" s="114" t="str">
        <f>IFERROR(VLOOKUP(C17,其他!B:C,2,0),"")</f>
        <v>开班首件不合格</v>
      </c>
      <c r="P17" s="100"/>
      <c r="Q17" s="115" t="str">
        <f>VLOOKUP(C17,[11]Sheet1!$D:$T,17,0)</f>
        <v>直接人员</v>
      </c>
      <c r="R17" s="99" t="str">
        <f>VLOOKUP(C17,[11]Sheet1!$D:$M,10,0)</f>
        <v>河北</v>
      </c>
    </row>
    <row r="18" s="99" customFormat="1" ht="34" customHeight="1" spans="1:18">
      <c r="A18" s="107">
        <v>16</v>
      </c>
      <c r="B18" s="108" t="s">
        <v>16</v>
      </c>
      <c r="C18" s="111" t="s">
        <v>45</v>
      </c>
      <c r="D18" s="108" t="s">
        <v>18</v>
      </c>
      <c r="E18" s="109">
        <f>VLOOKUP(C18,考勤!A:AM,35,0)</f>
        <v>21</v>
      </c>
      <c r="F18" s="109">
        <f>VLOOKUP(C18,考勤!A:AM,39,FALSE)</f>
        <v>243</v>
      </c>
      <c r="G18" s="110">
        <v>18</v>
      </c>
      <c r="H18" s="107"/>
      <c r="I18" s="107"/>
      <c r="J18" s="107">
        <f>IFERROR(VLOOKUP(C18,其他!B:D,3,0),0)</f>
        <v>0</v>
      </c>
      <c r="K18" s="107">
        <f>IFERROR(VLOOKUP(C18,车间扣款!B:D,3,0),0)</f>
        <v>0</v>
      </c>
      <c r="L18" s="113">
        <f t="shared" si="0"/>
        <v>4374</v>
      </c>
      <c r="M18" s="113">
        <f t="shared" si="1"/>
        <v>105</v>
      </c>
      <c r="N18" s="113">
        <f t="shared" si="2"/>
        <v>4479</v>
      </c>
      <c r="O18" s="114" t="str">
        <f>IFERROR(VLOOKUP(C18,其他!B:C,2,0),"")</f>
        <v/>
      </c>
      <c r="P18" s="100"/>
      <c r="Q18" s="115" t="str">
        <f>VLOOKUP(C18,[11]Sheet1!$D:$T,17,0)</f>
        <v>直接人员</v>
      </c>
      <c r="R18" s="99" t="str">
        <f>VLOOKUP(C18,[11]Sheet1!$D:$M,10,0)</f>
        <v>河北</v>
      </c>
    </row>
    <row r="19" s="99" customFormat="1" ht="34" customHeight="1" spans="1:18">
      <c r="A19" s="107">
        <v>17</v>
      </c>
      <c r="B19" s="108" t="s">
        <v>16</v>
      </c>
      <c r="C19" s="111" t="s">
        <v>46</v>
      </c>
      <c r="D19" s="108" t="s">
        <v>18</v>
      </c>
      <c r="E19" s="109">
        <f>VLOOKUP(C19,考勤!A:AM,35,0)</f>
        <v>9</v>
      </c>
      <c r="F19" s="109">
        <f>VLOOKUP(C19,考勤!A:AM,39,FALSE)</f>
        <v>92</v>
      </c>
      <c r="G19" s="110">
        <v>18</v>
      </c>
      <c r="H19" s="107"/>
      <c r="I19" s="107"/>
      <c r="J19" s="107">
        <f>IFERROR(VLOOKUP(C19,其他!B:D,3,0),0)</f>
        <v>0</v>
      </c>
      <c r="K19" s="107">
        <f>IFERROR(VLOOKUP(C19,车间扣款!B:D,3,0),0)</f>
        <v>0</v>
      </c>
      <c r="L19" s="113">
        <f t="shared" si="0"/>
        <v>1656</v>
      </c>
      <c r="M19" s="113">
        <f t="shared" si="1"/>
        <v>45</v>
      </c>
      <c r="N19" s="113">
        <f t="shared" si="2"/>
        <v>1701</v>
      </c>
      <c r="O19" s="114" t="str">
        <f>IFERROR(VLOOKUP(C19,其他!B:C,2,0),"")</f>
        <v/>
      </c>
      <c r="P19" s="100"/>
      <c r="Q19" s="115" t="str">
        <f>VLOOKUP(C19,[11]Sheet1!$D:$T,17,0)</f>
        <v>直接人员</v>
      </c>
      <c r="R19" s="99" t="str">
        <f>VLOOKUP(C19,[11]Sheet1!$D:$M,10,0)</f>
        <v>河北</v>
      </c>
    </row>
    <row r="20" s="99" customFormat="1" ht="34" customHeight="1" spans="1:18">
      <c r="A20" s="107">
        <v>18</v>
      </c>
      <c r="B20" s="108" t="s">
        <v>16</v>
      </c>
      <c r="C20" s="111" t="s">
        <v>47</v>
      </c>
      <c r="D20" s="108" t="s">
        <v>18</v>
      </c>
      <c r="E20" s="109">
        <f>VLOOKUP(C20,考勤!A:AM,35,0)</f>
        <v>8</v>
      </c>
      <c r="F20" s="109">
        <f>VLOOKUP(C20,考勤!A:AM,39,FALSE)</f>
        <v>85</v>
      </c>
      <c r="G20" s="110">
        <v>18</v>
      </c>
      <c r="H20" s="107"/>
      <c r="I20" s="107"/>
      <c r="J20" s="107">
        <f>IFERROR(VLOOKUP(C20,其他!B:D,3,0),0)</f>
        <v>-500</v>
      </c>
      <c r="K20" s="107">
        <f>IFERROR(VLOOKUP(C20,车间扣款!B:D,3,0),0)</f>
        <v>0</v>
      </c>
      <c r="L20" s="113">
        <f t="shared" si="0"/>
        <v>1030</v>
      </c>
      <c r="M20" s="113">
        <f t="shared" si="1"/>
        <v>40</v>
      </c>
      <c r="N20" s="113">
        <f t="shared" si="2"/>
        <v>1070</v>
      </c>
      <c r="O20" s="114" t="str">
        <f>IFERROR(VLOOKUP(C20,其他!B:C,2,0),"")</f>
        <v>违反公司制度</v>
      </c>
      <c r="P20" s="100"/>
      <c r="Q20" s="115" t="str">
        <f>VLOOKUP(C20,[11]Sheet1!$D:$T,17,0)</f>
        <v>直接人员</v>
      </c>
      <c r="R20" s="99" t="str">
        <f>VLOOKUP(C20,[11]Sheet1!$D:$M,10,0)</f>
        <v>河北</v>
      </c>
    </row>
    <row r="21" s="99" customFormat="1" ht="34" customHeight="1" spans="1:18">
      <c r="A21" s="107">
        <v>19</v>
      </c>
      <c r="B21" s="108" t="s">
        <v>16</v>
      </c>
      <c r="C21" s="111" t="s">
        <v>49</v>
      </c>
      <c r="D21" s="108" t="s">
        <v>18</v>
      </c>
      <c r="E21" s="109">
        <f>VLOOKUP(C21,考勤!A:AM,35,0)</f>
        <v>8</v>
      </c>
      <c r="F21" s="109">
        <f>VLOOKUP(C21,考勤!A:AM,39,FALSE)</f>
        <v>85</v>
      </c>
      <c r="G21" s="110">
        <v>18</v>
      </c>
      <c r="H21" s="107"/>
      <c r="I21" s="107"/>
      <c r="J21" s="107">
        <f>IFERROR(VLOOKUP(C21,其他!B:D,3,0),0)</f>
        <v>-520</v>
      </c>
      <c r="K21" s="107">
        <f>IFERROR(VLOOKUP(C21,车间扣款!B:D,3,0),0)</f>
        <v>0</v>
      </c>
      <c r="L21" s="113">
        <f t="shared" ref="L21:L61" si="3">H21*15+(F21-H21-I21)*G21+I21*18*80%+J21+K21</f>
        <v>1010</v>
      </c>
      <c r="M21" s="113">
        <f t="shared" ref="M21:M61" si="4">E21*5</f>
        <v>40</v>
      </c>
      <c r="N21" s="113">
        <f t="shared" ref="N21:N61" si="5">L21+M21</f>
        <v>1050</v>
      </c>
      <c r="O21" s="114" t="str">
        <f>IFERROR(VLOOKUP(C21,其他!B:C,2,0),"")</f>
        <v>违反公司制度、摆件不到位</v>
      </c>
      <c r="P21" s="100"/>
      <c r="Q21" s="115" t="str">
        <f>VLOOKUP(C21,[11]Sheet1!$D:$T,17,0)</f>
        <v>直接人员</v>
      </c>
      <c r="R21" s="99" t="str">
        <f>VLOOKUP(C21,[11]Sheet1!$D:$M,10,0)</f>
        <v>河北</v>
      </c>
    </row>
    <row r="22" s="99" customFormat="1" ht="34" customHeight="1" spans="1:18">
      <c r="A22" s="107">
        <v>20</v>
      </c>
      <c r="B22" s="108" t="s">
        <v>51</v>
      </c>
      <c r="C22" s="111" t="s">
        <v>52</v>
      </c>
      <c r="D22" s="108" t="s">
        <v>28</v>
      </c>
      <c r="E22" s="109">
        <f>VLOOKUP(C22,考勤!A:AM,35,0)</f>
        <v>15</v>
      </c>
      <c r="F22" s="109">
        <f>VLOOKUP(C22,考勤!A:AM,39,FALSE)</f>
        <v>167</v>
      </c>
      <c r="G22" s="110">
        <v>18.5</v>
      </c>
      <c r="H22" s="107"/>
      <c r="I22" s="107"/>
      <c r="J22" s="107">
        <f>IFERROR(VLOOKUP(C22,其他!B:D,3,0),0)</f>
        <v>-10</v>
      </c>
      <c r="K22" s="107">
        <f>IFERROR(VLOOKUP(C22,车间扣款!B:D,3,0),0)</f>
        <v>36.5</v>
      </c>
      <c r="L22" s="113">
        <f t="shared" si="3"/>
        <v>3116</v>
      </c>
      <c r="M22" s="113">
        <f t="shared" si="4"/>
        <v>75</v>
      </c>
      <c r="N22" s="113">
        <f t="shared" si="5"/>
        <v>3191</v>
      </c>
      <c r="O22" s="114" t="str">
        <f>IFERROR(VLOOKUP(C22,其他!B:C,2,0),"")</f>
        <v>螺栓未画漆标</v>
      </c>
      <c r="P22" s="100"/>
      <c r="Q22" s="116" t="str">
        <f>VLOOKUP(C22,[11]Sheet1!$D:$T,17,0)</f>
        <v>直接人员</v>
      </c>
      <c r="R22" s="99" t="str">
        <f>VLOOKUP(C22,[11]Sheet1!$D:$M,10,0)</f>
        <v>河北</v>
      </c>
    </row>
    <row r="23" s="99" customFormat="1" ht="34" customHeight="1" spans="1:18">
      <c r="A23" s="107">
        <v>21</v>
      </c>
      <c r="B23" s="108" t="s">
        <v>51</v>
      </c>
      <c r="C23" s="111" t="s">
        <v>54</v>
      </c>
      <c r="D23" s="108" t="s">
        <v>28</v>
      </c>
      <c r="E23" s="109">
        <f>VLOOKUP(C23,考勤!A:AM,35,0)</f>
        <v>18</v>
      </c>
      <c r="F23" s="109">
        <f>VLOOKUP(C23,考勤!A:AM,39,FALSE)</f>
        <v>190</v>
      </c>
      <c r="G23" s="110">
        <v>18.5</v>
      </c>
      <c r="H23" s="107"/>
      <c r="I23" s="107"/>
      <c r="J23" s="107">
        <f>IFERROR(VLOOKUP(C23,其他!B:D,3,0),0)</f>
        <v>0</v>
      </c>
      <c r="K23" s="107">
        <f>IFERROR(VLOOKUP(C23,车间扣款!B:D,3,0),0)</f>
        <v>46</v>
      </c>
      <c r="L23" s="113">
        <f t="shared" si="3"/>
        <v>3561</v>
      </c>
      <c r="M23" s="113">
        <f t="shared" si="4"/>
        <v>90</v>
      </c>
      <c r="N23" s="113">
        <f t="shared" si="5"/>
        <v>3651</v>
      </c>
      <c r="O23" s="114" t="str">
        <f>IFERROR(VLOOKUP(C23,其他!B:C,2,0),"")</f>
        <v/>
      </c>
      <c r="P23" s="100"/>
      <c r="Q23" s="115" t="str">
        <f>VLOOKUP(C23,[11]Sheet1!$D:$T,17,0)</f>
        <v>直接人员</v>
      </c>
      <c r="R23" s="99" t="str">
        <f>VLOOKUP(C23,[11]Sheet1!$D:$M,10,0)</f>
        <v>河北</v>
      </c>
    </row>
    <row r="24" s="99" customFormat="1" ht="34" customHeight="1" spans="1:18">
      <c r="A24" s="107">
        <v>22</v>
      </c>
      <c r="B24" s="108" t="s">
        <v>51</v>
      </c>
      <c r="C24" s="111" t="s">
        <v>55</v>
      </c>
      <c r="D24" s="108" t="s">
        <v>28</v>
      </c>
      <c r="E24" s="109">
        <f>VLOOKUP(C24,考勤!A:AM,35,0)</f>
        <v>18</v>
      </c>
      <c r="F24" s="109">
        <f>VLOOKUP(C24,考勤!A:AM,39,FALSE)</f>
        <v>187.5</v>
      </c>
      <c r="G24" s="110">
        <v>18.5</v>
      </c>
      <c r="H24" s="107"/>
      <c r="I24" s="107"/>
      <c r="J24" s="107">
        <f>IFERROR(VLOOKUP(C24,其他!B:D,3,0),0)</f>
        <v>0</v>
      </c>
      <c r="K24" s="107">
        <f>IFERROR(VLOOKUP(C24,车间扣款!B:D,3,0),0)</f>
        <v>43.5</v>
      </c>
      <c r="L24" s="113">
        <f t="shared" si="3"/>
        <v>3512.25</v>
      </c>
      <c r="M24" s="113">
        <f t="shared" si="4"/>
        <v>90</v>
      </c>
      <c r="N24" s="113">
        <f t="shared" si="5"/>
        <v>3602.25</v>
      </c>
      <c r="O24" s="114" t="str">
        <f>IFERROR(VLOOKUP(C24,其他!B:C,2,0),"")</f>
        <v/>
      </c>
      <c r="P24" s="100"/>
      <c r="Q24" s="115" t="str">
        <f>VLOOKUP(C24,[11]Sheet1!$D:$T,17,0)</f>
        <v>直接人员</v>
      </c>
      <c r="R24" s="99" t="str">
        <f>VLOOKUP(C24,[11]Sheet1!$D:$M,10,0)</f>
        <v>河北</v>
      </c>
    </row>
    <row r="25" s="99" customFormat="1" ht="34" customHeight="1" spans="1:18">
      <c r="A25" s="107">
        <v>23</v>
      </c>
      <c r="B25" s="108" t="s">
        <v>51</v>
      </c>
      <c r="C25" s="111" t="s">
        <v>56</v>
      </c>
      <c r="D25" s="108" t="s">
        <v>28</v>
      </c>
      <c r="E25" s="109">
        <f>VLOOKUP(C25,考勤!A:AM,35,0)</f>
        <v>17</v>
      </c>
      <c r="F25" s="109">
        <f>VLOOKUP(C25,考勤!A:AM,39,FALSE)</f>
        <v>176.5</v>
      </c>
      <c r="G25" s="110">
        <v>18.5</v>
      </c>
      <c r="H25" s="107"/>
      <c r="I25" s="107"/>
      <c r="J25" s="107">
        <f>IFERROR(VLOOKUP(C25,其他!B:D,3,0),0)</f>
        <v>0</v>
      </c>
      <c r="K25" s="107">
        <f>IFERROR(VLOOKUP(C25,车间扣款!B:D,3,0),0)</f>
        <v>40.5</v>
      </c>
      <c r="L25" s="113">
        <f t="shared" si="3"/>
        <v>3305.75</v>
      </c>
      <c r="M25" s="113">
        <f t="shared" si="4"/>
        <v>85</v>
      </c>
      <c r="N25" s="113">
        <f t="shared" si="5"/>
        <v>3390.75</v>
      </c>
      <c r="O25" s="114" t="str">
        <f>IFERROR(VLOOKUP(C25,其他!B:C,2,0),"")</f>
        <v/>
      </c>
      <c r="P25" s="100"/>
      <c r="Q25" s="115" t="str">
        <f>VLOOKUP(C25,[11]Sheet1!$D:$T,17,0)</f>
        <v>直接人员</v>
      </c>
      <c r="R25" s="99" t="str">
        <f>VLOOKUP(C25,[11]Sheet1!$D:$M,10,0)</f>
        <v>河北</v>
      </c>
    </row>
    <row r="26" s="99" customFormat="1" ht="34" customHeight="1" spans="1:18">
      <c r="A26" s="107">
        <v>24</v>
      </c>
      <c r="B26" s="108" t="s">
        <v>51</v>
      </c>
      <c r="C26" s="111" t="s">
        <v>57</v>
      </c>
      <c r="D26" s="108" t="s">
        <v>28</v>
      </c>
      <c r="E26" s="109">
        <f>VLOOKUP(C26,考勤!A:AM,35,0)</f>
        <v>12</v>
      </c>
      <c r="F26" s="109">
        <f>VLOOKUP(C26,考勤!A:AM,39,FALSE)</f>
        <v>126.5</v>
      </c>
      <c r="G26" s="110">
        <v>18.5</v>
      </c>
      <c r="H26" s="107"/>
      <c r="I26" s="107"/>
      <c r="J26" s="107">
        <f>IFERROR(VLOOKUP(C26,其他!B:D,3,0),0)</f>
        <v>0</v>
      </c>
      <c r="K26" s="107">
        <f>IFERROR(VLOOKUP(C26,车间扣款!B:D,3,0),0)</f>
        <v>30.5</v>
      </c>
      <c r="L26" s="113">
        <f t="shared" si="3"/>
        <v>2370.75</v>
      </c>
      <c r="M26" s="113">
        <f t="shared" si="4"/>
        <v>60</v>
      </c>
      <c r="N26" s="113">
        <f t="shared" si="5"/>
        <v>2430.75</v>
      </c>
      <c r="O26" s="114" t="str">
        <f>IFERROR(VLOOKUP(C26,其他!B:C,2,0),"")</f>
        <v/>
      </c>
      <c r="P26" s="100"/>
      <c r="Q26" s="115" t="str">
        <f>VLOOKUP(C26,[11]Sheet1!$D:$T,17,0)</f>
        <v>直接人员</v>
      </c>
      <c r="R26" s="99" t="str">
        <f>VLOOKUP(C26,[11]Sheet1!$D:$M,10,0)</f>
        <v>河北</v>
      </c>
    </row>
    <row r="27" s="99" customFormat="1" ht="34" customHeight="1" spans="1:18">
      <c r="A27" s="107">
        <v>25</v>
      </c>
      <c r="B27" s="108" t="s">
        <v>51</v>
      </c>
      <c r="C27" s="111" t="s">
        <v>58</v>
      </c>
      <c r="D27" s="108" t="s">
        <v>28</v>
      </c>
      <c r="E27" s="109">
        <f>VLOOKUP(C27,考勤!A:AM,35,0)</f>
        <v>7</v>
      </c>
      <c r="F27" s="109">
        <f>VLOOKUP(C27,考勤!A:AM,39,FALSE)</f>
        <v>60.5</v>
      </c>
      <c r="G27" s="110">
        <v>18.5</v>
      </c>
      <c r="H27" s="107"/>
      <c r="I27" s="107"/>
      <c r="J27" s="107">
        <f>IFERROR(VLOOKUP(C27,其他!B:D,3,0),0)</f>
        <v>0</v>
      </c>
      <c r="K27" s="107">
        <f>IFERROR(VLOOKUP(C27,车间扣款!B:D,3,0),0)</f>
        <v>4.5</v>
      </c>
      <c r="L27" s="113">
        <f t="shared" si="3"/>
        <v>1123.75</v>
      </c>
      <c r="M27" s="113">
        <f t="shared" si="4"/>
        <v>35</v>
      </c>
      <c r="N27" s="113">
        <f t="shared" si="5"/>
        <v>1158.75</v>
      </c>
      <c r="O27" s="114" t="str">
        <f>IFERROR(VLOOKUP(C27,其他!B:C,2,0),"")</f>
        <v/>
      </c>
      <c r="P27" s="100"/>
      <c r="Q27" s="115" t="str">
        <f>VLOOKUP(C27,[11]Sheet1!$D:$T,17,0)</f>
        <v>直接人员</v>
      </c>
      <c r="R27" s="99" t="str">
        <f>VLOOKUP(C27,[11]Sheet1!$D:$M,10,0)</f>
        <v>河北</v>
      </c>
    </row>
    <row r="28" s="99" customFormat="1" ht="34" customHeight="1" spans="1:18">
      <c r="A28" s="107">
        <v>26</v>
      </c>
      <c r="B28" s="108" t="s">
        <v>26</v>
      </c>
      <c r="C28" s="111" t="s">
        <v>59</v>
      </c>
      <c r="D28" s="108" t="s">
        <v>28</v>
      </c>
      <c r="E28" s="109">
        <f>VLOOKUP(C28,考勤!A:AM,35,0)</f>
        <v>21</v>
      </c>
      <c r="F28" s="109">
        <f>VLOOKUP(C28,考勤!A:AM,39,FALSE)</f>
        <v>220.5</v>
      </c>
      <c r="G28" s="110">
        <v>19.5</v>
      </c>
      <c r="H28" s="107"/>
      <c r="I28" s="107"/>
      <c r="J28" s="107">
        <f>IFERROR(VLOOKUP(C28,其他!B:D,3,0),0)</f>
        <v>0</v>
      </c>
      <c r="K28" s="107">
        <f>IFERROR(VLOOKUP(C28,车间扣款!B:D,3,0),0)</f>
        <v>52.5</v>
      </c>
      <c r="L28" s="113">
        <f t="shared" si="3"/>
        <v>4352.25</v>
      </c>
      <c r="M28" s="113">
        <f t="shared" si="4"/>
        <v>105</v>
      </c>
      <c r="N28" s="113">
        <f t="shared" si="5"/>
        <v>4457.25</v>
      </c>
      <c r="O28" s="114" t="str">
        <f>IFERROR(VLOOKUP(C28,其他!B:C,2,0),"")</f>
        <v/>
      </c>
      <c r="P28" s="100"/>
      <c r="Q28" s="115" t="str">
        <f>VLOOKUP(C28,[11]Sheet1!$D:$T,17,0)</f>
        <v>直接人员</v>
      </c>
      <c r="R28" s="99" t="str">
        <f>VLOOKUP(C28,[11]Sheet1!$D:$M,10,0)</f>
        <v>河北</v>
      </c>
    </row>
    <row r="29" s="99" customFormat="1" ht="34" customHeight="1" spans="1:18">
      <c r="A29" s="107">
        <v>27</v>
      </c>
      <c r="B29" s="108" t="s">
        <v>26</v>
      </c>
      <c r="C29" s="111" t="s">
        <v>60</v>
      </c>
      <c r="D29" s="108" t="s">
        <v>28</v>
      </c>
      <c r="E29" s="109">
        <f>VLOOKUP(C29,考勤!A:AM,35,0)</f>
        <v>22</v>
      </c>
      <c r="F29" s="109">
        <f>VLOOKUP(C29,考勤!A:AM,39,FALSE)</f>
        <v>231</v>
      </c>
      <c r="G29" s="110">
        <v>19.5</v>
      </c>
      <c r="H29" s="107"/>
      <c r="I29" s="107"/>
      <c r="J29" s="107">
        <f>IFERROR(VLOOKUP(C29,其他!B:D,3,0),0)</f>
        <v>0</v>
      </c>
      <c r="K29" s="107">
        <f>IFERROR(VLOOKUP(C29,车间扣款!B:D,3,0),0)</f>
        <v>55</v>
      </c>
      <c r="L29" s="113">
        <f t="shared" si="3"/>
        <v>4559.5</v>
      </c>
      <c r="M29" s="113">
        <f t="shared" si="4"/>
        <v>110</v>
      </c>
      <c r="N29" s="113">
        <f t="shared" si="5"/>
        <v>4669.5</v>
      </c>
      <c r="O29" s="114" t="str">
        <f>IFERROR(VLOOKUP(C29,其他!B:C,2,0),"")</f>
        <v/>
      </c>
      <c r="P29" s="100"/>
      <c r="Q29" s="115" t="str">
        <f>VLOOKUP(C29,[11]Sheet1!$D:$T,17,0)</f>
        <v>直接人员</v>
      </c>
      <c r="R29" s="99" t="str">
        <f>VLOOKUP(C29,[11]Sheet1!$D:$M,10,0)</f>
        <v>河北</v>
      </c>
    </row>
    <row r="30" s="99" customFormat="1" ht="34" customHeight="1" spans="1:18">
      <c r="A30" s="107">
        <v>28</v>
      </c>
      <c r="B30" s="108" t="s">
        <v>26</v>
      </c>
      <c r="C30" s="111" t="s">
        <v>61</v>
      </c>
      <c r="D30" s="108" t="s">
        <v>28</v>
      </c>
      <c r="E30" s="109">
        <f>VLOOKUP(C30,考勤!A:AM,35,0)</f>
        <v>17</v>
      </c>
      <c r="F30" s="109">
        <f>VLOOKUP(C30,考勤!A:AM,39,FALSE)</f>
        <v>178.5</v>
      </c>
      <c r="G30" s="110">
        <v>19.5</v>
      </c>
      <c r="H30" s="107"/>
      <c r="I30" s="107"/>
      <c r="J30" s="107">
        <f>IFERROR(VLOOKUP(C30,其他!B:D,3,0),0)</f>
        <v>0</v>
      </c>
      <c r="K30" s="107">
        <f>IFERROR(VLOOKUP(C30,车间扣款!B:D,3,0),0)</f>
        <v>42.5</v>
      </c>
      <c r="L30" s="113">
        <f t="shared" si="3"/>
        <v>3523.25</v>
      </c>
      <c r="M30" s="113">
        <f t="shared" si="4"/>
        <v>85</v>
      </c>
      <c r="N30" s="113">
        <f t="shared" si="5"/>
        <v>3608.25</v>
      </c>
      <c r="O30" s="114" t="str">
        <f>IFERROR(VLOOKUP(C30,其他!B:C,2,0),"")</f>
        <v/>
      </c>
      <c r="P30" s="100"/>
      <c r="Q30" s="115" t="str">
        <f>VLOOKUP(C30,[11]Sheet1!$D:$T,17,0)</f>
        <v>直接人员</v>
      </c>
      <c r="R30" s="99" t="str">
        <f>VLOOKUP(C30,[11]Sheet1!$D:$M,10,0)</f>
        <v>河北</v>
      </c>
    </row>
    <row r="31" s="99" customFormat="1" ht="34" customHeight="1" spans="1:18">
      <c r="A31" s="107">
        <v>29</v>
      </c>
      <c r="B31" s="108" t="s">
        <v>26</v>
      </c>
      <c r="C31" s="111" t="s">
        <v>62</v>
      </c>
      <c r="D31" s="108" t="s">
        <v>28</v>
      </c>
      <c r="E31" s="109">
        <f>VLOOKUP(C31,考勤!A:AM,35,0)</f>
        <v>18</v>
      </c>
      <c r="F31" s="109">
        <f>VLOOKUP(C31,考勤!A:AM,39,FALSE)</f>
        <v>189</v>
      </c>
      <c r="G31" s="110">
        <v>19.5</v>
      </c>
      <c r="H31" s="107"/>
      <c r="I31" s="107"/>
      <c r="J31" s="107">
        <f>IFERROR(VLOOKUP(C31,其他!B:D,3,0),0)</f>
        <v>-30</v>
      </c>
      <c r="K31" s="107">
        <f>IFERROR(VLOOKUP(C31,车间扣款!B:D,3,0),0)</f>
        <v>45</v>
      </c>
      <c r="L31" s="113">
        <f t="shared" si="3"/>
        <v>3700.5</v>
      </c>
      <c r="M31" s="113">
        <f t="shared" si="4"/>
        <v>90</v>
      </c>
      <c r="N31" s="113">
        <f t="shared" si="5"/>
        <v>3790.5</v>
      </c>
      <c r="O31" s="114" t="str">
        <f>IFERROR(VLOOKUP(C31,其他!B:C,2,0),"")</f>
        <v>漏打卡</v>
      </c>
      <c r="P31" s="100"/>
      <c r="Q31" s="116" t="str">
        <f>VLOOKUP(C31,[11]Sheet1!$D:$T,17,0)</f>
        <v>直接人员</v>
      </c>
      <c r="R31" s="99" t="str">
        <f>VLOOKUP(C31,[11]Sheet1!$D:$M,10,0)</f>
        <v>河北</v>
      </c>
    </row>
    <row r="32" s="99" customFormat="1" ht="34" customHeight="1" spans="1:18">
      <c r="A32" s="107">
        <v>30</v>
      </c>
      <c r="B32" s="108" t="s">
        <v>26</v>
      </c>
      <c r="C32" s="111" t="s">
        <v>64</v>
      </c>
      <c r="D32" s="108" t="s">
        <v>28</v>
      </c>
      <c r="E32" s="109">
        <f>VLOOKUP(C32,考勤!A:AM,35,0)</f>
        <v>21</v>
      </c>
      <c r="F32" s="109">
        <f>VLOOKUP(C32,考勤!A:AM,39,FALSE)</f>
        <v>220.5</v>
      </c>
      <c r="G32" s="110">
        <v>19.5</v>
      </c>
      <c r="H32" s="107"/>
      <c r="I32" s="107"/>
      <c r="J32" s="107">
        <f>IFERROR(VLOOKUP(C32,其他!B:D,3,0),0)</f>
        <v>0</v>
      </c>
      <c r="K32" s="107">
        <f>IFERROR(VLOOKUP(C32,车间扣款!B:D,3,0),0)</f>
        <v>52.5</v>
      </c>
      <c r="L32" s="113">
        <f t="shared" si="3"/>
        <v>4352.25</v>
      </c>
      <c r="M32" s="113">
        <f t="shared" si="4"/>
        <v>105</v>
      </c>
      <c r="N32" s="113">
        <f t="shared" si="5"/>
        <v>4457.25</v>
      </c>
      <c r="O32" s="114" t="str">
        <f>IFERROR(VLOOKUP(C32,其他!B:C,2,0),"")</f>
        <v/>
      </c>
      <c r="P32" s="100"/>
      <c r="Q32" s="115" t="str">
        <f>VLOOKUP(C32,[11]Sheet1!$D:$T,17,0)</f>
        <v>直接人员</v>
      </c>
      <c r="R32" s="99" t="str">
        <f>VLOOKUP(C32,[11]Sheet1!$D:$M,10,0)</f>
        <v>河北</v>
      </c>
    </row>
    <row r="33" s="99" customFormat="1" ht="34" customHeight="1" spans="1:18">
      <c r="A33" s="107">
        <v>31</v>
      </c>
      <c r="B33" s="108" t="s">
        <v>26</v>
      </c>
      <c r="C33" s="111" t="s">
        <v>65</v>
      </c>
      <c r="D33" s="108" t="s">
        <v>28</v>
      </c>
      <c r="E33" s="109">
        <f>VLOOKUP(C33,考勤!A:AM,35,0)</f>
        <v>15.5</v>
      </c>
      <c r="F33" s="109">
        <f>VLOOKUP(C33,考勤!A:AM,39,FALSE)</f>
        <v>188</v>
      </c>
      <c r="G33" s="110">
        <v>19.5</v>
      </c>
      <c r="H33" s="107"/>
      <c r="I33" s="107"/>
      <c r="J33" s="107">
        <f>IFERROR(VLOOKUP(C33,其他!B:D,3,0),0)</f>
        <v>0</v>
      </c>
      <c r="K33" s="107">
        <f>IFERROR(VLOOKUP(C33,车间扣款!B:D,3,0),0)</f>
        <v>64</v>
      </c>
      <c r="L33" s="113">
        <f t="shared" si="3"/>
        <v>3730</v>
      </c>
      <c r="M33" s="113">
        <f t="shared" si="4"/>
        <v>77.5</v>
      </c>
      <c r="N33" s="113">
        <f t="shared" si="5"/>
        <v>3807.5</v>
      </c>
      <c r="O33" s="114" t="str">
        <f>IFERROR(VLOOKUP(C33,其他!B:C,2,0),"")</f>
        <v/>
      </c>
      <c r="P33" s="100"/>
      <c r="Q33" s="115" t="str">
        <f>VLOOKUP(C33,[11]Sheet1!$D:$T,17,0)</f>
        <v>直接人员</v>
      </c>
      <c r="R33" s="99" t="str">
        <f>VLOOKUP(C33,[11]Sheet1!$D:$M,10,0)</f>
        <v>河北</v>
      </c>
    </row>
    <row r="34" s="99" customFormat="1" ht="34" customHeight="1" spans="1:18">
      <c r="A34" s="107">
        <v>32</v>
      </c>
      <c r="B34" s="108" t="s">
        <v>26</v>
      </c>
      <c r="C34" s="111" t="s">
        <v>66</v>
      </c>
      <c r="D34" s="108" t="s">
        <v>28</v>
      </c>
      <c r="E34" s="109">
        <f>VLOOKUP(C34,考勤!A:AM,35,0)</f>
        <v>10</v>
      </c>
      <c r="F34" s="109">
        <f>VLOOKUP(C34,考勤!A:AM,39,FALSE)</f>
        <v>159.5</v>
      </c>
      <c r="G34" s="110">
        <v>19.5</v>
      </c>
      <c r="H34" s="107"/>
      <c r="I34" s="107"/>
      <c r="J34" s="107">
        <f>IFERROR(VLOOKUP(C34,其他!B:D,3,0),0)</f>
        <v>0</v>
      </c>
      <c r="K34" s="107">
        <f>IFERROR(VLOOKUP(C34,车间扣款!B:D,3,0),0)</f>
        <v>55.5</v>
      </c>
      <c r="L34" s="113">
        <f t="shared" si="3"/>
        <v>3165.75</v>
      </c>
      <c r="M34" s="113">
        <f t="shared" si="4"/>
        <v>50</v>
      </c>
      <c r="N34" s="113">
        <f t="shared" si="5"/>
        <v>3215.75</v>
      </c>
      <c r="O34" s="114" t="str">
        <f>IFERROR(VLOOKUP(C34,其他!B:C,2,0),"")</f>
        <v/>
      </c>
      <c r="P34" s="100"/>
      <c r="Q34" s="115" t="str">
        <f>VLOOKUP(C34,[11]Sheet1!$D:$T,17,0)</f>
        <v>直接人员</v>
      </c>
      <c r="R34" s="99" t="str">
        <f>VLOOKUP(C34,[11]Sheet1!$D:$M,10,0)</f>
        <v>河北</v>
      </c>
    </row>
    <row r="35" s="99" customFormat="1" ht="34" customHeight="1" spans="1:18">
      <c r="A35" s="107">
        <v>33</v>
      </c>
      <c r="B35" s="108" t="s">
        <v>29</v>
      </c>
      <c r="C35" s="111" t="s">
        <v>67</v>
      </c>
      <c r="D35" s="108" t="s">
        <v>31</v>
      </c>
      <c r="E35" s="109">
        <f>VLOOKUP(C35,考勤!A:AM,35,0)</f>
        <v>30</v>
      </c>
      <c r="F35" s="109">
        <f>VLOOKUP(C35,考勤!A:AM,39,FALSE)</f>
        <v>349.5</v>
      </c>
      <c r="G35" s="110">
        <v>18</v>
      </c>
      <c r="H35" s="107"/>
      <c r="I35" s="107"/>
      <c r="J35" s="107">
        <f>IFERROR(VLOOKUP(C35,其他!B:D,3,0),0)</f>
        <v>0</v>
      </c>
      <c r="K35" s="107">
        <f>IFERROR(VLOOKUP(C35,车间扣款!B:D,3,0),0)</f>
        <v>0</v>
      </c>
      <c r="L35" s="113">
        <f t="shared" si="3"/>
        <v>6291</v>
      </c>
      <c r="M35" s="113">
        <f t="shared" si="4"/>
        <v>150</v>
      </c>
      <c r="N35" s="113">
        <f t="shared" si="5"/>
        <v>6441</v>
      </c>
      <c r="O35" s="114" t="str">
        <f>IFERROR(VLOOKUP(C35,其他!B:C,2,0),"")</f>
        <v/>
      </c>
      <c r="P35" s="100"/>
      <c r="Q35" s="115" t="str">
        <f>VLOOKUP(C35,[11]Sheet1!$D:$T,17,0)</f>
        <v>直接人员</v>
      </c>
      <c r="R35" s="99" t="str">
        <f>VLOOKUP(C35,[11]Sheet1!$D:$M,10,0)</f>
        <v>河北</v>
      </c>
    </row>
    <row r="36" s="99" customFormat="1" ht="34" customHeight="1" spans="1:18">
      <c r="A36" s="107">
        <v>34</v>
      </c>
      <c r="B36" s="108" t="s">
        <v>29</v>
      </c>
      <c r="C36" s="111" t="s">
        <v>68</v>
      </c>
      <c r="D36" s="108" t="s">
        <v>31</v>
      </c>
      <c r="E36" s="109">
        <f>VLOOKUP(C36,考勤!A:AM,35,0)</f>
        <v>26.5</v>
      </c>
      <c r="F36" s="109">
        <f>VLOOKUP(C36,考勤!A:AM,39,FALSE)</f>
        <v>309</v>
      </c>
      <c r="G36" s="110">
        <v>18</v>
      </c>
      <c r="H36" s="107"/>
      <c r="I36" s="107"/>
      <c r="J36" s="107">
        <f>IFERROR(VLOOKUP(C36,其他!B:D,3,0),0)</f>
        <v>0</v>
      </c>
      <c r="K36" s="107">
        <f>IFERROR(VLOOKUP(C36,车间扣款!B:D,3,0),0)</f>
        <v>0</v>
      </c>
      <c r="L36" s="113">
        <f t="shared" si="3"/>
        <v>5562</v>
      </c>
      <c r="M36" s="113">
        <f t="shared" si="4"/>
        <v>132.5</v>
      </c>
      <c r="N36" s="113">
        <f t="shared" si="5"/>
        <v>5694.5</v>
      </c>
      <c r="O36" s="114" t="str">
        <f>IFERROR(VLOOKUP(C36,其他!B:C,2,0),"")</f>
        <v/>
      </c>
      <c r="P36" s="100"/>
      <c r="Q36" s="115" t="str">
        <f>VLOOKUP(C36,[11]Sheet1!$D:$T,17,0)</f>
        <v>直接人员</v>
      </c>
      <c r="R36" s="99" t="str">
        <f>VLOOKUP(C36,[11]Sheet1!$D:$M,10,0)</f>
        <v>河北</v>
      </c>
    </row>
    <row r="37" s="99" customFormat="1" ht="34" customHeight="1" spans="1:18">
      <c r="A37" s="107">
        <v>35</v>
      </c>
      <c r="B37" s="108" t="s">
        <v>29</v>
      </c>
      <c r="C37" s="111" t="s">
        <v>69</v>
      </c>
      <c r="D37" s="108" t="s">
        <v>31</v>
      </c>
      <c r="E37" s="109">
        <f>VLOOKUP(C37,考勤!A:AM,35,0)</f>
        <v>25</v>
      </c>
      <c r="F37" s="109">
        <f>VLOOKUP(C37,考勤!A:AM,39,FALSE)</f>
        <v>307.5</v>
      </c>
      <c r="G37" s="110">
        <v>18</v>
      </c>
      <c r="H37" s="107"/>
      <c r="I37" s="107"/>
      <c r="J37" s="107">
        <f>IFERROR(VLOOKUP(C37,其他!B:D,3,0),0)</f>
        <v>0</v>
      </c>
      <c r="K37" s="107">
        <f>IFERROR(VLOOKUP(C37,车间扣款!B:D,3,0),0)</f>
        <v>0</v>
      </c>
      <c r="L37" s="113">
        <f t="shared" si="3"/>
        <v>5535</v>
      </c>
      <c r="M37" s="113">
        <f t="shared" si="4"/>
        <v>125</v>
      </c>
      <c r="N37" s="113">
        <f t="shared" si="5"/>
        <v>5660</v>
      </c>
      <c r="O37" s="114" t="str">
        <f>IFERROR(VLOOKUP(C37,其他!B:C,2,0),"")</f>
        <v/>
      </c>
      <c r="P37" s="100"/>
      <c r="Q37" s="115" t="str">
        <f>VLOOKUP(C37,[11]Sheet1!$D:$T,17,0)</f>
        <v>直接人员</v>
      </c>
      <c r="R37" s="99" t="str">
        <f>VLOOKUP(C37,[11]Sheet1!$D:$M,10,0)</f>
        <v>河北</v>
      </c>
    </row>
    <row r="38" s="99" customFormat="1" ht="34" customHeight="1" spans="1:18">
      <c r="A38" s="107">
        <v>36</v>
      </c>
      <c r="B38" s="108" t="s">
        <v>29</v>
      </c>
      <c r="C38" s="111" t="s">
        <v>70</v>
      </c>
      <c r="D38" s="108" t="s">
        <v>31</v>
      </c>
      <c r="E38" s="109">
        <f>VLOOKUP(C38,考勤!A:AM,35,0)</f>
        <v>26</v>
      </c>
      <c r="F38" s="109">
        <f>VLOOKUP(C38,考勤!A:AM,39,FALSE)</f>
        <v>308.5</v>
      </c>
      <c r="G38" s="110">
        <v>18</v>
      </c>
      <c r="H38" s="107"/>
      <c r="I38" s="107"/>
      <c r="J38" s="107">
        <f>IFERROR(VLOOKUP(C38,其他!B:D,3,0),0)</f>
        <v>0</v>
      </c>
      <c r="K38" s="107">
        <f>IFERROR(VLOOKUP(C38,车间扣款!B:D,3,0),0)</f>
        <v>0</v>
      </c>
      <c r="L38" s="113">
        <f t="shared" si="3"/>
        <v>5553</v>
      </c>
      <c r="M38" s="113">
        <f t="shared" si="4"/>
        <v>130</v>
      </c>
      <c r="N38" s="113">
        <f t="shared" si="5"/>
        <v>5683</v>
      </c>
      <c r="O38" s="114" t="str">
        <f>IFERROR(VLOOKUP(C38,其他!B:C,2,0),"")</f>
        <v/>
      </c>
      <c r="P38" s="100"/>
      <c r="Q38" s="115" t="str">
        <f>VLOOKUP(C38,[11]Sheet1!$D:$T,17,0)</f>
        <v>直接人员</v>
      </c>
      <c r="R38" s="99" t="str">
        <f>VLOOKUP(C38,[11]Sheet1!$D:$M,10,0)</f>
        <v>河北</v>
      </c>
    </row>
    <row r="39" s="99" customFormat="1" ht="34" customHeight="1" spans="1:18">
      <c r="A39" s="107">
        <v>37</v>
      </c>
      <c r="B39" s="108" t="s">
        <v>29</v>
      </c>
      <c r="C39" s="111" t="s">
        <v>71</v>
      </c>
      <c r="D39" s="108" t="s">
        <v>31</v>
      </c>
      <c r="E39" s="109">
        <f>VLOOKUP(C39,考勤!A:AM,35,0)</f>
        <v>19.5</v>
      </c>
      <c r="F39" s="109">
        <f>VLOOKUP(C39,考勤!A:AM,39,FALSE)</f>
        <v>224.5</v>
      </c>
      <c r="G39" s="110">
        <v>18</v>
      </c>
      <c r="H39" s="107"/>
      <c r="I39" s="107"/>
      <c r="J39" s="107">
        <f>IFERROR(VLOOKUP(C39,其他!B:D,3,0),0)</f>
        <v>0</v>
      </c>
      <c r="K39" s="107">
        <f>IFERROR(VLOOKUP(C39,车间扣款!B:D,3,0),0)</f>
        <v>0</v>
      </c>
      <c r="L39" s="113">
        <f t="shared" si="3"/>
        <v>4041</v>
      </c>
      <c r="M39" s="113">
        <f t="shared" si="4"/>
        <v>97.5</v>
      </c>
      <c r="N39" s="113">
        <f t="shared" si="5"/>
        <v>4138.5</v>
      </c>
      <c r="O39" s="114" t="str">
        <f>IFERROR(VLOOKUP(C39,其他!B:C,2,0),"")</f>
        <v/>
      </c>
      <c r="P39" s="100"/>
      <c r="Q39" s="115" t="str">
        <f>VLOOKUP(C39,[11]Sheet1!$D:$T,17,0)</f>
        <v>直接人员</v>
      </c>
      <c r="R39" s="99" t="str">
        <f>VLOOKUP(C39,[11]Sheet1!$D:$M,10,0)</f>
        <v>河北</v>
      </c>
    </row>
    <row r="40" s="99" customFormat="1" ht="34" customHeight="1" spans="1:18">
      <c r="A40" s="107">
        <v>38</v>
      </c>
      <c r="B40" s="108" t="s">
        <v>29</v>
      </c>
      <c r="C40" s="111" t="s">
        <v>72</v>
      </c>
      <c r="D40" s="108" t="s">
        <v>31</v>
      </c>
      <c r="E40" s="109">
        <f>VLOOKUP(C40,考勤!A:AM,35,0)</f>
        <v>17</v>
      </c>
      <c r="F40" s="109">
        <f>VLOOKUP(C40,考勤!A:AM,39,FALSE)</f>
        <v>191</v>
      </c>
      <c r="G40" s="110">
        <v>18</v>
      </c>
      <c r="H40" s="107"/>
      <c r="I40" s="107"/>
      <c r="J40" s="107">
        <f>IFERROR(VLOOKUP(C40,其他!B:D,3,0),0)</f>
        <v>0</v>
      </c>
      <c r="K40" s="107">
        <f>IFERROR(VLOOKUP(C40,车间扣款!B:D,3,0),0)</f>
        <v>0</v>
      </c>
      <c r="L40" s="113">
        <f t="shared" si="3"/>
        <v>3438</v>
      </c>
      <c r="M40" s="113">
        <f t="shared" si="4"/>
        <v>85</v>
      </c>
      <c r="N40" s="113">
        <f t="shared" si="5"/>
        <v>3523</v>
      </c>
      <c r="O40" s="114" t="str">
        <f>IFERROR(VLOOKUP(C40,其他!B:C,2,0),"")</f>
        <v/>
      </c>
      <c r="P40" s="100"/>
      <c r="Q40" s="115" t="str">
        <f>VLOOKUP(C40,[11]Sheet1!$D:$T,17,0)</f>
        <v>直接人员</v>
      </c>
      <c r="R40" s="99" t="str">
        <f>VLOOKUP(C40,[11]Sheet1!$D:$M,10,0)</f>
        <v>河北</v>
      </c>
    </row>
    <row r="41" s="99" customFormat="1" ht="34" customHeight="1" spans="1:18">
      <c r="A41" s="107">
        <v>39</v>
      </c>
      <c r="B41" s="108" t="s">
        <v>29</v>
      </c>
      <c r="C41" s="111" t="s">
        <v>73</v>
      </c>
      <c r="D41" s="108" t="s">
        <v>31</v>
      </c>
      <c r="E41" s="109">
        <f>VLOOKUP(C41,考勤!A:AM,35,0)</f>
        <v>14</v>
      </c>
      <c r="F41" s="109">
        <f>VLOOKUP(C41,考勤!A:AM,39,FALSE)</f>
        <v>175.5</v>
      </c>
      <c r="G41" s="110">
        <v>18</v>
      </c>
      <c r="H41" s="107"/>
      <c r="I41" s="107"/>
      <c r="J41" s="107">
        <f>IFERROR(VLOOKUP(C41,其他!B:D,3,0),0)</f>
        <v>0</v>
      </c>
      <c r="K41" s="107">
        <f>IFERROR(VLOOKUP(C41,车间扣款!B:D,3,0),0)</f>
        <v>0</v>
      </c>
      <c r="L41" s="113">
        <f t="shared" si="3"/>
        <v>3159</v>
      </c>
      <c r="M41" s="113">
        <f t="shared" si="4"/>
        <v>70</v>
      </c>
      <c r="N41" s="113">
        <f t="shared" si="5"/>
        <v>3229</v>
      </c>
      <c r="O41" s="114" t="str">
        <f>IFERROR(VLOOKUP(C41,其他!B:C,2,0),"")</f>
        <v/>
      </c>
      <c r="P41" s="100"/>
      <c r="Q41" s="115" t="str">
        <f>VLOOKUP(C41,[11]Sheet1!$D:$T,17,0)</f>
        <v>直接人员</v>
      </c>
      <c r="R41" s="99" t="str">
        <f>VLOOKUP(C41,[11]Sheet1!$D:$M,10,0)</f>
        <v>河北</v>
      </c>
    </row>
    <row r="42" s="99" customFormat="1" ht="34" customHeight="1" spans="1:18">
      <c r="A42" s="107">
        <v>40</v>
      </c>
      <c r="B42" s="108" t="s">
        <v>29</v>
      </c>
      <c r="C42" s="111" t="s">
        <v>74</v>
      </c>
      <c r="D42" s="108" t="s">
        <v>31</v>
      </c>
      <c r="E42" s="109">
        <f>VLOOKUP(C42,考勤!A:AM,35,0)</f>
        <v>15</v>
      </c>
      <c r="F42" s="109">
        <f>VLOOKUP(C42,考勤!A:AM,39,FALSE)</f>
        <v>177</v>
      </c>
      <c r="G42" s="110">
        <v>18</v>
      </c>
      <c r="H42" s="107"/>
      <c r="I42" s="107"/>
      <c r="J42" s="107">
        <f>IFERROR(VLOOKUP(C42,其他!B:D,3,0),0)</f>
        <v>0</v>
      </c>
      <c r="K42" s="107">
        <f>IFERROR(VLOOKUP(C42,车间扣款!B:D,3,0),0)</f>
        <v>0</v>
      </c>
      <c r="L42" s="113">
        <f t="shared" si="3"/>
        <v>3186</v>
      </c>
      <c r="M42" s="113">
        <f t="shared" si="4"/>
        <v>75</v>
      </c>
      <c r="N42" s="113">
        <f t="shared" si="5"/>
        <v>3261</v>
      </c>
      <c r="O42" s="114" t="str">
        <f>IFERROR(VLOOKUP(C42,其他!B:C,2,0),"")</f>
        <v/>
      </c>
      <c r="P42" s="100"/>
      <c r="Q42" s="115" t="str">
        <f>VLOOKUP(C42,[11]Sheet1!$D:$T,17,0)</f>
        <v>直接人员</v>
      </c>
      <c r="R42" s="99" t="str">
        <f>VLOOKUP(C42,[11]Sheet1!$D:$M,10,0)</f>
        <v>河北</v>
      </c>
    </row>
    <row r="43" s="99" customFormat="1" ht="34" customHeight="1" spans="1:18">
      <c r="A43" s="107">
        <v>41</v>
      </c>
      <c r="B43" s="108" t="s">
        <v>29</v>
      </c>
      <c r="C43" s="111" t="s">
        <v>75</v>
      </c>
      <c r="D43" s="108" t="s">
        <v>31</v>
      </c>
      <c r="E43" s="109">
        <f>VLOOKUP(C43,考勤!A:AM,35,0)</f>
        <v>13.5</v>
      </c>
      <c r="F43" s="109">
        <f>VLOOKUP(C43,考勤!A:AM,39,FALSE)</f>
        <v>157.5</v>
      </c>
      <c r="G43" s="110">
        <v>18</v>
      </c>
      <c r="H43" s="107"/>
      <c r="I43" s="107"/>
      <c r="J43" s="107">
        <f>IFERROR(VLOOKUP(C43,其他!B:D,3,0),0)</f>
        <v>0</v>
      </c>
      <c r="K43" s="107">
        <f>IFERROR(VLOOKUP(C43,车间扣款!B:D,3,0),0)</f>
        <v>0</v>
      </c>
      <c r="L43" s="113">
        <f t="shared" si="3"/>
        <v>2835</v>
      </c>
      <c r="M43" s="113">
        <f t="shared" si="4"/>
        <v>67.5</v>
      </c>
      <c r="N43" s="113">
        <f t="shared" si="5"/>
        <v>2902.5</v>
      </c>
      <c r="O43" s="114" t="str">
        <f>IFERROR(VLOOKUP(C43,其他!B:C,2,0),"")</f>
        <v/>
      </c>
      <c r="P43" s="100"/>
      <c r="Q43" s="115" t="str">
        <f>VLOOKUP(C43,[11]Sheet1!$D:$T,17,0)</f>
        <v>直接人员</v>
      </c>
      <c r="R43" s="99" t="str">
        <f>VLOOKUP(C43,[11]Sheet1!$D:$M,10,0)</f>
        <v>河北</v>
      </c>
    </row>
    <row r="44" s="99" customFormat="1" ht="34" customHeight="1" spans="1:18">
      <c r="A44" s="107">
        <v>43</v>
      </c>
      <c r="B44" s="108" t="s">
        <v>29</v>
      </c>
      <c r="C44" s="111" t="s">
        <v>76</v>
      </c>
      <c r="D44" s="108" t="s">
        <v>31</v>
      </c>
      <c r="E44" s="109">
        <f>VLOOKUP(C44,考勤!A:AM,35,0)</f>
        <v>6</v>
      </c>
      <c r="F44" s="109">
        <f>VLOOKUP(C44,考勤!A:AM,39,FALSE)</f>
        <v>68.5</v>
      </c>
      <c r="G44" s="110">
        <v>18</v>
      </c>
      <c r="H44" s="107"/>
      <c r="I44" s="107"/>
      <c r="J44" s="107">
        <f>IFERROR(VLOOKUP(C44,其他!B:D,3,0),0)</f>
        <v>0</v>
      </c>
      <c r="K44" s="107">
        <f>IFERROR(VLOOKUP(C44,车间扣款!B:D,3,0),0)</f>
        <v>0</v>
      </c>
      <c r="L44" s="113">
        <f t="shared" si="3"/>
        <v>1233</v>
      </c>
      <c r="M44" s="113">
        <f t="shared" si="4"/>
        <v>30</v>
      </c>
      <c r="N44" s="113">
        <f t="shared" si="5"/>
        <v>1263</v>
      </c>
      <c r="O44" s="114" t="str">
        <f>IFERROR(VLOOKUP(C44,其他!B:C,2,0),"")</f>
        <v/>
      </c>
      <c r="P44" s="100"/>
      <c r="Q44" s="115" t="str">
        <f>VLOOKUP(C44,[11]Sheet1!$D:$T,17,0)</f>
        <v>直接人员</v>
      </c>
      <c r="R44" s="99" t="str">
        <f>VLOOKUP(C44,[11]Sheet1!$D:$M,10,0)</f>
        <v>河北</v>
      </c>
    </row>
    <row r="45" s="99" customFormat="1" ht="34" customHeight="1" spans="1:18">
      <c r="A45" s="107">
        <v>44</v>
      </c>
      <c r="B45" s="108" t="s">
        <v>29</v>
      </c>
      <c r="C45" s="111" t="s">
        <v>77</v>
      </c>
      <c r="D45" s="108" t="s">
        <v>31</v>
      </c>
      <c r="E45" s="109">
        <f>VLOOKUP(C45,考勤!A:AM,35,0)</f>
        <v>7</v>
      </c>
      <c r="F45" s="109">
        <f>VLOOKUP(C45,考勤!A:AM,39,FALSE)</f>
        <v>81</v>
      </c>
      <c r="G45" s="110">
        <v>18</v>
      </c>
      <c r="H45" s="107"/>
      <c r="I45" s="107"/>
      <c r="J45" s="107">
        <f>IFERROR(VLOOKUP(C45,其他!B:D,3,0),0)</f>
        <v>0</v>
      </c>
      <c r="K45" s="107">
        <f>IFERROR(VLOOKUP(C45,车间扣款!B:D,3,0),0)</f>
        <v>0</v>
      </c>
      <c r="L45" s="113">
        <f t="shared" si="3"/>
        <v>1458</v>
      </c>
      <c r="M45" s="113">
        <f t="shared" si="4"/>
        <v>35</v>
      </c>
      <c r="N45" s="113">
        <f t="shared" si="5"/>
        <v>1493</v>
      </c>
      <c r="O45" s="114" t="str">
        <f>IFERROR(VLOOKUP(C45,其他!B:C,2,0),"")</f>
        <v/>
      </c>
      <c r="P45" s="100"/>
      <c r="Q45" s="115" t="str">
        <f>VLOOKUP(C45,[11]Sheet1!$D:$T,17,0)</f>
        <v>直接人员</v>
      </c>
      <c r="R45" s="99" t="str">
        <f>VLOOKUP(C45,[11]Sheet1!$D:$M,10,0)</f>
        <v>河北</v>
      </c>
    </row>
    <row r="46" s="99" customFormat="1" ht="34" customHeight="1" spans="1:18">
      <c r="A46" s="107">
        <v>45</v>
      </c>
      <c r="B46" s="108" t="s">
        <v>16</v>
      </c>
      <c r="C46" s="111" t="s">
        <v>78</v>
      </c>
      <c r="D46" s="108" t="s">
        <v>18</v>
      </c>
      <c r="E46" s="109">
        <f>VLOOKUP(C46,考勤!A:AM,35,0)</f>
        <v>7</v>
      </c>
      <c r="F46" s="109">
        <f>VLOOKUP(C46,考勤!A:AM,39,FALSE)</f>
        <v>75</v>
      </c>
      <c r="G46" s="110">
        <v>18</v>
      </c>
      <c r="H46" s="107"/>
      <c r="I46" s="107"/>
      <c r="J46" s="107">
        <f>IFERROR(VLOOKUP(C46,其他!B:D,3,0),0)</f>
        <v>0</v>
      </c>
      <c r="K46" s="107">
        <f>IFERROR(VLOOKUP(C46,车间扣款!B:D,3,0),0)</f>
        <v>0</v>
      </c>
      <c r="L46" s="113">
        <f t="shared" si="3"/>
        <v>1350</v>
      </c>
      <c r="M46" s="113">
        <f t="shared" si="4"/>
        <v>35</v>
      </c>
      <c r="N46" s="113">
        <f t="shared" si="5"/>
        <v>1385</v>
      </c>
      <c r="O46" s="114" t="str">
        <f>IFERROR(VLOOKUP(C46,其他!B:C,2,0),"")</f>
        <v/>
      </c>
      <c r="P46" s="100"/>
      <c r="Q46" s="115" t="str">
        <f>VLOOKUP(C46,[11]Sheet1!$D:$T,17,0)</f>
        <v>直接人员</v>
      </c>
      <c r="R46" s="99" t="str">
        <f>VLOOKUP(C46,[11]Sheet1!$D:$M,10,0)</f>
        <v>河北</v>
      </c>
    </row>
    <row r="47" s="99" customFormat="1" ht="34" customHeight="1" spans="1:18">
      <c r="A47" s="107">
        <v>46</v>
      </c>
      <c r="B47" s="108" t="s">
        <v>29</v>
      </c>
      <c r="C47" s="111" t="s">
        <v>79</v>
      </c>
      <c r="D47" s="108" t="s">
        <v>31</v>
      </c>
      <c r="E47" s="109">
        <f>VLOOKUP(C47,考勤!A:AM,35,0)</f>
        <v>4</v>
      </c>
      <c r="F47" s="109">
        <f>VLOOKUP(C47,考勤!A:AM,39,FALSE)</f>
        <v>44</v>
      </c>
      <c r="G47" s="110">
        <v>18</v>
      </c>
      <c r="H47" s="107"/>
      <c r="I47" s="107"/>
      <c r="J47" s="107">
        <f>IFERROR(VLOOKUP(C47,其他!B:D,3,0),0)</f>
        <v>0</v>
      </c>
      <c r="K47" s="107">
        <f>IFERROR(VLOOKUP(C47,车间扣款!B:D,3,0),0)</f>
        <v>0</v>
      </c>
      <c r="L47" s="113">
        <f t="shared" si="3"/>
        <v>792</v>
      </c>
      <c r="M47" s="113">
        <f t="shared" si="4"/>
        <v>20</v>
      </c>
      <c r="N47" s="113">
        <f t="shared" si="5"/>
        <v>812</v>
      </c>
      <c r="O47" s="114" t="str">
        <f>IFERROR(VLOOKUP(C47,其他!B:C,2,0),"")</f>
        <v/>
      </c>
      <c r="P47" s="100"/>
      <c r="Q47" s="115" t="str">
        <f>VLOOKUP(C47,[11]Sheet1!$D:$T,17,0)</f>
        <v>直接人员</v>
      </c>
      <c r="R47" s="99" t="str">
        <f>VLOOKUP(C47,[11]Sheet1!$D:$M,10,0)</f>
        <v>河北</v>
      </c>
    </row>
    <row r="48" s="99" customFormat="1" ht="34" customHeight="1" spans="1:18">
      <c r="A48" s="107">
        <v>47</v>
      </c>
      <c r="B48" s="108" t="s">
        <v>29</v>
      </c>
      <c r="C48" s="108" t="s">
        <v>80</v>
      </c>
      <c r="D48" s="108" t="s">
        <v>31</v>
      </c>
      <c r="E48" s="109">
        <f>VLOOKUP(C48,考勤!A:AM,35,0)</f>
        <v>4</v>
      </c>
      <c r="F48" s="109">
        <f>VLOOKUP(C48,考勤!A:AM,39,FALSE)</f>
        <v>44</v>
      </c>
      <c r="G48" s="110">
        <v>18</v>
      </c>
      <c r="H48" s="107"/>
      <c r="I48" s="107"/>
      <c r="J48" s="107">
        <f>IFERROR(VLOOKUP(C48,其他!B:D,3,0),0)</f>
        <v>0</v>
      </c>
      <c r="K48" s="107">
        <f>IFERROR(VLOOKUP(C48,车间扣款!B:D,3,0),0)</f>
        <v>0</v>
      </c>
      <c r="L48" s="113">
        <f t="shared" si="3"/>
        <v>792</v>
      </c>
      <c r="M48" s="113">
        <f t="shared" si="4"/>
        <v>20</v>
      </c>
      <c r="N48" s="113">
        <f t="shared" si="5"/>
        <v>812</v>
      </c>
      <c r="O48" s="114" t="str">
        <f>IFERROR(VLOOKUP(C48,其他!B:C,2,0),"")</f>
        <v/>
      </c>
      <c r="P48" s="100"/>
      <c r="Q48" s="115" t="str">
        <f>VLOOKUP(C48,[11]Sheet1!$D:$T,17,0)</f>
        <v>直接人员</v>
      </c>
      <c r="R48" s="99" t="str">
        <f>VLOOKUP(C48,[11]Sheet1!$D:$M,10,0)</f>
        <v>河北</v>
      </c>
    </row>
    <row r="49" s="99" customFormat="1" ht="34" customHeight="1" spans="1:18">
      <c r="A49" s="107">
        <v>48</v>
      </c>
      <c r="B49" s="108" t="s">
        <v>29</v>
      </c>
      <c r="C49" s="111" t="s">
        <v>81</v>
      </c>
      <c r="D49" s="108" t="s">
        <v>31</v>
      </c>
      <c r="E49" s="109">
        <f>VLOOKUP(C49,考勤!A:AM,35,0)</f>
        <v>3</v>
      </c>
      <c r="F49" s="109">
        <f>VLOOKUP(C49,考勤!A:AM,39,FALSE)</f>
        <v>33</v>
      </c>
      <c r="G49" s="110">
        <v>18</v>
      </c>
      <c r="H49" s="107"/>
      <c r="I49" s="107"/>
      <c r="J49" s="107">
        <f>IFERROR(VLOOKUP(C49,其他!B:D,3,0),0)</f>
        <v>0</v>
      </c>
      <c r="K49" s="107">
        <f>IFERROR(VLOOKUP(C49,车间扣款!B:D,3,0),0)</f>
        <v>0</v>
      </c>
      <c r="L49" s="113">
        <f t="shared" si="3"/>
        <v>594</v>
      </c>
      <c r="M49" s="113">
        <f t="shared" si="4"/>
        <v>15</v>
      </c>
      <c r="N49" s="113">
        <f t="shared" si="5"/>
        <v>609</v>
      </c>
      <c r="O49" s="114" t="str">
        <f>IFERROR(VLOOKUP(C49,其他!B:C,2,0),"")</f>
        <v/>
      </c>
      <c r="P49" s="100"/>
      <c r="Q49" s="115" t="str">
        <f>VLOOKUP(C49,[11]Sheet1!$D:$T,17,0)</f>
        <v>直接人员</v>
      </c>
      <c r="R49" s="99" t="str">
        <f>VLOOKUP(C49,[11]Sheet1!$D:$M,10,0)</f>
        <v>河北</v>
      </c>
    </row>
    <row r="50" s="99" customFormat="1" ht="34" customHeight="1" spans="1:18">
      <c r="A50" s="107">
        <v>49</v>
      </c>
      <c r="B50" s="108" t="s">
        <v>16</v>
      </c>
      <c r="C50" s="111" t="s">
        <v>82</v>
      </c>
      <c r="D50" s="108" t="s">
        <v>18</v>
      </c>
      <c r="E50" s="109">
        <f>VLOOKUP(C50,考勤!A:AM,35,0)</f>
        <v>4</v>
      </c>
      <c r="F50" s="109">
        <f>VLOOKUP(C50,考勤!A:AM,39,FALSE)</f>
        <v>41</v>
      </c>
      <c r="G50" s="110">
        <v>18</v>
      </c>
      <c r="H50" s="107"/>
      <c r="I50" s="107"/>
      <c r="J50" s="107">
        <f>IFERROR(VLOOKUP(C50,其他!B:D,3,0),0)</f>
        <v>0</v>
      </c>
      <c r="K50" s="107">
        <f>IFERROR(VLOOKUP(C50,车间扣款!B:D,3,0),0)</f>
        <v>0</v>
      </c>
      <c r="L50" s="113">
        <f t="shared" si="3"/>
        <v>738</v>
      </c>
      <c r="M50" s="113">
        <f t="shared" si="4"/>
        <v>20</v>
      </c>
      <c r="N50" s="113">
        <f t="shared" si="5"/>
        <v>758</v>
      </c>
      <c r="O50" s="114" t="str">
        <f>IFERROR(VLOOKUP(C50,其他!B:C,2,0),"")</f>
        <v/>
      </c>
      <c r="P50" s="100"/>
      <c r="Q50" s="115" t="str">
        <f>VLOOKUP(C50,[11]Sheet1!$D:$T,17,0)</f>
        <v>直接人员</v>
      </c>
      <c r="R50" s="99" t="str">
        <f>VLOOKUP(C50,[11]Sheet1!$D:$M,10,0)</f>
        <v>河北</v>
      </c>
    </row>
    <row r="51" s="99" customFormat="1" ht="34" customHeight="1" spans="1:18">
      <c r="A51" s="107">
        <v>50</v>
      </c>
      <c r="B51" s="108" t="s">
        <v>26</v>
      </c>
      <c r="C51" s="111" t="s">
        <v>83</v>
      </c>
      <c r="D51" s="108" t="s">
        <v>28</v>
      </c>
      <c r="E51" s="109">
        <f>VLOOKUP(C51,考勤!A:AM,35,0)</f>
        <v>3</v>
      </c>
      <c r="F51" s="109">
        <f>VLOOKUP(C51,考勤!A:AM,39,FALSE)</f>
        <v>29.5</v>
      </c>
      <c r="G51" s="110">
        <v>19.5</v>
      </c>
      <c r="H51" s="107"/>
      <c r="I51" s="107"/>
      <c r="J51" s="107">
        <f>IFERROR(VLOOKUP(C51,其他!B:D,3,0),0)</f>
        <v>-50</v>
      </c>
      <c r="K51" s="107">
        <f>IFERROR(VLOOKUP(C51,车间扣款!B:D,3,0),0)</f>
        <v>5.5</v>
      </c>
      <c r="L51" s="113">
        <f t="shared" si="3"/>
        <v>530.75</v>
      </c>
      <c r="M51" s="113">
        <f t="shared" si="4"/>
        <v>15</v>
      </c>
      <c r="N51" s="113">
        <f t="shared" si="5"/>
        <v>545.75</v>
      </c>
      <c r="O51" s="114" t="str">
        <f>IFERROR(VLOOKUP(C51,其他!B:C,2,0),"")</f>
        <v>违反公司制度</v>
      </c>
      <c r="P51" s="100"/>
      <c r="Q51" s="115" t="str">
        <f>VLOOKUP(C51,[11]Sheet1!$D:$T,17,0)</f>
        <v>直接人员</v>
      </c>
      <c r="R51" s="99" t="str">
        <f>VLOOKUP(C51,[11]Sheet1!$D:$M,10,0)</f>
        <v>河北</v>
      </c>
    </row>
    <row r="52" s="99" customFormat="1" ht="34" customHeight="1" spans="1:18">
      <c r="A52" s="107">
        <v>51</v>
      </c>
      <c r="B52" s="108" t="s">
        <v>16</v>
      </c>
      <c r="C52" s="111" t="s">
        <v>84</v>
      </c>
      <c r="D52" s="108" t="s">
        <v>18</v>
      </c>
      <c r="E52" s="109">
        <f>VLOOKUP(C52,考勤!A:AM,35,0)</f>
        <v>2</v>
      </c>
      <c r="F52" s="109">
        <f>VLOOKUP(C52,考勤!A:AM,39,FALSE)</f>
        <v>19.5</v>
      </c>
      <c r="G52" s="110">
        <v>18</v>
      </c>
      <c r="H52" s="107"/>
      <c r="I52" s="107"/>
      <c r="J52" s="107">
        <f>IFERROR(VLOOKUP(C52,其他!B:D,3,0),0)</f>
        <v>0</v>
      </c>
      <c r="K52" s="107">
        <f>IFERROR(VLOOKUP(C52,车间扣款!B:D,3,0),0)</f>
        <v>0</v>
      </c>
      <c r="L52" s="113">
        <f t="shared" si="3"/>
        <v>351</v>
      </c>
      <c r="M52" s="113">
        <f t="shared" si="4"/>
        <v>10</v>
      </c>
      <c r="N52" s="113">
        <f t="shared" si="5"/>
        <v>361</v>
      </c>
      <c r="O52" s="114" t="str">
        <f>IFERROR(VLOOKUP(C52,其他!B:C,2,0),"")</f>
        <v/>
      </c>
      <c r="P52" s="100"/>
      <c r="Q52" s="115" t="str">
        <f>VLOOKUP(C52,[11]Sheet1!$D:$T,17,0)</f>
        <v>直接人员</v>
      </c>
      <c r="R52" s="99" t="str">
        <f>VLOOKUP(C52,[11]Sheet1!$D:$M,10,0)</f>
        <v>河北</v>
      </c>
    </row>
    <row r="53" s="99" customFormat="1" ht="34" customHeight="1" spans="1:18">
      <c r="A53" s="107">
        <v>52</v>
      </c>
      <c r="B53" s="108" t="s">
        <v>16</v>
      </c>
      <c r="C53" s="111" t="s">
        <v>85</v>
      </c>
      <c r="D53" s="108" t="s">
        <v>18</v>
      </c>
      <c r="E53" s="109">
        <f>VLOOKUP(C53,考勤!A:AM,35,0)</f>
        <v>2</v>
      </c>
      <c r="F53" s="109">
        <f>VLOOKUP(C53,考勤!A:AM,39,FALSE)</f>
        <v>19</v>
      </c>
      <c r="G53" s="110">
        <v>18</v>
      </c>
      <c r="H53" s="107"/>
      <c r="I53" s="107"/>
      <c r="J53" s="107">
        <f>IFERROR(VLOOKUP(C53,其他!B:D,3,0),0)</f>
        <v>0</v>
      </c>
      <c r="K53" s="107">
        <f>IFERROR(VLOOKUP(C53,车间扣款!B:D,3,0),0)</f>
        <v>0</v>
      </c>
      <c r="L53" s="113">
        <f t="shared" si="3"/>
        <v>342</v>
      </c>
      <c r="M53" s="113">
        <f t="shared" si="4"/>
        <v>10</v>
      </c>
      <c r="N53" s="113">
        <f t="shared" si="5"/>
        <v>352</v>
      </c>
      <c r="O53" s="114" t="str">
        <f>IFERROR(VLOOKUP(C53,其他!B:C,2,0),"")</f>
        <v/>
      </c>
      <c r="P53" s="100"/>
      <c r="Q53" s="115" t="str">
        <f>VLOOKUP(C53,[11]Sheet1!$D:$T,17,0)</f>
        <v>直接人员</v>
      </c>
      <c r="R53" s="99" t="str">
        <f>VLOOKUP(C53,[11]Sheet1!$D:$M,10,0)</f>
        <v>河北</v>
      </c>
    </row>
    <row r="54" s="99" customFormat="1" ht="34" customHeight="1" spans="1:18">
      <c r="A54" s="107">
        <v>53</v>
      </c>
      <c r="B54" s="108" t="s">
        <v>16</v>
      </c>
      <c r="C54" s="111" t="s">
        <v>86</v>
      </c>
      <c r="D54" s="108" t="s">
        <v>18</v>
      </c>
      <c r="E54" s="109">
        <f>VLOOKUP(C54,考勤!A:AM,35,0)</f>
        <v>3</v>
      </c>
      <c r="F54" s="109">
        <f>VLOOKUP(C54,考勤!A:AM,39,FALSE)</f>
        <v>33</v>
      </c>
      <c r="G54" s="110">
        <v>18</v>
      </c>
      <c r="H54" s="107"/>
      <c r="I54" s="107"/>
      <c r="J54" s="107">
        <f>IFERROR(VLOOKUP(C54,其他!B:D,3,0),0)</f>
        <v>0</v>
      </c>
      <c r="K54" s="107">
        <f>IFERROR(VLOOKUP(C54,车间扣款!B:D,3,0),0)</f>
        <v>0</v>
      </c>
      <c r="L54" s="113">
        <f t="shared" si="3"/>
        <v>594</v>
      </c>
      <c r="M54" s="113">
        <f t="shared" si="4"/>
        <v>15</v>
      </c>
      <c r="N54" s="113">
        <f t="shared" si="5"/>
        <v>609</v>
      </c>
      <c r="O54" s="114" t="str">
        <f>IFERROR(VLOOKUP(C54,其他!B:C,2,0),"")</f>
        <v/>
      </c>
      <c r="P54" s="100"/>
      <c r="Q54" s="115" t="str">
        <f>VLOOKUP(C54,[11]Sheet1!$D:$T,17,0)</f>
        <v>直接人员</v>
      </c>
      <c r="R54" s="99" t="str">
        <f>VLOOKUP(C54,[11]Sheet1!$D:$M,10,0)</f>
        <v>河北</v>
      </c>
    </row>
    <row r="55" s="99" customFormat="1" ht="34" customHeight="1" spans="1:18">
      <c r="A55" s="107">
        <v>54</v>
      </c>
      <c r="B55" s="108" t="s">
        <v>29</v>
      </c>
      <c r="C55" s="111" t="s">
        <v>87</v>
      </c>
      <c r="D55" s="108" t="s">
        <v>31</v>
      </c>
      <c r="E55" s="109">
        <f>VLOOKUP(C55,考勤!A:AM,35,0)</f>
        <v>1</v>
      </c>
      <c r="F55" s="109">
        <f>VLOOKUP(C55,考勤!A:AM,39,FALSE)</f>
        <v>11</v>
      </c>
      <c r="G55" s="110">
        <v>18</v>
      </c>
      <c r="H55" s="107"/>
      <c r="I55" s="107"/>
      <c r="J55" s="107">
        <f>IFERROR(VLOOKUP(C55,其他!B:D,3,0),0)</f>
        <v>0</v>
      </c>
      <c r="K55" s="107">
        <f>IFERROR(VLOOKUP(C55,车间扣款!B:D,3,0),0)</f>
        <v>0</v>
      </c>
      <c r="L55" s="113">
        <f t="shared" si="3"/>
        <v>198</v>
      </c>
      <c r="M55" s="113">
        <f t="shared" si="4"/>
        <v>5</v>
      </c>
      <c r="N55" s="113">
        <f t="shared" si="5"/>
        <v>203</v>
      </c>
      <c r="O55" s="114" t="str">
        <f>IFERROR(VLOOKUP(C55,其他!B:C,2,0),"")</f>
        <v/>
      </c>
      <c r="P55" s="100"/>
      <c r="Q55" s="115" t="str">
        <f>VLOOKUP(C55,[11]Sheet1!$D:$T,17,0)</f>
        <v>直接人员</v>
      </c>
      <c r="R55" s="99" t="str">
        <f>VLOOKUP(C55,[11]Sheet1!$D:$M,10,0)</f>
        <v>河北</v>
      </c>
    </row>
    <row r="56" s="99" customFormat="1" ht="34" customHeight="1" spans="1:18">
      <c r="A56" s="107">
        <v>55</v>
      </c>
      <c r="B56" s="108" t="s">
        <v>26</v>
      </c>
      <c r="C56" s="112" t="s">
        <v>88</v>
      </c>
      <c r="D56" s="108" t="s">
        <v>28</v>
      </c>
      <c r="E56" s="109">
        <f>VLOOKUP(C56,考勤!A:AM,35,0)</f>
        <v>1</v>
      </c>
      <c r="F56" s="109">
        <f>VLOOKUP(C56,考勤!A:AM,39,FALSE)</f>
        <v>10.5</v>
      </c>
      <c r="G56" s="110">
        <v>19.5</v>
      </c>
      <c r="H56" s="107"/>
      <c r="I56" s="107"/>
      <c r="J56" s="107">
        <f>IFERROR(VLOOKUP(C56,其他!B:D,3,0),0)</f>
        <v>0</v>
      </c>
      <c r="K56" s="107">
        <f>IFERROR(VLOOKUP(C56,车间扣款!B:D,3,0),0)</f>
        <v>2.5</v>
      </c>
      <c r="L56" s="113">
        <f t="shared" si="3"/>
        <v>207.25</v>
      </c>
      <c r="M56" s="113">
        <f t="shared" si="4"/>
        <v>5</v>
      </c>
      <c r="N56" s="113">
        <f t="shared" si="5"/>
        <v>212.25</v>
      </c>
      <c r="O56" s="114" t="str">
        <f>IFERROR(VLOOKUP(C56,其他!B:C,2,0),"")</f>
        <v/>
      </c>
      <c r="P56" s="100"/>
      <c r="Q56" s="115" t="str">
        <f>VLOOKUP(C56,[11]Sheet1!$D:$T,17,0)</f>
        <v>直接人员</v>
      </c>
      <c r="R56" s="99" t="str">
        <f>VLOOKUP(C56,[11]Sheet1!$D:$M,10,0)</f>
        <v>河北</v>
      </c>
    </row>
    <row r="57" s="99" customFormat="1" ht="34" customHeight="1" spans="1:18">
      <c r="A57" s="107">
        <v>56</v>
      </c>
      <c r="B57" s="108" t="s">
        <v>26</v>
      </c>
      <c r="C57" s="112" t="s">
        <v>89</v>
      </c>
      <c r="D57" s="108" t="s">
        <v>28</v>
      </c>
      <c r="E57" s="109">
        <f>VLOOKUP(C57,考勤!A:AM,35,0)</f>
        <v>1</v>
      </c>
      <c r="F57" s="109">
        <f>VLOOKUP(C57,考勤!A:AM,39,FALSE)</f>
        <v>10.5</v>
      </c>
      <c r="G57" s="110">
        <v>19.5</v>
      </c>
      <c r="H57" s="107"/>
      <c r="I57" s="107"/>
      <c r="J57" s="107">
        <f>IFERROR(VLOOKUP(C57,其他!B:D,3,0),0)</f>
        <v>0</v>
      </c>
      <c r="K57" s="107">
        <f>IFERROR(VLOOKUP(C57,车间扣款!B:D,3,0),0)</f>
        <v>2.5</v>
      </c>
      <c r="L57" s="113">
        <f t="shared" si="3"/>
        <v>207.25</v>
      </c>
      <c r="M57" s="113">
        <f t="shared" si="4"/>
        <v>5</v>
      </c>
      <c r="N57" s="113">
        <f t="shared" si="5"/>
        <v>212.25</v>
      </c>
      <c r="O57" s="114" t="str">
        <f>IFERROR(VLOOKUP(C57,其他!B:C,2,0),"")</f>
        <v/>
      </c>
      <c r="P57" s="100"/>
      <c r="Q57" s="115" t="str">
        <f>VLOOKUP(C57,[11]Sheet1!$D:$T,17,0)</f>
        <v>直接人员</v>
      </c>
      <c r="R57" s="99" t="str">
        <f>VLOOKUP(C57,[11]Sheet1!$D:$M,10,0)</f>
        <v>河北</v>
      </c>
    </row>
    <row r="58" s="99" customFormat="1" ht="34" customHeight="1" spans="1:18">
      <c r="A58" s="107">
        <v>57</v>
      </c>
      <c r="B58" s="108" t="s">
        <v>29</v>
      </c>
      <c r="C58" s="112" t="s">
        <v>90</v>
      </c>
      <c r="D58" s="108" t="s">
        <v>31</v>
      </c>
      <c r="E58" s="109">
        <v>0</v>
      </c>
      <c r="F58" s="109">
        <v>0</v>
      </c>
      <c r="G58" s="110">
        <v>18</v>
      </c>
      <c r="H58" s="107"/>
      <c r="I58" s="107"/>
      <c r="J58" s="107">
        <f>IFERROR(VLOOKUP(C58,其他!B:D,3,0),0)</f>
        <v>0</v>
      </c>
      <c r="K58" s="107">
        <f>IFERROR(VLOOKUP(C58,车间扣款!B:D,3,0),0)</f>
        <v>0</v>
      </c>
      <c r="L58" s="113">
        <f t="shared" si="3"/>
        <v>0</v>
      </c>
      <c r="M58" s="113">
        <f t="shared" si="4"/>
        <v>0</v>
      </c>
      <c r="N58" s="113">
        <f t="shared" si="5"/>
        <v>0</v>
      </c>
      <c r="O58" s="114" t="str">
        <f>IFERROR(VLOOKUP(C58,其他!B:C,2,0),"")</f>
        <v/>
      </c>
      <c r="P58" s="100"/>
      <c r="Q58" s="115" t="str">
        <f>VLOOKUP(C58,[11]Sheet1!$D:$T,17,0)</f>
        <v>直接人员</v>
      </c>
      <c r="R58" s="99" t="str">
        <f>VLOOKUP(C58,[11]Sheet1!$D:$M,10,0)</f>
        <v>河北</v>
      </c>
    </row>
    <row r="59" s="99" customFormat="1" ht="34" customHeight="1" spans="1:18">
      <c r="A59" s="107">
        <v>58</v>
      </c>
      <c r="B59" s="108" t="s">
        <v>29</v>
      </c>
      <c r="C59" s="111" t="s">
        <v>91</v>
      </c>
      <c r="D59" s="108" t="s">
        <v>31</v>
      </c>
      <c r="E59" s="109">
        <v>0</v>
      </c>
      <c r="F59" s="109">
        <v>0</v>
      </c>
      <c r="G59" s="110">
        <v>18</v>
      </c>
      <c r="H59" s="107"/>
      <c r="I59" s="107"/>
      <c r="J59" s="107">
        <f>IFERROR(VLOOKUP(C59,其他!B:D,3,0),0)</f>
        <v>0</v>
      </c>
      <c r="K59" s="107">
        <f>IFERROR(VLOOKUP(C59,车间扣款!B:D,3,0),0)</f>
        <v>0</v>
      </c>
      <c r="L59" s="113">
        <f t="shared" si="3"/>
        <v>0</v>
      </c>
      <c r="M59" s="113">
        <f t="shared" si="4"/>
        <v>0</v>
      </c>
      <c r="N59" s="113">
        <f t="shared" si="5"/>
        <v>0</v>
      </c>
      <c r="O59" s="114" t="str">
        <f>IFERROR(VLOOKUP(C59,其他!B:C,2,0),"")</f>
        <v/>
      </c>
      <c r="P59" s="100"/>
      <c r="Q59" s="115" t="str">
        <f>VLOOKUP(C59,[11]Sheet1!$D:$T,17,0)</f>
        <v>直接人员</v>
      </c>
      <c r="R59" s="99" t="str">
        <f>VLOOKUP(C59,[11]Sheet1!$D:$M,10,0)</f>
        <v>河北</v>
      </c>
    </row>
    <row r="60" s="99" customFormat="1" ht="34" customHeight="1" spans="1:18">
      <c r="A60" s="107">
        <v>59</v>
      </c>
      <c r="B60" s="108" t="s">
        <v>29</v>
      </c>
      <c r="C60" s="5" t="s">
        <v>92</v>
      </c>
      <c r="D60" s="108" t="s">
        <v>31</v>
      </c>
      <c r="E60" s="109">
        <f>VLOOKUP(C60,考勤!A:AM,35,0)</f>
        <v>5</v>
      </c>
      <c r="F60" s="109">
        <f>VLOOKUP(C60,考勤!A:AM,39,FALSE)</f>
        <v>59.5</v>
      </c>
      <c r="G60" s="110">
        <v>18</v>
      </c>
      <c r="H60" s="107"/>
      <c r="I60" s="107"/>
      <c r="J60" s="107">
        <f>IFERROR(VLOOKUP(C60,其他!B:D,3,0),0)</f>
        <v>0</v>
      </c>
      <c r="K60" s="107">
        <f>IFERROR(VLOOKUP(C60,车间扣款!B:D,3,0),0)</f>
        <v>0</v>
      </c>
      <c r="L60" s="113">
        <f t="shared" si="3"/>
        <v>1071</v>
      </c>
      <c r="M60" s="113">
        <f t="shared" si="4"/>
        <v>25</v>
      </c>
      <c r="N60" s="113">
        <f t="shared" si="5"/>
        <v>1096</v>
      </c>
      <c r="O60" s="114" t="str">
        <f>IFERROR(VLOOKUP(C60,其他!B:C,2,0),"")</f>
        <v/>
      </c>
      <c r="P60" s="100"/>
      <c r="Q60" s="115" t="str">
        <f>VLOOKUP(C60,[11]Sheet1!$D:$T,17,0)</f>
        <v>直接人员</v>
      </c>
      <c r="R60" s="99">
        <f>VLOOKUP(C60,[11]Sheet1!$D:$M,10,0)</f>
        <v>0</v>
      </c>
    </row>
    <row r="61" s="99" customFormat="1" ht="34" customHeight="1" spans="1:18">
      <c r="A61" s="107">
        <v>60</v>
      </c>
      <c r="B61" s="111" t="s">
        <v>16</v>
      </c>
      <c r="C61" s="111" t="s">
        <v>93</v>
      </c>
      <c r="D61" s="108" t="s">
        <v>18</v>
      </c>
      <c r="E61" s="109">
        <f>VLOOKUP(C61,考勤!A:AM,35,0)</f>
        <v>5</v>
      </c>
      <c r="F61" s="109">
        <f>VLOOKUP(C61,考勤!A:AM,39,FALSE)</f>
        <v>52.5</v>
      </c>
      <c r="G61" s="110">
        <v>18</v>
      </c>
      <c r="H61" s="107"/>
      <c r="I61" s="107"/>
      <c r="J61" s="107">
        <f>IFERROR(VLOOKUP(C61,其他!B:D,3,0),0)</f>
        <v>0</v>
      </c>
      <c r="K61" s="107">
        <f>IFERROR(VLOOKUP(C61,车间扣款!B:D,3,0),0)</f>
        <v>0</v>
      </c>
      <c r="L61" s="113">
        <f t="shared" si="3"/>
        <v>945</v>
      </c>
      <c r="M61" s="113">
        <f t="shared" si="4"/>
        <v>25</v>
      </c>
      <c r="N61" s="113">
        <f t="shared" si="5"/>
        <v>970</v>
      </c>
      <c r="O61" s="114" t="str">
        <f>IFERROR(VLOOKUP(C61,其他!B:C,2,0),"")</f>
        <v/>
      </c>
      <c r="P61" s="100"/>
      <c r="Q61" s="115">
        <f>VLOOKUP(C61,[11]Sheet1!$D:$T,17,0)</f>
        <v>0</v>
      </c>
      <c r="R61" s="99">
        <f>VLOOKUP(C61,[11]Sheet1!$D:$M,10,0)</f>
        <v>0</v>
      </c>
    </row>
    <row r="62" s="99" customFormat="1" ht="34" customHeight="1" spans="1:18">
      <c r="A62" s="107">
        <v>62</v>
      </c>
      <c r="B62" s="108" t="s">
        <v>29</v>
      </c>
      <c r="C62" s="111" t="s">
        <v>94</v>
      </c>
      <c r="D62" s="108" t="s">
        <v>31</v>
      </c>
      <c r="E62" s="109">
        <f>VLOOKUP(C62,考勤!A:AM,35,0)</f>
        <v>9</v>
      </c>
      <c r="F62" s="109">
        <f>VLOOKUP(C62,考勤!A:AM,39,FALSE)</f>
        <v>107.5</v>
      </c>
      <c r="G62" s="110">
        <v>18</v>
      </c>
      <c r="H62" s="107"/>
      <c r="I62" s="107"/>
      <c r="J62" s="107">
        <f>IFERROR(VLOOKUP(C62,其他!B:D,3,0),0)</f>
        <v>0</v>
      </c>
      <c r="K62" s="107">
        <f>IFERROR(VLOOKUP(C62,车间扣款!B:D,3,0),0)</f>
        <v>0</v>
      </c>
      <c r="L62" s="113">
        <f t="shared" ref="L62:L83" si="6">H62*15+(F62-H62-I62)*G62+I62*18*80%+J62+K62</f>
        <v>1935</v>
      </c>
      <c r="M62" s="113">
        <f t="shared" ref="M62:M83" si="7">E62*5</f>
        <v>45</v>
      </c>
      <c r="N62" s="113">
        <f t="shared" ref="N62:N84" si="8">L62+M62</f>
        <v>1980</v>
      </c>
      <c r="O62" s="114" t="str">
        <f>IFERROR(VLOOKUP(C62,其他!B:C,2,0),"")</f>
        <v/>
      </c>
      <c r="P62" s="100"/>
      <c r="Q62" s="115" t="str">
        <f>VLOOKUP(C62,[11]Sheet1!$D:$T,17,0)</f>
        <v>直接人员</v>
      </c>
      <c r="R62" s="99" t="str">
        <f>VLOOKUP(C62,[11]Sheet1!$D:$M,10,0)</f>
        <v>河北</v>
      </c>
    </row>
    <row r="63" s="99" customFormat="1" ht="34" customHeight="1" spans="1:18">
      <c r="A63" s="107">
        <v>63</v>
      </c>
      <c r="B63" s="108" t="s">
        <v>51</v>
      </c>
      <c r="C63" s="111" t="s">
        <v>95</v>
      </c>
      <c r="D63" s="108" t="s">
        <v>28</v>
      </c>
      <c r="E63" s="109">
        <f>VLOOKUP(C63,考勤!A:AM,35,0)</f>
        <v>9</v>
      </c>
      <c r="F63" s="109">
        <f>VLOOKUP(C63,考勤!A:AM,39,FALSE)</f>
        <v>95</v>
      </c>
      <c r="G63" s="110">
        <v>18.5</v>
      </c>
      <c r="H63" s="107"/>
      <c r="I63" s="107"/>
      <c r="J63" s="107">
        <f>IFERROR(VLOOKUP(C63,其他!B:D,3,0),0)</f>
        <v>0</v>
      </c>
      <c r="K63" s="107">
        <f>IFERROR(VLOOKUP(C63,车间扣款!B:D,3,0),0)</f>
        <v>23</v>
      </c>
      <c r="L63" s="113">
        <f t="shared" si="6"/>
        <v>1780.5</v>
      </c>
      <c r="M63" s="113">
        <f t="shared" si="7"/>
        <v>45</v>
      </c>
      <c r="N63" s="113">
        <f t="shared" si="8"/>
        <v>1825.5</v>
      </c>
      <c r="O63" s="114" t="str">
        <f>IFERROR(VLOOKUP(C63,其他!B:C,2,0),"")</f>
        <v/>
      </c>
      <c r="P63" s="100"/>
      <c r="Q63" s="115" t="str">
        <f>VLOOKUP(C63,[11]Sheet1!$D:$T,17,0)</f>
        <v>直接人员</v>
      </c>
      <c r="R63" s="99" t="str">
        <f>VLOOKUP(C63,[11]Sheet1!$D:$M,10,0)</f>
        <v>河北</v>
      </c>
    </row>
    <row r="64" s="99" customFormat="1" ht="34" customHeight="1" spans="1:18">
      <c r="A64" s="107">
        <v>64</v>
      </c>
      <c r="B64" s="108" t="s">
        <v>29</v>
      </c>
      <c r="C64" s="111" t="s">
        <v>96</v>
      </c>
      <c r="D64" s="108" t="s">
        <v>31</v>
      </c>
      <c r="E64" s="109">
        <f>VLOOKUP(C64,考勤!A:AM,35,0)</f>
        <v>6</v>
      </c>
      <c r="F64" s="109">
        <f>VLOOKUP(C64,考勤!A:AM,39,FALSE)</f>
        <v>81.5</v>
      </c>
      <c r="G64" s="110">
        <v>18</v>
      </c>
      <c r="H64" s="107"/>
      <c r="I64" s="107"/>
      <c r="J64" s="107">
        <f>IFERROR(VLOOKUP(C64,其他!B:D,3,0),0)</f>
        <v>0</v>
      </c>
      <c r="K64" s="107">
        <f>IFERROR(VLOOKUP(C64,车间扣款!B:D,3,0),0)</f>
        <v>0</v>
      </c>
      <c r="L64" s="113">
        <f t="shared" si="6"/>
        <v>1467</v>
      </c>
      <c r="M64" s="113">
        <f t="shared" si="7"/>
        <v>30</v>
      </c>
      <c r="N64" s="113">
        <f t="shared" si="8"/>
        <v>1497</v>
      </c>
      <c r="O64" s="114" t="str">
        <f>IFERROR(VLOOKUP(C64,其他!B:C,2,0),"")</f>
        <v/>
      </c>
      <c r="P64" s="100"/>
      <c r="Q64" s="115" t="str">
        <f>VLOOKUP(C64,[11]Sheet1!$D:$T,17,0)</f>
        <v>直接人员</v>
      </c>
      <c r="R64" s="99" t="str">
        <f>VLOOKUP(C64,[11]Sheet1!$D:$M,10,0)</f>
        <v>河北</v>
      </c>
    </row>
    <row r="65" s="99" customFormat="1" ht="34" customHeight="1" spans="1:18">
      <c r="A65" s="107">
        <v>65</v>
      </c>
      <c r="B65" s="108" t="s">
        <v>29</v>
      </c>
      <c r="C65" s="111" t="s">
        <v>97</v>
      </c>
      <c r="D65" s="108" t="s">
        <v>31</v>
      </c>
      <c r="E65" s="109">
        <f>VLOOKUP(C65,考勤!A:AM,35,0)</f>
        <v>13.5</v>
      </c>
      <c r="F65" s="109">
        <f>VLOOKUP(C65,考勤!A:AM,39,FALSE)</f>
        <v>162</v>
      </c>
      <c r="G65" s="110">
        <v>18</v>
      </c>
      <c r="H65" s="107"/>
      <c r="I65" s="107"/>
      <c r="J65" s="107">
        <f>IFERROR(VLOOKUP(C65,其他!B:D,3,0),0)</f>
        <v>0</v>
      </c>
      <c r="K65" s="107">
        <f>IFERROR(VLOOKUP(C65,车间扣款!B:D,3,0),0)</f>
        <v>0</v>
      </c>
      <c r="L65" s="113">
        <f t="shared" si="6"/>
        <v>2916</v>
      </c>
      <c r="M65" s="113">
        <f t="shared" si="7"/>
        <v>67.5</v>
      </c>
      <c r="N65" s="113">
        <f t="shared" si="8"/>
        <v>2983.5</v>
      </c>
      <c r="O65" s="114" t="str">
        <f>IFERROR(VLOOKUP(C65,其他!B:C,2,0),"")</f>
        <v/>
      </c>
      <c r="P65" s="100"/>
      <c r="Q65" s="115" t="str">
        <f>VLOOKUP(C65,[11]Sheet1!$D:$T,17,0)</f>
        <v>直接人员</v>
      </c>
      <c r="R65" s="99" t="str">
        <f>VLOOKUP(C65,[11]Sheet1!$D:$M,10,0)</f>
        <v>河北</v>
      </c>
    </row>
    <row r="66" s="99" customFormat="1" ht="34" customHeight="1" spans="1:18">
      <c r="A66" s="107">
        <v>66</v>
      </c>
      <c r="B66" s="108" t="s">
        <v>29</v>
      </c>
      <c r="C66" s="111" t="s">
        <v>98</v>
      </c>
      <c r="D66" s="108" t="s">
        <v>31</v>
      </c>
      <c r="E66" s="109"/>
      <c r="F66" s="109">
        <f>VLOOKUP(C66,考勤!A:AM,39,FALSE)</f>
        <v>231</v>
      </c>
      <c r="G66" s="110">
        <v>18</v>
      </c>
      <c r="H66" s="107"/>
      <c r="I66" s="107"/>
      <c r="J66" s="107">
        <f>IFERROR(VLOOKUP(C66,其他!B:D,3,0),0)</f>
        <v>0</v>
      </c>
      <c r="K66" s="107">
        <f>IFERROR(VLOOKUP(C66,车间扣款!B:D,3,0),0)</f>
        <v>0</v>
      </c>
      <c r="L66" s="113">
        <f t="shared" si="6"/>
        <v>4158</v>
      </c>
      <c r="M66" s="113">
        <f t="shared" si="7"/>
        <v>0</v>
      </c>
      <c r="N66" s="113">
        <f t="shared" si="8"/>
        <v>4158</v>
      </c>
      <c r="O66" s="114" t="str">
        <f>IFERROR(VLOOKUP(C66,其他!B:C,2,0),"")</f>
        <v/>
      </c>
      <c r="P66" s="100"/>
      <c r="Q66" s="115" t="str">
        <f>VLOOKUP(C66,[11]Sheet1!$D:$T,17,0)</f>
        <v>直接人员</v>
      </c>
      <c r="R66" s="99" t="str">
        <f>VLOOKUP(C66,[11]Sheet1!$D:$M,10,0)</f>
        <v>河北</v>
      </c>
    </row>
    <row r="67" s="99" customFormat="1" ht="34" customHeight="1" spans="1:18">
      <c r="A67" s="107">
        <v>67</v>
      </c>
      <c r="B67" s="108" t="s">
        <v>29</v>
      </c>
      <c r="C67" s="111" t="s">
        <v>99</v>
      </c>
      <c r="D67" s="108" t="s">
        <v>31</v>
      </c>
      <c r="E67" s="109">
        <f>VLOOKUP(C67,考勤!A:AM,35,0)</f>
        <v>21</v>
      </c>
      <c r="F67" s="109">
        <f>VLOOKUP(C67,考勤!A:AM,39,FALSE)</f>
        <v>247.5</v>
      </c>
      <c r="G67" s="110">
        <v>18</v>
      </c>
      <c r="H67" s="107"/>
      <c r="I67" s="107"/>
      <c r="J67" s="107">
        <f>IFERROR(VLOOKUP(C67,其他!B:D,3,0),0)</f>
        <v>0</v>
      </c>
      <c r="K67" s="107">
        <f>IFERROR(VLOOKUP(C67,车间扣款!B:D,3,0),0)</f>
        <v>0</v>
      </c>
      <c r="L67" s="113">
        <f t="shared" si="6"/>
        <v>4455</v>
      </c>
      <c r="M67" s="113">
        <f t="shared" si="7"/>
        <v>105</v>
      </c>
      <c r="N67" s="113">
        <f t="shared" si="8"/>
        <v>4560</v>
      </c>
      <c r="O67" s="114" t="str">
        <f>IFERROR(VLOOKUP(C67,其他!B:C,2,0),"")</f>
        <v/>
      </c>
      <c r="P67" s="100"/>
      <c r="Q67" s="115" t="str">
        <f>VLOOKUP(C67,[11]Sheet1!$D:$T,17,0)</f>
        <v>直接人员</v>
      </c>
      <c r="R67" s="99" t="str">
        <f>VLOOKUP(C67,[11]Sheet1!$D:$M,10,0)</f>
        <v>河北</v>
      </c>
    </row>
    <row r="68" s="99" customFormat="1" ht="34" customHeight="1" spans="1:18">
      <c r="A68" s="107">
        <v>68</v>
      </c>
      <c r="B68" s="108" t="s">
        <v>16</v>
      </c>
      <c r="C68" s="111" t="s">
        <v>100</v>
      </c>
      <c r="D68" s="108" t="s">
        <v>18</v>
      </c>
      <c r="E68" s="109">
        <f>VLOOKUP(C68,考勤!A:AM,35,0)</f>
        <v>15</v>
      </c>
      <c r="F68" s="109">
        <f>VLOOKUP(C68,考勤!A:AM,39,FALSE)</f>
        <v>165.5</v>
      </c>
      <c r="G68" s="110">
        <v>18</v>
      </c>
      <c r="H68" s="107"/>
      <c r="I68" s="107"/>
      <c r="J68" s="107">
        <f>IFERROR(VLOOKUP(C68,其他!B:D,3,0),0)</f>
        <v>0</v>
      </c>
      <c r="K68" s="107">
        <f>IFERROR(VLOOKUP(C68,车间扣款!B:D,3,0),0)</f>
        <v>0</v>
      </c>
      <c r="L68" s="113">
        <f t="shared" si="6"/>
        <v>2979</v>
      </c>
      <c r="M68" s="113">
        <f t="shared" si="7"/>
        <v>75</v>
      </c>
      <c r="N68" s="113">
        <f t="shared" si="8"/>
        <v>3054</v>
      </c>
      <c r="O68" s="114" t="str">
        <f>IFERROR(VLOOKUP(C68,其他!B:C,2,0),"")</f>
        <v/>
      </c>
      <c r="P68" s="100"/>
      <c r="Q68" s="115" t="str">
        <f>VLOOKUP(C68,[11]Sheet1!$D:$T,17,0)</f>
        <v>直接人员</v>
      </c>
      <c r="R68" s="99" t="str">
        <f>VLOOKUP(C68,[11]Sheet1!$D:$M,10,0)</f>
        <v>河北</v>
      </c>
    </row>
    <row r="69" s="99" customFormat="1" ht="34" customHeight="1" spans="1:18">
      <c r="A69" s="107">
        <v>69</v>
      </c>
      <c r="B69" s="108" t="s">
        <v>16</v>
      </c>
      <c r="C69" s="111" t="s">
        <v>101</v>
      </c>
      <c r="D69" s="108" t="s">
        <v>18</v>
      </c>
      <c r="E69" s="109">
        <f>VLOOKUP(C69,考勤!A:AM,35,0)</f>
        <v>9</v>
      </c>
      <c r="F69" s="109">
        <f>VLOOKUP(C69,考勤!A:AM,39,FALSE)</f>
        <v>99</v>
      </c>
      <c r="G69" s="110">
        <v>18</v>
      </c>
      <c r="H69" s="107"/>
      <c r="I69" s="107"/>
      <c r="J69" s="107">
        <f>IFERROR(VLOOKUP(C69,其他!B:D,3,0),0)</f>
        <v>-30</v>
      </c>
      <c r="K69" s="107">
        <f>IFERROR(VLOOKUP(C69,车间扣款!B:D,3,0),0)</f>
        <v>0</v>
      </c>
      <c r="L69" s="113">
        <f t="shared" si="6"/>
        <v>1752</v>
      </c>
      <c r="M69" s="113">
        <f t="shared" si="7"/>
        <v>45</v>
      </c>
      <c r="N69" s="113">
        <f t="shared" si="8"/>
        <v>1797</v>
      </c>
      <c r="O69" s="114" t="str">
        <f>IFERROR(VLOOKUP(C69,其他!B:C,2,0),"")</f>
        <v>上班玩手机</v>
      </c>
      <c r="P69" s="100"/>
      <c r="Q69" s="115" t="str">
        <f>VLOOKUP(C69,[11]Sheet1!$D:$T,17,0)</f>
        <v>直接人员</v>
      </c>
      <c r="R69" s="99" t="str">
        <f>VLOOKUP(C69,[11]Sheet1!$D:$M,10,0)</f>
        <v>河北</v>
      </c>
    </row>
    <row r="70" s="99" customFormat="1" ht="34" customHeight="1" spans="1:18">
      <c r="A70" s="107"/>
      <c r="B70" s="108" t="s">
        <v>103</v>
      </c>
      <c r="C70" s="111" t="s">
        <v>104</v>
      </c>
      <c r="D70" s="5" t="s">
        <v>38</v>
      </c>
      <c r="E70" s="109">
        <f>VLOOKUP(C70,考勤!A:AM,35,0)</f>
        <v>24.5</v>
      </c>
      <c r="F70" s="109">
        <f>VLOOKUP(C70,考勤!A:AM,39,FALSE)</f>
        <v>268.5</v>
      </c>
      <c r="G70" s="110">
        <v>18</v>
      </c>
      <c r="H70" s="107"/>
      <c r="I70" s="107"/>
      <c r="J70" s="107">
        <f>IFERROR(VLOOKUP(C70,其他!B:D,3,0),0)</f>
        <v>100</v>
      </c>
      <c r="K70" s="107">
        <f>IFERROR(VLOOKUP(C70,车间扣款!B:D,3,0),0)</f>
        <v>0</v>
      </c>
      <c r="L70" s="113">
        <f t="shared" si="6"/>
        <v>4933</v>
      </c>
      <c r="M70" s="113">
        <f t="shared" si="7"/>
        <v>122.5</v>
      </c>
      <c r="N70" s="113">
        <f t="shared" si="8"/>
        <v>5055.5</v>
      </c>
      <c r="O70" s="114"/>
      <c r="P70" s="100"/>
      <c r="Q70" s="115" t="str">
        <f>VLOOKUP(C70,[11]Sheet1!$D:$T,17,0)</f>
        <v>直接人员</v>
      </c>
      <c r="R70" s="99" t="str">
        <f>VLOOKUP(C70,[11]Sheet1!$D:$M,10,0)</f>
        <v>河北</v>
      </c>
    </row>
    <row r="71" s="99" customFormat="1" ht="34" customHeight="1" spans="1:18">
      <c r="A71" s="107"/>
      <c r="B71" s="108" t="s">
        <v>103</v>
      </c>
      <c r="C71" s="111" t="s">
        <v>105</v>
      </c>
      <c r="D71" s="5" t="s">
        <v>38</v>
      </c>
      <c r="E71" s="109">
        <f>VLOOKUP(C71,考勤!A:AM,35,0)</f>
        <v>30.5</v>
      </c>
      <c r="F71" s="109">
        <f>VLOOKUP(C71,考勤!A:AM,39,FALSE)</f>
        <v>337.5</v>
      </c>
      <c r="G71" s="110">
        <v>18</v>
      </c>
      <c r="H71" s="107"/>
      <c r="I71" s="107"/>
      <c r="J71" s="107">
        <f>IFERROR(VLOOKUP(C71,其他!B:D,3,0),0)</f>
        <v>0</v>
      </c>
      <c r="K71" s="107">
        <f>IFERROR(VLOOKUP(C71,车间扣款!B:D,3,0),0)</f>
        <v>0</v>
      </c>
      <c r="L71" s="113">
        <f t="shared" si="6"/>
        <v>6075</v>
      </c>
      <c r="M71" s="113">
        <f t="shared" si="7"/>
        <v>152.5</v>
      </c>
      <c r="N71" s="113">
        <f t="shared" si="8"/>
        <v>6227.5</v>
      </c>
      <c r="O71" s="114"/>
      <c r="P71" s="100"/>
      <c r="Q71" s="115" t="str">
        <f>VLOOKUP(C71,[11]Sheet1!$D:$T,17,0)</f>
        <v>直接人员</v>
      </c>
      <c r="R71" s="99" t="str">
        <f>VLOOKUP(C71,[11]Sheet1!$D:$M,10,0)</f>
        <v>河北</v>
      </c>
    </row>
    <row r="72" s="99" customFormat="1" ht="34" customHeight="1" spans="1:18">
      <c r="A72" s="107"/>
      <c r="B72" s="108" t="s">
        <v>106</v>
      </c>
      <c r="C72" s="5" t="s">
        <v>107</v>
      </c>
      <c r="D72" s="5" t="s">
        <v>38</v>
      </c>
      <c r="E72" s="109">
        <f>VLOOKUP(C72,考勤!A:AM,35,0)</f>
        <v>26</v>
      </c>
      <c r="F72" s="109">
        <f>VLOOKUP(C72,考勤!A:AM,39,FALSE)</f>
        <v>301.5</v>
      </c>
      <c r="G72" s="110">
        <v>18</v>
      </c>
      <c r="H72" s="107"/>
      <c r="I72" s="107"/>
      <c r="J72" s="107">
        <f>IFERROR(VLOOKUP(C72,其他!B:D,3,0),0)</f>
        <v>0</v>
      </c>
      <c r="K72" s="107">
        <f>IFERROR(VLOOKUP(C72,车间扣款!B:D,3,0),0)</f>
        <v>0</v>
      </c>
      <c r="L72" s="113">
        <f t="shared" si="6"/>
        <v>5427</v>
      </c>
      <c r="M72" s="113">
        <f t="shared" si="7"/>
        <v>130</v>
      </c>
      <c r="N72" s="113">
        <f t="shared" si="8"/>
        <v>5557</v>
      </c>
      <c r="O72" s="114"/>
      <c r="P72" s="100"/>
      <c r="Q72" s="115" t="str">
        <f>VLOOKUP(C72,[11]Sheet1!$D:$T,17,0)</f>
        <v>直接人员</v>
      </c>
      <c r="R72" s="99" t="str">
        <f>VLOOKUP(C72,[11]Sheet1!$D:$M,10,0)</f>
        <v>河北</v>
      </c>
    </row>
    <row r="73" s="99" customFormat="1" ht="34" customHeight="1" spans="1:18">
      <c r="A73" s="107"/>
      <c r="B73" s="108" t="s">
        <v>106</v>
      </c>
      <c r="C73" s="5" t="s">
        <v>108</v>
      </c>
      <c r="D73" s="5" t="s">
        <v>38</v>
      </c>
      <c r="E73" s="109">
        <f>VLOOKUP(C73,考勤!A:AM,35,0)</f>
        <v>30</v>
      </c>
      <c r="F73" s="109">
        <f>VLOOKUP(C73,考勤!A:AM,39,FALSE)</f>
        <v>349</v>
      </c>
      <c r="G73" s="110">
        <v>18</v>
      </c>
      <c r="H73" s="107"/>
      <c r="I73" s="107"/>
      <c r="J73" s="107">
        <f>IFERROR(VLOOKUP(C73,其他!B:D,3,0),0)</f>
        <v>480</v>
      </c>
      <c r="K73" s="107">
        <f>IFERROR(VLOOKUP(C73,车间扣款!B:D,3,0),0)</f>
        <v>0</v>
      </c>
      <c r="L73" s="113">
        <f t="shared" si="6"/>
        <v>6762</v>
      </c>
      <c r="M73" s="113">
        <f t="shared" si="7"/>
        <v>150</v>
      </c>
      <c r="N73" s="113">
        <f t="shared" si="8"/>
        <v>6912</v>
      </c>
      <c r="O73" s="114"/>
      <c r="P73" s="100"/>
      <c r="Q73" s="115" t="str">
        <f>VLOOKUP(C73,[11]Sheet1!$D:$T,17,0)</f>
        <v>直接人员</v>
      </c>
      <c r="R73" s="99" t="str">
        <f>VLOOKUP(C73,[11]Sheet1!$D:$M,10,0)</f>
        <v>河北</v>
      </c>
    </row>
    <row r="74" s="99" customFormat="1" ht="40" customHeight="1" spans="1:18">
      <c r="A74" s="107">
        <v>7</v>
      </c>
      <c r="B74" s="117" t="s">
        <v>36</v>
      </c>
      <c r="C74" s="118" t="s">
        <v>109</v>
      </c>
      <c r="D74" s="117" t="s">
        <v>38</v>
      </c>
      <c r="E74" s="109">
        <f>VLOOKUP(C74,考勤!A:AM,35,0)</f>
        <v>15.5</v>
      </c>
      <c r="F74" s="109">
        <f>VLOOKUP(C74,考勤!A:AM,39,FALSE)</f>
        <v>146.5</v>
      </c>
      <c r="G74" s="110">
        <v>18</v>
      </c>
      <c r="H74" s="119"/>
      <c r="I74" s="119"/>
      <c r="J74" s="119">
        <f>IFERROR(VLOOKUP(C74,[15]其他!B:D,3,0),0)</f>
        <v>0</v>
      </c>
      <c r="K74" s="119">
        <f>IFERROR(VLOOKUP(C74,[15]车间扣款!B:D,3,0),0)</f>
        <v>0</v>
      </c>
      <c r="L74" s="130">
        <f t="shared" si="6"/>
        <v>2637</v>
      </c>
      <c r="M74" s="130">
        <f t="shared" si="7"/>
        <v>77.5</v>
      </c>
      <c r="N74" s="130">
        <f t="shared" si="8"/>
        <v>2714.5</v>
      </c>
      <c r="O74" s="114" t="str">
        <f>IFERROR(VLOOKUP(C74,[15]其他!B:C,2,0),"")</f>
        <v/>
      </c>
      <c r="P74" s="100">
        <f t="shared" ref="P74:P76" si="9">L74/F74</f>
        <v>18</v>
      </c>
      <c r="Q74" s="116" t="str">
        <f>VLOOKUP(C74,[11]Sheet1!$D:$T,17,0)</f>
        <v>直接人员</v>
      </c>
      <c r="R74" s="99" t="str">
        <f>VLOOKUP(C74,[11]Sheet1!$D:$M,10,0)</f>
        <v>河北</v>
      </c>
    </row>
    <row r="75" s="99" customFormat="1" ht="40" customHeight="1" spans="1:18">
      <c r="A75" s="107">
        <v>8</v>
      </c>
      <c r="B75" s="117" t="s">
        <v>36</v>
      </c>
      <c r="C75" s="118" t="s">
        <v>110</v>
      </c>
      <c r="D75" s="117" t="s">
        <v>38</v>
      </c>
      <c r="E75" s="109">
        <f>VLOOKUP(C75,考勤!A:AM,35,0)</f>
        <v>9.5</v>
      </c>
      <c r="F75" s="109">
        <f>VLOOKUP(C75,考勤!A:AM,39,FALSE)</f>
        <v>84</v>
      </c>
      <c r="G75" s="110">
        <v>18</v>
      </c>
      <c r="H75" s="119"/>
      <c r="I75" s="119"/>
      <c r="J75" s="119">
        <f>IFERROR(VLOOKUP(C75,[15]其他!B:D,3,0),0)</f>
        <v>0</v>
      </c>
      <c r="K75" s="119">
        <f>IFERROR(VLOOKUP(C75,[15]车间扣款!B:D,3,0),0)</f>
        <v>0</v>
      </c>
      <c r="L75" s="130">
        <f t="shared" si="6"/>
        <v>1512</v>
      </c>
      <c r="M75" s="130">
        <f t="shared" si="7"/>
        <v>47.5</v>
      </c>
      <c r="N75" s="130">
        <f t="shared" si="8"/>
        <v>1559.5</v>
      </c>
      <c r="O75" s="114" t="str">
        <f>IFERROR(VLOOKUP(C75,[15]其他!B:C,2,0),"")</f>
        <v/>
      </c>
      <c r="P75" s="100">
        <f t="shared" si="9"/>
        <v>18</v>
      </c>
      <c r="Q75" s="115" t="str">
        <f>VLOOKUP(C75,[11]Sheet1!$D:$T,17,0)</f>
        <v>直接人员</v>
      </c>
      <c r="R75" s="99" t="str">
        <f>VLOOKUP(C75,[11]Sheet1!$D:$M,10,0)</f>
        <v>河北</v>
      </c>
    </row>
    <row r="76" s="99" customFormat="1" ht="40" customHeight="1" spans="1:18">
      <c r="A76" s="107"/>
      <c r="B76" s="117" t="s">
        <v>16</v>
      </c>
      <c r="C76" s="118" t="s">
        <v>111</v>
      </c>
      <c r="D76" s="117" t="s">
        <v>18</v>
      </c>
      <c r="E76" s="109">
        <f>VLOOKUP(C76,考勤!A:AM,35,0)</f>
        <v>10</v>
      </c>
      <c r="F76" s="109">
        <f>VLOOKUP(C76,考勤!A:AM,39,FALSE)</f>
        <v>107</v>
      </c>
      <c r="G76" s="110">
        <v>18</v>
      </c>
      <c r="H76" s="119"/>
      <c r="I76" s="119"/>
      <c r="J76" s="119">
        <f>IFERROR(VLOOKUP(C76,[15]其他!B:D,3,0),0)</f>
        <v>0</v>
      </c>
      <c r="K76" s="119">
        <f>IFERROR(VLOOKUP(C76,[15]车间扣款!B:D,3,0),0)</f>
        <v>0</v>
      </c>
      <c r="L76" s="130">
        <f t="shared" si="6"/>
        <v>1926</v>
      </c>
      <c r="M76" s="130">
        <f t="shared" si="7"/>
        <v>50</v>
      </c>
      <c r="N76" s="130">
        <f t="shared" si="8"/>
        <v>1976</v>
      </c>
      <c r="O76" s="114" t="str">
        <f>IFERROR(VLOOKUP(C76,[15]其他!B:C,2,0),"")</f>
        <v/>
      </c>
      <c r="P76" s="100">
        <f t="shared" si="9"/>
        <v>18</v>
      </c>
      <c r="Q76" s="115" t="str">
        <f>VLOOKUP(C76,[11]Sheet1!$D:$T,17,0)</f>
        <v>直接人员</v>
      </c>
      <c r="R76" s="99" t="str">
        <f>VLOOKUP(C76,[11]Sheet1!$D:$M,10,0)</f>
        <v>河北</v>
      </c>
    </row>
    <row r="77" s="99" customFormat="1" ht="40" customHeight="1" spans="1:18">
      <c r="A77" s="107"/>
      <c r="B77" s="108" t="s">
        <v>29</v>
      </c>
      <c r="C77" s="118" t="s">
        <v>112</v>
      </c>
      <c r="D77" s="108" t="s">
        <v>31</v>
      </c>
      <c r="E77" s="109">
        <f>VLOOKUP(C77,考勤!A:AM,35,0)</f>
        <v>1</v>
      </c>
      <c r="F77" s="109">
        <f>VLOOKUP(C77,考勤!A:AM,39,FALSE)</f>
        <v>11</v>
      </c>
      <c r="G77" s="110">
        <v>18</v>
      </c>
      <c r="H77" s="119"/>
      <c r="I77" s="119"/>
      <c r="J77" s="119">
        <f>IFERROR(VLOOKUP(C77,[15]其他!B:D,3,0),0)</f>
        <v>0</v>
      </c>
      <c r="K77" s="119">
        <f>IFERROR(VLOOKUP(C77,[15]车间扣款!B:D,3,0),0)</f>
        <v>0</v>
      </c>
      <c r="L77" s="130">
        <f t="shared" si="6"/>
        <v>198</v>
      </c>
      <c r="M77" s="130">
        <f t="shared" si="7"/>
        <v>5</v>
      </c>
      <c r="N77" s="130">
        <f t="shared" si="8"/>
        <v>203</v>
      </c>
      <c r="O77" s="114"/>
      <c r="P77" s="100"/>
      <c r="Q77" s="115">
        <f>VLOOKUP(C77,[11]Sheet1!$D:$T,17,0)</f>
        <v>0</v>
      </c>
      <c r="R77" s="99">
        <f>VLOOKUP(C77,[11]Sheet1!$D:$M,10,0)</f>
        <v>0</v>
      </c>
    </row>
    <row r="78" s="99" customFormat="1" ht="40" customHeight="1" spans="1:18">
      <c r="A78" s="107"/>
      <c r="B78" s="108" t="s">
        <v>29</v>
      </c>
      <c r="C78" s="118" t="s">
        <v>113</v>
      </c>
      <c r="D78" s="108" t="s">
        <v>31</v>
      </c>
      <c r="E78" s="109">
        <f>VLOOKUP(C78,考勤!A:AM,35,0)</f>
        <v>1</v>
      </c>
      <c r="F78" s="109">
        <f>VLOOKUP(C78,考勤!A:AM,39,FALSE)</f>
        <v>11</v>
      </c>
      <c r="G78" s="110">
        <v>18</v>
      </c>
      <c r="H78" s="119"/>
      <c r="I78" s="119"/>
      <c r="J78" s="119">
        <f>IFERROR(VLOOKUP(C78,[15]其他!B:D,3,0),0)</f>
        <v>0</v>
      </c>
      <c r="K78" s="119">
        <f>IFERROR(VLOOKUP(C78,[15]车间扣款!B:D,3,0),0)</f>
        <v>0</v>
      </c>
      <c r="L78" s="130">
        <f t="shared" si="6"/>
        <v>198</v>
      </c>
      <c r="M78" s="130">
        <f t="shared" si="7"/>
        <v>5</v>
      </c>
      <c r="N78" s="130">
        <f t="shared" si="8"/>
        <v>203</v>
      </c>
      <c r="O78" s="114"/>
      <c r="P78" s="100"/>
      <c r="Q78" s="115">
        <f>VLOOKUP(C78,[11]Sheet1!$D:$T,17,0)</f>
        <v>0</v>
      </c>
      <c r="R78" s="99">
        <f>VLOOKUP(C78,[11]Sheet1!$D:$M,10,0)</f>
        <v>0</v>
      </c>
    </row>
    <row r="79" s="99" customFormat="1" ht="40" customHeight="1" spans="1:18">
      <c r="A79" s="107"/>
      <c r="B79" s="108" t="s">
        <v>29</v>
      </c>
      <c r="C79" s="118" t="s">
        <v>114</v>
      </c>
      <c r="D79" s="108" t="s">
        <v>31</v>
      </c>
      <c r="E79" s="109">
        <f>VLOOKUP(C79,考勤!A:AM,35,0)</f>
        <v>3</v>
      </c>
      <c r="F79" s="109">
        <f>VLOOKUP(C79,考勤!A:AM,39,FALSE)</f>
        <v>33</v>
      </c>
      <c r="G79" s="110">
        <v>18</v>
      </c>
      <c r="H79" s="119"/>
      <c r="I79" s="119"/>
      <c r="J79" s="119">
        <f>IFERROR(VLOOKUP(C79,[15]其他!B:D,3,0),0)</f>
        <v>0</v>
      </c>
      <c r="K79" s="119">
        <f>IFERROR(VLOOKUP(C79,[15]车间扣款!B:D,3,0),0)</f>
        <v>0</v>
      </c>
      <c r="L79" s="130">
        <f t="shared" si="6"/>
        <v>594</v>
      </c>
      <c r="M79" s="130">
        <f t="shared" si="7"/>
        <v>15</v>
      </c>
      <c r="N79" s="130">
        <f t="shared" si="8"/>
        <v>609</v>
      </c>
      <c r="O79" s="114"/>
      <c r="P79" s="100"/>
      <c r="Q79" s="115">
        <f>VLOOKUP(C79,[11]Sheet1!$D:$T,17,0)</f>
        <v>0</v>
      </c>
      <c r="R79" s="99">
        <f>VLOOKUP(C79,[11]Sheet1!$D:$M,10,0)</f>
        <v>0</v>
      </c>
    </row>
    <row r="80" s="99" customFormat="1" ht="40" customHeight="1" spans="1:18">
      <c r="A80" s="107"/>
      <c r="B80" s="108" t="s">
        <v>29</v>
      </c>
      <c r="C80" s="118" t="s">
        <v>115</v>
      </c>
      <c r="D80" s="108" t="s">
        <v>31</v>
      </c>
      <c r="E80" s="109">
        <f>VLOOKUP(C80,考勤!A:AM,35,0)</f>
        <v>4</v>
      </c>
      <c r="F80" s="109">
        <f>VLOOKUP(C80,考勤!A:AM,39,FALSE)</f>
        <v>44</v>
      </c>
      <c r="G80" s="110">
        <v>18</v>
      </c>
      <c r="H80" s="119"/>
      <c r="I80" s="119"/>
      <c r="J80" s="119">
        <f>IFERROR(VLOOKUP(C80,[15]其他!B:D,3,0),0)</f>
        <v>0</v>
      </c>
      <c r="K80" s="119">
        <f>IFERROR(VLOOKUP(C80,[15]车间扣款!B:D,3,0),0)</f>
        <v>0</v>
      </c>
      <c r="L80" s="130">
        <f t="shared" si="6"/>
        <v>792</v>
      </c>
      <c r="M80" s="130">
        <f t="shared" si="7"/>
        <v>20</v>
      </c>
      <c r="N80" s="130">
        <f t="shared" si="8"/>
        <v>812</v>
      </c>
      <c r="O80" s="114"/>
      <c r="P80" s="100"/>
      <c r="Q80" s="115">
        <f>VLOOKUP(C80,[11]Sheet1!$D:$T,17,0)</f>
        <v>0</v>
      </c>
      <c r="R80" s="99">
        <f>VLOOKUP(C80,[11]Sheet1!$D:$M,10,0)</f>
        <v>0</v>
      </c>
    </row>
    <row r="81" s="99" customFormat="1" ht="40" customHeight="1" spans="1:18">
      <c r="A81" s="107"/>
      <c r="B81" s="108" t="s">
        <v>29</v>
      </c>
      <c r="C81" s="118" t="s">
        <v>116</v>
      </c>
      <c r="D81" s="108" t="s">
        <v>31</v>
      </c>
      <c r="E81" s="109">
        <f>VLOOKUP(C81,考勤!A:AM,35,0)</f>
        <v>4</v>
      </c>
      <c r="F81" s="109">
        <f>VLOOKUP(C81,考勤!A:AM,39,FALSE)</f>
        <v>44</v>
      </c>
      <c r="G81" s="110">
        <v>18</v>
      </c>
      <c r="H81" s="119"/>
      <c r="I81" s="119"/>
      <c r="J81" s="119">
        <f>IFERROR(VLOOKUP(C81,[15]其他!B:D,3,0),0)</f>
        <v>0</v>
      </c>
      <c r="K81" s="119">
        <f>IFERROR(VLOOKUP(C81,[15]车间扣款!B:D,3,0),0)</f>
        <v>0</v>
      </c>
      <c r="L81" s="130">
        <f t="shared" si="6"/>
        <v>792</v>
      </c>
      <c r="M81" s="130">
        <f t="shared" si="7"/>
        <v>20</v>
      </c>
      <c r="N81" s="130">
        <f t="shared" si="8"/>
        <v>812</v>
      </c>
      <c r="O81" s="114"/>
      <c r="P81" s="100"/>
      <c r="Q81" s="115">
        <f>VLOOKUP(C81,[11]Sheet1!$D:$T,17,0)</f>
        <v>0</v>
      </c>
      <c r="R81" s="99">
        <f>VLOOKUP(C81,[11]Sheet1!$D:$M,10,0)</f>
        <v>0</v>
      </c>
    </row>
    <row r="82" s="99" customFormat="1" ht="40" customHeight="1" spans="1:17">
      <c r="A82" s="107"/>
      <c r="B82" s="108" t="s">
        <v>26</v>
      </c>
      <c r="C82" s="118" t="s">
        <v>117</v>
      </c>
      <c r="D82" s="117" t="s">
        <v>38</v>
      </c>
      <c r="E82" s="109">
        <f>VLOOKUP(C82,考勤!A:AM,35,0)</f>
        <v>2.5</v>
      </c>
      <c r="F82" s="109">
        <f>VLOOKUP(C82,考勤!A:AM,39,FALSE)</f>
        <v>29</v>
      </c>
      <c r="G82" s="110">
        <v>19.5</v>
      </c>
      <c r="H82" s="119"/>
      <c r="I82" s="119"/>
      <c r="J82" s="119">
        <f>IFERROR(VLOOKUP(C82,[15]其他!B:D,3,0),0)</f>
        <v>0</v>
      </c>
      <c r="K82" s="119">
        <f>IFERROR(VLOOKUP(C82,[15]车间扣款!B:D,3,0),0)</f>
        <v>0</v>
      </c>
      <c r="L82" s="130">
        <f t="shared" si="6"/>
        <v>565.5</v>
      </c>
      <c r="M82" s="130">
        <f t="shared" si="7"/>
        <v>12.5</v>
      </c>
      <c r="N82" s="130">
        <f t="shared" si="8"/>
        <v>578</v>
      </c>
      <c r="O82" s="114"/>
      <c r="P82" s="100"/>
      <c r="Q82" s="115"/>
    </row>
    <row r="83" s="99" customFormat="1" ht="40" customHeight="1" spans="1:17">
      <c r="A83" s="107"/>
      <c r="B83" s="108" t="s">
        <v>26</v>
      </c>
      <c r="C83" s="118" t="s">
        <v>118</v>
      </c>
      <c r="D83" s="117" t="s">
        <v>38</v>
      </c>
      <c r="E83" s="109">
        <f>VLOOKUP(C83,考勤!A:AM,35,0)</f>
        <v>4.5</v>
      </c>
      <c r="F83" s="109">
        <f>VLOOKUP(C83,考勤!A:AM,39,FALSE)</f>
        <v>46</v>
      </c>
      <c r="G83" s="110">
        <v>19.5</v>
      </c>
      <c r="H83" s="119"/>
      <c r="I83" s="119"/>
      <c r="J83" s="119">
        <f>IFERROR(VLOOKUP(C83,[15]其他!B:D,3,0),0)</f>
        <v>0</v>
      </c>
      <c r="K83" s="119">
        <f>IFERROR(VLOOKUP(C83,[15]车间扣款!B:D,3,0),0)</f>
        <v>0</v>
      </c>
      <c r="L83" s="130">
        <f t="shared" si="6"/>
        <v>897</v>
      </c>
      <c r="M83" s="130">
        <f t="shared" si="7"/>
        <v>22.5</v>
      </c>
      <c r="N83" s="130">
        <f t="shared" si="8"/>
        <v>919.5</v>
      </c>
      <c r="O83" s="114"/>
      <c r="P83" s="100"/>
      <c r="Q83" s="115"/>
    </row>
    <row r="84" s="99" customFormat="1" ht="34" customHeight="1" spans="1:18">
      <c r="A84" s="107"/>
      <c r="B84" s="120" t="s">
        <v>119</v>
      </c>
      <c r="C84" s="120" t="s">
        <v>120</v>
      </c>
      <c r="D84" s="108"/>
      <c r="E84" s="109"/>
      <c r="F84" s="109"/>
      <c r="G84" s="110"/>
      <c r="H84" s="107"/>
      <c r="I84" s="107"/>
      <c r="J84" s="107"/>
      <c r="K84" s="107">
        <f>IFERROR(VLOOKUP(C84,车间扣款!B:D,3,0),0)</f>
        <v>0</v>
      </c>
      <c r="L84" s="113">
        <v>365</v>
      </c>
      <c r="M84" s="113"/>
      <c r="N84" s="113">
        <f t="shared" si="8"/>
        <v>365</v>
      </c>
      <c r="O84" s="114"/>
      <c r="P84" s="100"/>
      <c r="Q84" s="115" t="e">
        <f>VLOOKUP(C84,[11]Sheet1!$D:$M,10,0)</f>
        <v>#N/A</v>
      </c>
      <c r="R84" s="99" t="e">
        <f>VLOOKUP(C84,[11]Sheet1!$D:$M,10,0)</f>
        <v>#N/A</v>
      </c>
    </row>
    <row r="85" s="100" customFormat="1" customHeight="1" spans="1:18">
      <c r="A85" s="107">
        <v>70</v>
      </c>
      <c r="B85" s="109" t="s">
        <v>121</v>
      </c>
      <c r="C85" s="109"/>
      <c r="D85" s="109"/>
      <c r="E85" s="109"/>
      <c r="F85" s="109"/>
      <c r="G85" s="110"/>
      <c r="H85" s="107"/>
      <c r="I85" s="107"/>
      <c r="J85" s="107"/>
      <c r="K85" s="107"/>
      <c r="L85" s="107">
        <v>0</v>
      </c>
      <c r="M85" s="107"/>
      <c r="N85" s="107">
        <v>10198.98</v>
      </c>
      <c r="O85" s="114"/>
      <c r="Q85" s="115" t="e">
        <f>VLOOKUP(C85,[11]Sheet1!$D:$M,10,0)</f>
        <v>#N/A</v>
      </c>
      <c r="R85" s="99" t="e">
        <f>VLOOKUP(C85,[11]Sheet1!$D:$M,10,0)</f>
        <v>#N/A</v>
      </c>
    </row>
    <row r="86" s="101" customFormat="1" ht="21" customHeight="1" spans="1:27">
      <c r="A86" s="121" t="s">
        <v>122</v>
      </c>
      <c r="B86" s="121"/>
      <c r="C86" s="121"/>
      <c r="D86" s="122"/>
      <c r="E86" s="107">
        <f>SUM(E3:E85)</f>
        <v>1153</v>
      </c>
      <c r="F86" s="107">
        <f t="shared" ref="F86:N86" si="10">SUM(F3:F85)</f>
        <v>13210.5</v>
      </c>
      <c r="G86" s="107">
        <f t="shared" si="10"/>
        <v>1491</v>
      </c>
      <c r="H86" s="107">
        <f t="shared" si="10"/>
        <v>0</v>
      </c>
      <c r="I86" s="107">
        <f t="shared" si="10"/>
        <v>0</v>
      </c>
      <c r="J86" s="107">
        <f t="shared" si="10"/>
        <v>-600</v>
      </c>
      <c r="K86" s="107">
        <f t="shared" si="10"/>
        <v>702.5</v>
      </c>
      <c r="L86" s="107">
        <f t="shared" si="10"/>
        <v>244188.75</v>
      </c>
      <c r="M86" s="107">
        <f t="shared" si="10"/>
        <v>5765</v>
      </c>
      <c r="N86" s="107">
        <f t="shared" si="10"/>
        <v>260152.73</v>
      </c>
      <c r="O86" s="107"/>
      <c r="P86" s="100"/>
      <c r="Q86" s="115" t="e">
        <f>VLOOKUP(C86,[11]Sheet1!$D:$M,10,0)</f>
        <v>#N/A</v>
      </c>
      <c r="R86" s="99" t="e">
        <f>VLOOKUP(C86,[11]Sheet1!$D:$M,10,0)</f>
        <v>#N/A</v>
      </c>
      <c r="S86" s="100"/>
      <c r="T86" s="100"/>
      <c r="U86" s="100"/>
      <c r="V86" s="100"/>
      <c r="W86" s="100"/>
      <c r="X86" s="100"/>
      <c r="Y86" s="100"/>
      <c r="Z86" s="100"/>
      <c r="AA86" s="100"/>
    </row>
    <row r="87" s="101" customFormat="1" ht="21" customHeight="1" spans="1:27">
      <c r="A87" s="123"/>
      <c r="B87" s="123"/>
      <c r="C87" s="123"/>
      <c r="D87" s="103"/>
      <c r="E87" s="100"/>
      <c r="F87" s="100"/>
      <c r="G87" s="100"/>
      <c r="H87" s="100"/>
      <c r="I87" s="100"/>
      <c r="J87" s="100"/>
      <c r="K87" s="100"/>
      <c r="L87" s="100"/>
      <c r="M87" s="100"/>
      <c r="N87" s="100"/>
      <c r="O87" s="100"/>
      <c r="P87" s="100"/>
      <c r="Q87" s="104"/>
      <c r="R87" s="100"/>
      <c r="S87" s="100"/>
      <c r="T87" s="100"/>
      <c r="U87" s="100"/>
      <c r="V87" s="100"/>
      <c r="W87" s="100"/>
      <c r="X87" s="100"/>
      <c r="Y87" s="100"/>
      <c r="Z87" s="100"/>
      <c r="AA87" s="100"/>
    </row>
    <row r="88" s="101" customFormat="1" ht="21" customHeight="1" spans="1:27">
      <c r="A88" s="123"/>
      <c r="B88" s="123"/>
      <c r="C88" s="124"/>
      <c r="D88" s="103"/>
      <c r="E88" s="100"/>
      <c r="F88" s="100"/>
      <c r="G88" s="100"/>
      <c r="H88" s="100"/>
      <c r="I88" s="100"/>
      <c r="J88" s="100"/>
      <c r="K88" s="100"/>
      <c r="L88" s="100"/>
      <c r="M88" s="100"/>
      <c r="N88" s="100"/>
      <c r="O88" s="100"/>
      <c r="P88" s="100"/>
      <c r="Q88" s="104"/>
      <c r="R88" s="100"/>
      <c r="S88" s="100"/>
      <c r="T88" s="100"/>
      <c r="U88" s="100"/>
      <c r="V88" s="100"/>
      <c r="W88" s="100"/>
      <c r="X88" s="100"/>
      <c r="Y88" s="100"/>
      <c r="Z88" s="100"/>
      <c r="AA88" s="100"/>
    </row>
    <row r="89" s="101" customFormat="1" ht="21" customHeight="1" spans="1:27">
      <c r="A89" s="123"/>
      <c r="B89" s="123"/>
      <c r="C89" s="124"/>
      <c r="D89" s="103"/>
      <c r="E89" s="100"/>
      <c r="F89" s="100"/>
      <c r="G89" s="100"/>
      <c r="H89" s="100"/>
      <c r="I89" s="100"/>
      <c r="J89" s="100"/>
      <c r="K89" s="100"/>
      <c r="L89" s="100"/>
      <c r="M89" s="100"/>
      <c r="N89" s="100"/>
      <c r="O89" s="100"/>
      <c r="P89" s="100"/>
      <c r="Q89" s="104"/>
      <c r="R89" s="100"/>
      <c r="S89" s="100"/>
      <c r="T89" s="100"/>
      <c r="U89" s="100"/>
      <c r="V89" s="100"/>
      <c r="W89" s="100"/>
      <c r="X89" s="100"/>
      <c r="Y89" s="100"/>
      <c r="Z89" s="100"/>
      <c r="AA89" s="100"/>
    </row>
    <row r="90" s="101" customFormat="1" ht="21" customHeight="1" spans="1:25">
      <c r="A90" s="125" t="s">
        <v>123</v>
      </c>
      <c r="C90" s="126"/>
      <c r="D90" s="103"/>
      <c r="O90" s="100"/>
      <c r="Q90" s="133"/>
      <c r="R90" s="131"/>
      <c r="S90" s="131"/>
      <c r="T90" s="131"/>
      <c r="U90" s="131"/>
      <c r="V90" s="131"/>
      <c r="W90" s="131"/>
      <c r="X90" s="131"/>
      <c r="Y90" s="131"/>
    </row>
    <row r="91" s="101" customFormat="1" ht="13.5" spans="3:25">
      <c r="C91" s="124"/>
      <c r="D91" s="103"/>
      <c r="O91" s="100"/>
      <c r="P91" s="131"/>
      <c r="Q91" s="133"/>
      <c r="R91" s="131"/>
      <c r="S91" s="131"/>
      <c r="T91" s="131"/>
      <c r="U91" s="131"/>
      <c r="V91" s="131"/>
      <c r="W91" s="131"/>
      <c r="X91" s="131"/>
      <c r="Y91" s="131"/>
    </row>
    <row r="92" s="102" customFormat="1" customHeight="1" spans="1:17">
      <c r="A92" s="127"/>
      <c r="B92" s="128" t="s">
        <v>124</v>
      </c>
      <c r="C92" s="124"/>
      <c r="D92" s="128"/>
      <c r="E92" s="128"/>
      <c r="F92" s="128"/>
      <c r="G92" s="128"/>
      <c r="H92" s="128" t="s">
        <v>125</v>
      </c>
      <c r="I92" s="127"/>
      <c r="J92" s="127"/>
      <c r="K92" s="127"/>
      <c r="L92" s="127"/>
      <c r="M92" s="127"/>
      <c r="N92" s="127"/>
      <c r="O92" s="132"/>
      <c r="Q92" s="134"/>
    </row>
    <row r="93" customHeight="1" spans="3:27">
      <c r="C93" s="124"/>
      <c r="P93" s="131"/>
      <c r="Q93" s="133"/>
      <c r="R93" s="131"/>
      <c r="S93" s="131"/>
      <c r="T93" s="131"/>
      <c r="U93" s="131"/>
      <c r="V93" s="131"/>
      <c r="W93" s="131"/>
      <c r="X93" s="131"/>
      <c r="Y93" s="131"/>
      <c r="Z93" s="131"/>
      <c r="AA93" s="131"/>
    </row>
    <row r="96" customHeight="1" spans="3:3">
      <c r="C96" s="129"/>
    </row>
    <row r="97" customHeight="1" spans="3:3">
      <c r="C97" s="129"/>
    </row>
    <row r="98" customHeight="1" spans="3:3">
      <c r="C98" s="129"/>
    </row>
  </sheetData>
  <autoFilter ref="A2:AA86">
    <extLst/>
  </autoFilter>
  <sortState ref="A3:O93">
    <sortCondition ref="B3:B93"/>
  </sortState>
  <mergeCells count="1">
    <mergeCell ref="A1:O1"/>
  </mergeCells>
  <conditionalFormatting sqref="C3">
    <cfRule type="duplicateValues" dxfId="0" priority="722"/>
    <cfRule type="duplicateValues" dxfId="0" priority="718"/>
    <cfRule type="duplicateValues" dxfId="0" priority="714"/>
    <cfRule type="duplicateValues" dxfId="0" priority="710"/>
    <cfRule type="duplicateValues" dxfId="0" priority="706"/>
    <cfRule type="duplicateValues" dxfId="0" priority="702"/>
    <cfRule type="duplicateValues" dxfId="0" priority="698"/>
    <cfRule type="duplicateValues" dxfId="0" priority="694"/>
    <cfRule type="duplicateValues" dxfId="0" priority="690"/>
    <cfRule type="duplicateValues" dxfId="0" priority="686"/>
    <cfRule type="duplicateValues" dxfId="0" priority="682"/>
    <cfRule type="duplicateValues" dxfId="0" priority="678"/>
    <cfRule type="duplicateValues" dxfId="0" priority="674"/>
    <cfRule type="duplicateValues" dxfId="0" priority="670"/>
    <cfRule type="duplicateValues" dxfId="0" priority="666"/>
    <cfRule type="duplicateValues" dxfId="0" priority="662"/>
    <cfRule type="duplicateValues" dxfId="0" priority="658"/>
    <cfRule type="duplicateValues" dxfId="0" priority="654"/>
    <cfRule type="duplicateValues" dxfId="0" priority="650"/>
    <cfRule type="duplicateValues" dxfId="0" priority="646"/>
    <cfRule type="duplicateValues" dxfId="0" priority="642"/>
    <cfRule type="duplicateValues" dxfId="0" priority="638"/>
    <cfRule type="duplicateValues" dxfId="0" priority="634"/>
    <cfRule type="duplicateValues" dxfId="0" priority="630"/>
    <cfRule type="duplicateValues" dxfId="0" priority="626"/>
    <cfRule type="duplicateValues" dxfId="0" priority="622"/>
    <cfRule type="duplicateValues" dxfId="0" priority="618"/>
    <cfRule type="duplicateValues" dxfId="0" priority="614"/>
    <cfRule type="duplicateValues" dxfId="0" priority="610"/>
    <cfRule type="duplicateValues" dxfId="0" priority="606"/>
    <cfRule type="duplicateValues" dxfId="0" priority="602"/>
    <cfRule type="duplicateValues" dxfId="0" priority="598"/>
    <cfRule type="duplicateValues" dxfId="0" priority="594"/>
    <cfRule type="duplicateValues" dxfId="0" priority="590"/>
    <cfRule type="duplicateValues" dxfId="0" priority="586"/>
    <cfRule type="duplicateValues" dxfId="0" priority="582"/>
    <cfRule type="duplicateValues" dxfId="0" priority="578"/>
    <cfRule type="duplicateValues" dxfId="0" priority="574"/>
    <cfRule type="duplicateValues" dxfId="0" priority="570"/>
    <cfRule type="duplicateValues" dxfId="0" priority="566"/>
    <cfRule type="duplicateValues" dxfId="0" priority="562"/>
    <cfRule type="duplicateValues" dxfId="0" priority="558"/>
    <cfRule type="duplicateValues" dxfId="0" priority="554"/>
    <cfRule type="duplicateValues" dxfId="0" priority="550"/>
    <cfRule type="duplicateValues" dxfId="0" priority="546"/>
    <cfRule type="duplicateValues" dxfId="0" priority="542"/>
    <cfRule type="duplicateValues" dxfId="0" priority="538"/>
    <cfRule type="duplicateValues" dxfId="0" priority="534"/>
    <cfRule type="duplicateValues" dxfId="0" priority="530"/>
    <cfRule type="duplicateValues" dxfId="0" priority="526"/>
    <cfRule type="duplicateValues" dxfId="0" priority="522"/>
  </conditionalFormatting>
  <conditionalFormatting sqref="C4">
    <cfRule type="duplicateValues" dxfId="0" priority="721"/>
    <cfRule type="duplicateValues" dxfId="0" priority="717"/>
    <cfRule type="duplicateValues" dxfId="0" priority="713"/>
    <cfRule type="duplicateValues" dxfId="0" priority="709"/>
    <cfRule type="duplicateValues" dxfId="0" priority="705"/>
    <cfRule type="duplicateValues" dxfId="0" priority="701"/>
    <cfRule type="duplicateValues" dxfId="0" priority="697"/>
    <cfRule type="duplicateValues" dxfId="0" priority="693"/>
    <cfRule type="duplicateValues" dxfId="0" priority="689"/>
    <cfRule type="duplicateValues" dxfId="0" priority="685"/>
    <cfRule type="duplicateValues" dxfId="0" priority="681"/>
    <cfRule type="duplicateValues" dxfId="0" priority="677"/>
    <cfRule type="duplicateValues" dxfId="0" priority="673"/>
    <cfRule type="duplicateValues" dxfId="0" priority="669"/>
    <cfRule type="duplicateValues" dxfId="0" priority="665"/>
    <cfRule type="duplicateValues" dxfId="0" priority="661"/>
    <cfRule type="duplicateValues" dxfId="0" priority="657"/>
    <cfRule type="duplicateValues" dxfId="0" priority="653"/>
    <cfRule type="duplicateValues" dxfId="0" priority="649"/>
    <cfRule type="duplicateValues" dxfId="0" priority="645"/>
    <cfRule type="duplicateValues" dxfId="0" priority="641"/>
    <cfRule type="duplicateValues" dxfId="0" priority="637"/>
    <cfRule type="duplicateValues" dxfId="0" priority="633"/>
    <cfRule type="duplicateValues" dxfId="0" priority="629"/>
    <cfRule type="duplicateValues" dxfId="0" priority="625"/>
    <cfRule type="duplicateValues" dxfId="0" priority="621"/>
    <cfRule type="duplicateValues" dxfId="0" priority="617"/>
    <cfRule type="duplicateValues" dxfId="0" priority="613"/>
    <cfRule type="duplicateValues" dxfId="0" priority="609"/>
    <cfRule type="duplicateValues" dxfId="0" priority="605"/>
    <cfRule type="duplicateValues" dxfId="0" priority="601"/>
    <cfRule type="duplicateValues" dxfId="0" priority="597"/>
    <cfRule type="duplicateValues" dxfId="0" priority="593"/>
    <cfRule type="duplicateValues" dxfId="0" priority="589"/>
    <cfRule type="duplicateValues" dxfId="0" priority="585"/>
    <cfRule type="duplicateValues" dxfId="0" priority="581"/>
    <cfRule type="duplicateValues" dxfId="0" priority="577"/>
    <cfRule type="duplicateValues" dxfId="0" priority="573"/>
    <cfRule type="duplicateValues" dxfId="0" priority="569"/>
    <cfRule type="duplicateValues" dxfId="0" priority="565"/>
    <cfRule type="duplicateValues" dxfId="0" priority="561"/>
    <cfRule type="duplicateValues" dxfId="0" priority="557"/>
    <cfRule type="duplicateValues" dxfId="0" priority="553"/>
    <cfRule type="duplicateValues" dxfId="0" priority="549"/>
    <cfRule type="duplicateValues" dxfId="0" priority="545"/>
    <cfRule type="duplicateValues" dxfId="0" priority="541"/>
    <cfRule type="duplicateValues" dxfId="0" priority="537"/>
    <cfRule type="duplicateValues" dxfId="0" priority="533"/>
    <cfRule type="duplicateValues" dxfId="0" priority="529"/>
    <cfRule type="duplicateValues" dxfId="0" priority="525"/>
    <cfRule type="duplicateValues" dxfId="0" priority="521"/>
  </conditionalFormatting>
  <conditionalFormatting sqref="C5">
    <cfRule type="duplicateValues" dxfId="0" priority="720"/>
    <cfRule type="duplicateValues" dxfId="0" priority="716"/>
    <cfRule type="duplicateValues" dxfId="0" priority="712"/>
    <cfRule type="duplicateValues" dxfId="0" priority="708"/>
    <cfRule type="duplicateValues" dxfId="0" priority="704"/>
    <cfRule type="duplicateValues" dxfId="0" priority="700"/>
    <cfRule type="duplicateValues" dxfId="0" priority="696"/>
    <cfRule type="duplicateValues" dxfId="0" priority="692"/>
    <cfRule type="duplicateValues" dxfId="0" priority="688"/>
    <cfRule type="duplicateValues" dxfId="0" priority="684"/>
    <cfRule type="duplicateValues" dxfId="0" priority="680"/>
    <cfRule type="duplicateValues" dxfId="0" priority="676"/>
    <cfRule type="duplicateValues" dxfId="0" priority="672"/>
    <cfRule type="duplicateValues" dxfId="0" priority="668"/>
    <cfRule type="duplicateValues" dxfId="0" priority="664"/>
    <cfRule type="duplicateValues" dxfId="0" priority="660"/>
    <cfRule type="duplicateValues" dxfId="0" priority="656"/>
    <cfRule type="duplicateValues" dxfId="0" priority="652"/>
    <cfRule type="duplicateValues" dxfId="0" priority="648"/>
    <cfRule type="duplicateValues" dxfId="0" priority="644"/>
    <cfRule type="duplicateValues" dxfId="0" priority="640"/>
    <cfRule type="duplicateValues" dxfId="0" priority="636"/>
    <cfRule type="duplicateValues" dxfId="0" priority="632"/>
    <cfRule type="duplicateValues" dxfId="0" priority="628"/>
    <cfRule type="duplicateValues" dxfId="0" priority="624"/>
    <cfRule type="duplicateValues" dxfId="0" priority="620"/>
    <cfRule type="duplicateValues" dxfId="0" priority="616"/>
    <cfRule type="duplicateValues" dxfId="0" priority="612"/>
    <cfRule type="duplicateValues" dxfId="0" priority="608"/>
    <cfRule type="duplicateValues" dxfId="0" priority="604"/>
    <cfRule type="duplicateValues" dxfId="0" priority="600"/>
    <cfRule type="duplicateValues" dxfId="0" priority="596"/>
    <cfRule type="duplicateValues" dxfId="0" priority="592"/>
    <cfRule type="duplicateValues" dxfId="0" priority="588"/>
    <cfRule type="duplicateValues" dxfId="0" priority="584"/>
    <cfRule type="duplicateValues" dxfId="0" priority="580"/>
    <cfRule type="duplicateValues" dxfId="0" priority="576"/>
    <cfRule type="duplicateValues" dxfId="0" priority="572"/>
    <cfRule type="duplicateValues" dxfId="0" priority="568"/>
    <cfRule type="duplicateValues" dxfId="0" priority="564"/>
    <cfRule type="duplicateValues" dxfId="0" priority="560"/>
    <cfRule type="duplicateValues" dxfId="0" priority="556"/>
    <cfRule type="duplicateValues" dxfId="0" priority="552"/>
    <cfRule type="duplicateValues" dxfId="0" priority="548"/>
    <cfRule type="duplicateValues" dxfId="0" priority="544"/>
    <cfRule type="duplicateValues" dxfId="0" priority="540"/>
    <cfRule type="duplicateValues" dxfId="0" priority="536"/>
    <cfRule type="duplicateValues" dxfId="0" priority="532"/>
    <cfRule type="duplicateValues" dxfId="0" priority="528"/>
    <cfRule type="duplicateValues" dxfId="0" priority="524"/>
    <cfRule type="duplicateValues" dxfId="0" priority="520"/>
  </conditionalFormatting>
  <conditionalFormatting sqref="C6">
    <cfRule type="duplicateValues" dxfId="0" priority="719"/>
    <cfRule type="duplicateValues" dxfId="0" priority="715"/>
    <cfRule type="duplicateValues" dxfId="0" priority="711"/>
    <cfRule type="duplicateValues" dxfId="0" priority="707"/>
    <cfRule type="duplicateValues" dxfId="0" priority="703"/>
    <cfRule type="duplicateValues" dxfId="0" priority="699"/>
    <cfRule type="duplicateValues" dxfId="0" priority="695"/>
    <cfRule type="duplicateValues" dxfId="0" priority="691"/>
    <cfRule type="duplicateValues" dxfId="0" priority="687"/>
    <cfRule type="duplicateValues" dxfId="0" priority="683"/>
    <cfRule type="duplicateValues" dxfId="0" priority="679"/>
    <cfRule type="duplicateValues" dxfId="0" priority="675"/>
    <cfRule type="duplicateValues" dxfId="0" priority="671"/>
    <cfRule type="duplicateValues" dxfId="0" priority="667"/>
    <cfRule type="duplicateValues" dxfId="0" priority="663"/>
    <cfRule type="duplicateValues" dxfId="0" priority="659"/>
    <cfRule type="duplicateValues" dxfId="0" priority="655"/>
    <cfRule type="duplicateValues" dxfId="0" priority="651"/>
    <cfRule type="duplicateValues" dxfId="0" priority="647"/>
    <cfRule type="duplicateValues" dxfId="0" priority="643"/>
    <cfRule type="duplicateValues" dxfId="0" priority="639"/>
    <cfRule type="duplicateValues" dxfId="0" priority="635"/>
    <cfRule type="duplicateValues" dxfId="0" priority="631"/>
    <cfRule type="duplicateValues" dxfId="0" priority="627"/>
    <cfRule type="duplicateValues" dxfId="0" priority="623"/>
    <cfRule type="duplicateValues" dxfId="0" priority="619"/>
    <cfRule type="duplicateValues" dxfId="0" priority="615"/>
    <cfRule type="duplicateValues" dxfId="0" priority="611"/>
    <cfRule type="duplicateValues" dxfId="0" priority="607"/>
    <cfRule type="duplicateValues" dxfId="0" priority="603"/>
    <cfRule type="duplicateValues" dxfId="0" priority="599"/>
    <cfRule type="duplicateValues" dxfId="0" priority="595"/>
    <cfRule type="duplicateValues" dxfId="0" priority="591"/>
    <cfRule type="duplicateValues" dxfId="0" priority="587"/>
    <cfRule type="duplicateValues" dxfId="0" priority="583"/>
    <cfRule type="duplicateValues" dxfId="0" priority="579"/>
    <cfRule type="duplicateValues" dxfId="0" priority="575"/>
    <cfRule type="duplicateValues" dxfId="0" priority="571"/>
    <cfRule type="duplicateValues" dxfId="0" priority="567"/>
    <cfRule type="duplicateValues" dxfId="0" priority="563"/>
    <cfRule type="duplicateValues" dxfId="0" priority="559"/>
    <cfRule type="duplicateValues" dxfId="0" priority="555"/>
    <cfRule type="duplicateValues" dxfId="0" priority="551"/>
    <cfRule type="duplicateValues" dxfId="0" priority="547"/>
    <cfRule type="duplicateValues" dxfId="0" priority="543"/>
    <cfRule type="duplicateValues" dxfId="0" priority="539"/>
    <cfRule type="duplicateValues" dxfId="0" priority="535"/>
    <cfRule type="duplicateValues" dxfId="0" priority="531"/>
    <cfRule type="duplicateValues" dxfId="0" priority="527"/>
    <cfRule type="duplicateValues" dxfId="0" priority="523"/>
    <cfRule type="duplicateValues" dxfId="0" priority="519"/>
  </conditionalFormatting>
  <conditionalFormatting sqref="C7">
    <cfRule type="duplicateValues" dxfId="0" priority="518"/>
    <cfRule type="duplicateValues" dxfId="0" priority="517"/>
    <cfRule type="duplicateValues" dxfId="0" priority="516"/>
    <cfRule type="duplicateValues" dxfId="0" priority="515"/>
    <cfRule type="duplicateValues" dxfId="0" priority="514"/>
    <cfRule type="duplicateValues" dxfId="0" priority="513"/>
    <cfRule type="duplicateValues" dxfId="0" priority="512"/>
    <cfRule type="duplicateValues" dxfId="0" priority="511"/>
    <cfRule type="duplicateValues" dxfId="0" priority="510"/>
    <cfRule type="duplicateValues" dxfId="0" priority="509"/>
    <cfRule type="duplicateValues" dxfId="0" priority="508"/>
    <cfRule type="duplicateValues" dxfId="0" priority="507"/>
    <cfRule type="duplicateValues" dxfId="0" priority="506"/>
    <cfRule type="duplicateValues" dxfId="0" priority="505"/>
    <cfRule type="duplicateValues" dxfId="0" priority="504"/>
    <cfRule type="duplicateValues" dxfId="0" priority="503"/>
    <cfRule type="duplicateValues" dxfId="0" priority="502"/>
    <cfRule type="duplicateValues" dxfId="0" priority="501"/>
    <cfRule type="duplicateValues" dxfId="0" priority="500"/>
    <cfRule type="duplicateValues" dxfId="0" priority="499"/>
    <cfRule type="duplicateValues" dxfId="0" priority="498"/>
    <cfRule type="duplicateValues" dxfId="0" priority="497"/>
    <cfRule type="duplicateValues" dxfId="0" priority="496"/>
    <cfRule type="duplicateValues" dxfId="0" priority="495"/>
    <cfRule type="duplicateValues" dxfId="0" priority="494"/>
    <cfRule type="duplicateValues" dxfId="0" priority="493"/>
    <cfRule type="duplicateValues" dxfId="0" priority="492"/>
    <cfRule type="duplicateValues" dxfId="0" priority="491"/>
    <cfRule type="duplicateValues" dxfId="0" priority="490"/>
    <cfRule type="duplicateValues" dxfId="0" priority="489"/>
    <cfRule type="duplicateValues" dxfId="0" priority="488"/>
    <cfRule type="duplicateValues" dxfId="0" priority="487"/>
    <cfRule type="duplicateValues" dxfId="0" priority="486"/>
    <cfRule type="duplicateValues" dxfId="0" priority="485"/>
    <cfRule type="duplicateValues" dxfId="0" priority="484"/>
    <cfRule type="duplicateValues" dxfId="0" priority="483"/>
    <cfRule type="duplicateValues" dxfId="0" priority="482"/>
    <cfRule type="duplicateValues" dxfId="0" priority="481"/>
    <cfRule type="duplicateValues" dxfId="0" priority="480"/>
    <cfRule type="duplicateValues" dxfId="0" priority="479"/>
    <cfRule type="duplicateValues" dxfId="0" priority="478"/>
    <cfRule type="duplicateValues" dxfId="0" priority="477"/>
    <cfRule type="duplicateValues" dxfId="0" priority="476"/>
    <cfRule type="duplicateValues" dxfId="0" priority="475"/>
    <cfRule type="duplicateValues" dxfId="0" priority="474"/>
    <cfRule type="duplicateValues" dxfId="0" priority="473"/>
    <cfRule type="duplicateValues" dxfId="0" priority="472"/>
    <cfRule type="duplicateValues" dxfId="0" priority="471"/>
    <cfRule type="duplicateValues" dxfId="0" priority="470"/>
    <cfRule type="duplicateValues" dxfId="0" priority="469"/>
    <cfRule type="duplicateValues" dxfId="0" priority="468"/>
  </conditionalFormatting>
  <conditionalFormatting sqref="C8">
    <cfRule type="duplicateValues" dxfId="0" priority="467"/>
    <cfRule type="duplicateValues" dxfId="0" priority="463"/>
    <cfRule type="duplicateValues" dxfId="0" priority="459"/>
    <cfRule type="duplicateValues" dxfId="0" priority="455"/>
    <cfRule type="duplicateValues" dxfId="0" priority="451"/>
    <cfRule type="duplicateValues" dxfId="0" priority="447"/>
    <cfRule type="duplicateValues" dxfId="0" priority="443"/>
    <cfRule type="duplicateValues" dxfId="0" priority="439"/>
    <cfRule type="duplicateValues" dxfId="0" priority="435"/>
    <cfRule type="duplicateValues" dxfId="0" priority="431"/>
    <cfRule type="duplicateValues" dxfId="0" priority="427"/>
    <cfRule type="duplicateValues" dxfId="0" priority="423"/>
    <cfRule type="duplicateValues" dxfId="0" priority="419"/>
    <cfRule type="duplicateValues" dxfId="0" priority="415"/>
    <cfRule type="duplicateValues" dxfId="0" priority="411"/>
    <cfRule type="duplicateValues" dxfId="0" priority="407"/>
    <cfRule type="duplicateValues" dxfId="0" priority="403"/>
    <cfRule type="duplicateValues" dxfId="0" priority="399"/>
    <cfRule type="duplicateValues" dxfId="0" priority="395"/>
    <cfRule type="duplicateValues" dxfId="0" priority="391"/>
    <cfRule type="duplicateValues" dxfId="0" priority="387"/>
    <cfRule type="duplicateValues" dxfId="0" priority="383"/>
    <cfRule type="duplicateValues" dxfId="0" priority="379"/>
    <cfRule type="duplicateValues" dxfId="0" priority="375"/>
    <cfRule type="duplicateValues" dxfId="0" priority="371"/>
    <cfRule type="duplicateValues" dxfId="0" priority="367"/>
    <cfRule type="duplicateValues" dxfId="0" priority="363"/>
    <cfRule type="duplicateValues" dxfId="0" priority="359"/>
    <cfRule type="duplicateValues" dxfId="0" priority="355"/>
    <cfRule type="duplicateValues" dxfId="0" priority="351"/>
    <cfRule type="duplicateValues" dxfId="0" priority="347"/>
    <cfRule type="duplicateValues" dxfId="0" priority="343"/>
    <cfRule type="duplicateValues" dxfId="0" priority="339"/>
    <cfRule type="duplicateValues" dxfId="0" priority="335"/>
    <cfRule type="duplicateValues" dxfId="0" priority="331"/>
    <cfRule type="duplicateValues" dxfId="0" priority="327"/>
    <cfRule type="duplicateValues" dxfId="0" priority="323"/>
    <cfRule type="duplicateValues" dxfId="0" priority="319"/>
    <cfRule type="duplicateValues" dxfId="0" priority="315"/>
    <cfRule type="duplicateValues" dxfId="0" priority="311"/>
    <cfRule type="duplicateValues" dxfId="0" priority="307"/>
    <cfRule type="duplicateValues" dxfId="0" priority="303"/>
    <cfRule type="duplicateValues" dxfId="0" priority="299"/>
    <cfRule type="duplicateValues" dxfId="0" priority="295"/>
    <cfRule type="duplicateValues" dxfId="0" priority="291"/>
    <cfRule type="duplicateValues" dxfId="0" priority="287"/>
    <cfRule type="duplicateValues" dxfId="0" priority="283"/>
    <cfRule type="duplicateValues" dxfId="0" priority="279"/>
    <cfRule type="duplicateValues" dxfId="0" priority="275"/>
    <cfRule type="duplicateValues" dxfId="0" priority="271"/>
    <cfRule type="duplicateValues" dxfId="0" priority="267"/>
  </conditionalFormatting>
  <conditionalFormatting sqref="C9">
    <cfRule type="duplicateValues" dxfId="0" priority="466"/>
    <cfRule type="duplicateValues" dxfId="0" priority="462"/>
    <cfRule type="duplicateValues" dxfId="0" priority="458"/>
    <cfRule type="duplicateValues" dxfId="0" priority="454"/>
    <cfRule type="duplicateValues" dxfId="0" priority="450"/>
    <cfRule type="duplicateValues" dxfId="0" priority="446"/>
    <cfRule type="duplicateValues" dxfId="0" priority="442"/>
    <cfRule type="duplicateValues" dxfId="0" priority="438"/>
    <cfRule type="duplicateValues" dxfId="0" priority="434"/>
    <cfRule type="duplicateValues" dxfId="0" priority="430"/>
    <cfRule type="duplicateValues" dxfId="0" priority="426"/>
    <cfRule type="duplicateValues" dxfId="0" priority="422"/>
    <cfRule type="duplicateValues" dxfId="0" priority="418"/>
    <cfRule type="duplicateValues" dxfId="0" priority="414"/>
    <cfRule type="duplicateValues" dxfId="0" priority="410"/>
    <cfRule type="duplicateValues" dxfId="0" priority="406"/>
    <cfRule type="duplicateValues" dxfId="0" priority="402"/>
    <cfRule type="duplicateValues" dxfId="0" priority="398"/>
    <cfRule type="duplicateValues" dxfId="0" priority="394"/>
    <cfRule type="duplicateValues" dxfId="0" priority="390"/>
    <cfRule type="duplicateValues" dxfId="0" priority="386"/>
    <cfRule type="duplicateValues" dxfId="0" priority="382"/>
    <cfRule type="duplicateValues" dxfId="0" priority="378"/>
    <cfRule type="duplicateValues" dxfId="0" priority="374"/>
    <cfRule type="duplicateValues" dxfId="0" priority="370"/>
    <cfRule type="duplicateValues" dxfId="0" priority="366"/>
    <cfRule type="duplicateValues" dxfId="0" priority="362"/>
    <cfRule type="duplicateValues" dxfId="0" priority="358"/>
    <cfRule type="duplicateValues" dxfId="0" priority="354"/>
    <cfRule type="duplicateValues" dxfId="0" priority="350"/>
    <cfRule type="duplicateValues" dxfId="0" priority="346"/>
    <cfRule type="duplicateValues" dxfId="0" priority="342"/>
    <cfRule type="duplicateValues" dxfId="0" priority="338"/>
    <cfRule type="duplicateValues" dxfId="0" priority="334"/>
    <cfRule type="duplicateValues" dxfId="0" priority="330"/>
    <cfRule type="duplicateValues" dxfId="0" priority="326"/>
    <cfRule type="duplicateValues" dxfId="0" priority="322"/>
    <cfRule type="duplicateValues" dxfId="0" priority="318"/>
    <cfRule type="duplicateValues" dxfId="0" priority="314"/>
    <cfRule type="duplicateValues" dxfId="0" priority="310"/>
    <cfRule type="duplicateValues" dxfId="0" priority="306"/>
    <cfRule type="duplicateValues" dxfId="0" priority="302"/>
    <cfRule type="duplicateValues" dxfId="0" priority="298"/>
    <cfRule type="duplicateValues" dxfId="0" priority="294"/>
    <cfRule type="duplicateValues" dxfId="0" priority="290"/>
    <cfRule type="duplicateValues" dxfId="0" priority="286"/>
    <cfRule type="duplicateValues" dxfId="0" priority="282"/>
    <cfRule type="duplicateValues" dxfId="0" priority="278"/>
    <cfRule type="duplicateValues" dxfId="0" priority="274"/>
    <cfRule type="duplicateValues" dxfId="0" priority="270"/>
    <cfRule type="duplicateValues" dxfId="0" priority="266"/>
  </conditionalFormatting>
  <conditionalFormatting sqref="C10">
    <cfRule type="duplicateValues" dxfId="0" priority="465"/>
    <cfRule type="duplicateValues" dxfId="0" priority="461"/>
    <cfRule type="duplicateValues" dxfId="0" priority="457"/>
    <cfRule type="duplicateValues" dxfId="0" priority="453"/>
    <cfRule type="duplicateValues" dxfId="0" priority="449"/>
    <cfRule type="duplicateValues" dxfId="0" priority="445"/>
    <cfRule type="duplicateValues" dxfId="0" priority="441"/>
    <cfRule type="duplicateValues" dxfId="0" priority="437"/>
    <cfRule type="duplicateValues" dxfId="0" priority="433"/>
    <cfRule type="duplicateValues" dxfId="0" priority="429"/>
    <cfRule type="duplicateValues" dxfId="0" priority="425"/>
    <cfRule type="duplicateValues" dxfId="0" priority="421"/>
    <cfRule type="duplicateValues" dxfId="0" priority="417"/>
    <cfRule type="duplicateValues" dxfId="0" priority="413"/>
    <cfRule type="duplicateValues" dxfId="0" priority="409"/>
    <cfRule type="duplicateValues" dxfId="0" priority="405"/>
    <cfRule type="duplicateValues" dxfId="0" priority="401"/>
    <cfRule type="duplicateValues" dxfId="0" priority="397"/>
    <cfRule type="duplicateValues" dxfId="0" priority="393"/>
    <cfRule type="duplicateValues" dxfId="0" priority="389"/>
    <cfRule type="duplicateValues" dxfId="0" priority="385"/>
    <cfRule type="duplicateValues" dxfId="0" priority="381"/>
    <cfRule type="duplicateValues" dxfId="0" priority="377"/>
    <cfRule type="duplicateValues" dxfId="0" priority="373"/>
    <cfRule type="duplicateValues" dxfId="0" priority="369"/>
    <cfRule type="duplicateValues" dxfId="0" priority="365"/>
    <cfRule type="duplicateValues" dxfId="0" priority="361"/>
    <cfRule type="duplicateValues" dxfId="0" priority="357"/>
    <cfRule type="duplicateValues" dxfId="0" priority="353"/>
    <cfRule type="duplicateValues" dxfId="0" priority="349"/>
    <cfRule type="duplicateValues" dxfId="0" priority="345"/>
    <cfRule type="duplicateValues" dxfId="0" priority="341"/>
    <cfRule type="duplicateValues" dxfId="0" priority="337"/>
    <cfRule type="duplicateValues" dxfId="0" priority="333"/>
    <cfRule type="duplicateValues" dxfId="0" priority="329"/>
    <cfRule type="duplicateValues" dxfId="0" priority="325"/>
    <cfRule type="duplicateValues" dxfId="0" priority="321"/>
    <cfRule type="duplicateValues" dxfId="0" priority="317"/>
    <cfRule type="duplicateValues" dxfId="0" priority="313"/>
    <cfRule type="duplicateValues" dxfId="0" priority="309"/>
    <cfRule type="duplicateValues" dxfId="0" priority="305"/>
    <cfRule type="duplicateValues" dxfId="0" priority="301"/>
    <cfRule type="duplicateValues" dxfId="0" priority="297"/>
    <cfRule type="duplicateValues" dxfId="0" priority="293"/>
    <cfRule type="duplicateValues" dxfId="0" priority="289"/>
    <cfRule type="duplicateValues" dxfId="0" priority="285"/>
    <cfRule type="duplicateValues" dxfId="0" priority="281"/>
    <cfRule type="duplicateValues" dxfId="0" priority="277"/>
    <cfRule type="duplicateValues" dxfId="0" priority="273"/>
    <cfRule type="duplicateValues" dxfId="0" priority="269"/>
    <cfRule type="duplicateValues" dxfId="0" priority="265"/>
  </conditionalFormatting>
  <conditionalFormatting sqref="C11">
    <cfRule type="duplicateValues" dxfId="0" priority="464"/>
    <cfRule type="duplicateValues" dxfId="0" priority="460"/>
    <cfRule type="duplicateValues" dxfId="0" priority="456"/>
    <cfRule type="duplicateValues" dxfId="0" priority="452"/>
    <cfRule type="duplicateValues" dxfId="0" priority="448"/>
    <cfRule type="duplicateValues" dxfId="0" priority="444"/>
    <cfRule type="duplicateValues" dxfId="0" priority="440"/>
    <cfRule type="duplicateValues" dxfId="0" priority="436"/>
    <cfRule type="duplicateValues" dxfId="0" priority="432"/>
    <cfRule type="duplicateValues" dxfId="0" priority="428"/>
    <cfRule type="duplicateValues" dxfId="0" priority="424"/>
    <cfRule type="duplicateValues" dxfId="0" priority="420"/>
    <cfRule type="duplicateValues" dxfId="0" priority="416"/>
    <cfRule type="duplicateValues" dxfId="0" priority="412"/>
    <cfRule type="duplicateValues" dxfId="0" priority="408"/>
    <cfRule type="duplicateValues" dxfId="0" priority="404"/>
    <cfRule type="duplicateValues" dxfId="0" priority="400"/>
    <cfRule type="duplicateValues" dxfId="0" priority="396"/>
    <cfRule type="duplicateValues" dxfId="0" priority="392"/>
    <cfRule type="duplicateValues" dxfId="0" priority="388"/>
    <cfRule type="duplicateValues" dxfId="0" priority="384"/>
    <cfRule type="duplicateValues" dxfId="0" priority="380"/>
    <cfRule type="duplicateValues" dxfId="0" priority="376"/>
    <cfRule type="duplicateValues" dxfId="0" priority="372"/>
    <cfRule type="duplicateValues" dxfId="0" priority="368"/>
    <cfRule type="duplicateValues" dxfId="0" priority="364"/>
    <cfRule type="duplicateValues" dxfId="0" priority="360"/>
    <cfRule type="duplicateValues" dxfId="0" priority="356"/>
    <cfRule type="duplicateValues" dxfId="0" priority="352"/>
    <cfRule type="duplicateValues" dxfId="0" priority="348"/>
    <cfRule type="duplicateValues" dxfId="0" priority="344"/>
    <cfRule type="duplicateValues" dxfId="0" priority="340"/>
    <cfRule type="duplicateValues" dxfId="0" priority="336"/>
    <cfRule type="duplicateValues" dxfId="0" priority="332"/>
    <cfRule type="duplicateValues" dxfId="0" priority="328"/>
    <cfRule type="duplicateValues" dxfId="0" priority="324"/>
    <cfRule type="duplicateValues" dxfId="0" priority="320"/>
    <cfRule type="duplicateValues" dxfId="0" priority="316"/>
    <cfRule type="duplicateValues" dxfId="0" priority="312"/>
    <cfRule type="duplicateValues" dxfId="0" priority="308"/>
    <cfRule type="duplicateValues" dxfId="0" priority="304"/>
    <cfRule type="duplicateValues" dxfId="0" priority="300"/>
    <cfRule type="duplicateValues" dxfId="0" priority="296"/>
    <cfRule type="duplicateValues" dxfId="0" priority="292"/>
    <cfRule type="duplicateValues" dxfId="0" priority="288"/>
    <cfRule type="duplicateValues" dxfId="0" priority="284"/>
    <cfRule type="duplicateValues" dxfId="0" priority="280"/>
    <cfRule type="duplicateValues" dxfId="0" priority="276"/>
    <cfRule type="duplicateValues" dxfId="0" priority="272"/>
    <cfRule type="duplicateValues" dxfId="0" priority="268"/>
    <cfRule type="duplicateValues" dxfId="0" priority="264"/>
  </conditionalFormatting>
  <conditionalFormatting sqref="C12">
    <cfRule type="duplicateValues" dxfId="0" priority="263"/>
    <cfRule type="duplicateValues" dxfId="0" priority="262"/>
    <cfRule type="duplicateValues" dxfId="0" priority="261"/>
    <cfRule type="duplicateValues" dxfId="0" priority="260"/>
    <cfRule type="duplicateValues" dxfId="0" priority="259"/>
    <cfRule type="duplicateValues" dxfId="0" priority="258"/>
    <cfRule type="duplicateValues" dxfId="0" priority="257"/>
    <cfRule type="duplicateValues" dxfId="0" priority="256"/>
    <cfRule type="duplicateValues" dxfId="0" priority="255"/>
    <cfRule type="duplicateValues" dxfId="0" priority="254"/>
    <cfRule type="duplicateValues" dxfId="0" priority="253"/>
    <cfRule type="duplicateValues" dxfId="0" priority="252"/>
    <cfRule type="duplicateValues" dxfId="0" priority="251"/>
    <cfRule type="duplicateValues" dxfId="0" priority="250"/>
    <cfRule type="duplicateValues" dxfId="0" priority="249"/>
    <cfRule type="duplicateValues" dxfId="0" priority="248"/>
    <cfRule type="duplicateValues" dxfId="0" priority="247"/>
    <cfRule type="duplicateValues" dxfId="0" priority="246"/>
    <cfRule type="duplicateValues" dxfId="0" priority="245"/>
    <cfRule type="duplicateValues" dxfId="0" priority="244"/>
    <cfRule type="duplicateValues" dxfId="0" priority="243"/>
    <cfRule type="duplicateValues" dxfId="0" priority="242"/>
    <cfRule type="duplicateValues" dxfId="0" priority="241"/>
    <cfRule type="duplicateValues" dxfId="0" priority="240"/>
    <cfRule type="duplicateValues" dxfId="0" priority="239"/>
    <cfRule type="duplicateValues" dxfId="0" priority="238"/>
    <cfRule type="duplicateValues" dxfId="0" priority="237"/>
    <cfRule type="duplicateValues" dxfId="0" priority="236"/>
    <cfRule type="duplicateValues" dxfId="0" priority="235"/>
    <cfRule type="duplicateValues" dxfId="0" priority="234"/>
    <cfRule type="duplicateValues" dxfId="0" priority="233"/>
    <cfRule type="duplicateValues" dxfId="0" priority="232"/>
    <cfRule type="duplicateValues" dxfId="0" priority="231"/>
    <cfRule type="duplicateValues" dxfId="0" priority="230"/>
    <cfRule type="duplicateValues" dxfId="0" priority="229"/>
    <cfRule type="duplicateValues" dxfId="0" priority="228"/>
    <cfRule type="duplicateValues" dxfId="0" priority="227"/>
    <cfRule type="duplicateValues" dxfId="0" priority="226"/>
    <cfRule type="duplicateValues" dxfId="0" priority="225"/>
    <cfRule type="duplicateValues" dxfId="0" priority="224"/>
    <cfRule type="duplicateValues" dxfId="0" priority="223"/>
    <cfRule type="duplicateValues" dxfId="0" priority="222"/>
    <cfRule type="duplicateValues" dxfId="0" priority="221"/>
    <cfRule type="duplicateValues" dxfId="0" priority="220"/>
    <cfRule type="duplicateValues" dxfId="0" priority="219"/>
    <cfRule type="duplicateValues" dxfId="0" priority="218"/>
    <cfRule type="duplicateValues" dxfId="0" priority="217"/>
    <cfRule type="duplicateValues" dxfId="0" priority="216"/>
    <cfRule type="duplicateValues" dxfId="0" priority="215"/>
    <cfRule type="duplicateValues" dxfId="0" priority="214"/>
    <cfRule type="duplicateValues" dxfId="0" priority="213"/>
  </conditionalFormatting>
  <conditionalFormatting sqref="C13">
    <cfRule type="duplicateValues" dxfId="0" priority="201"/>
  </conditionalFormatting>
  <conditionalFormatting sqref="C14">
    <cfRule type="duplicateValues" dxfId="0" priority="200"/>
  </conditionalFormatting>
  <conditionalFormatting sqref="C15">
    <cfRule type="duplicateValues" dxfId="0" priority="199"/>
  </conditionalFormatting>
  <conditionalFormatting sqref="C16">
    <cfRule type="duplicateValues" dxfId="0" priority="198"/>
  </conditionalFormatting>
  <conditionalFormatting sqref="C17">
    <cfRule type="duplicateValues" dxfId="0" priority="197"/>
  </conditionalFormatting>
  <conditionalFormatting sqref="C18">
    <cfRule type="duplicateValues" dxfId="0" priority="196"/>
  </conditionalFormatting>
  <conditionalFormatting sqref="C19">
    <cfRule type="duplicateValues" dxfId="0" priority="195"/>
  </conditionalFormatting>
  <conditionalFormatting sqref="C20">
    <cfRule type="duplicateValues" dxfId="0" priority="194"/>
  </conditionalFormatting>
  <conditionalFormatting sqref="C21">
    <cfRule type="duplicateValues" dxfId="0" priority="193"/>
  </conditionalFormatting>
  <conditionalFormatting sqref="C22">
    <cfRule type="duplicateValues" dxfId="0" priority="192"/>
  </conditionalFormatting>
  <conditionalFormatting sqref="C23">
    <cfRule type="duplicateValues" dxfId="0" priority="191"/>
  </conditionalFormatting>
  <conditionalFormatting sqref="C24">
    <cfRule type="duplicateValues" dxfId="0" priority="190"/>
  </conditionalFormatting>
  <conditionalFormatting sqref="C25">
    <cfRule type="duplicateValues" dxfId="0" priority="189"/>
  </conditionalFormatting>
  <conditionalFormatting sqref="C26">
    <cfRule type="duplicateValues" dxfId="0" priority="188"/>
  </conditionalFormatting>
  <conditionalFormatting sqref="C27">
    <cfRule type="duplicateValues" dxfId="0" priority="187"/>
  </conditionalFormatting>
  <conditionalFormatting sqref="C28">
    <cfRule type="duplicateValues" dxfId="0" priority="186"/>
  </conditionalFormatting>
  <conditionalFormatting sqref="C29">
    <cfRule type="duplicateValues" dxfId="0" priority="185"/>
  </conditionalFormatting>
  <conditionalFormatting sqref="C30">
    <cfRule type="duplicateValues" dxfId="0" priority="184"/>
  </conditionalFormatting>
  <conditionalFormatting sqref="C31">
    <cfRule type="duplicateValues" dxfId="0" priority="183"/>
  </conditionalFormatting>
  <conditionalFormatting sqref="C32">
    <cfRule type="duplicateValues" dxfId="0" priority="182"/>
  </conditionalFormatting>
  <conditionalFormatting sqref="C33">
    <cfRule type="duplicateValues" dxfId="0" priority="181"/>
  </conditionalFormatting>
  <conditionalFormatting sqref="C37">
    <cfRule type="duplicateValues" dxfId="0" priority="211"/>
  </conditionalFormatting>
  <conditionalFormatting sqref="C38">
    <cfRule type="duplicateValues" dxfId="0" priority="210"/>
  </conditionalFormatting>
  <conditionalFormatting sqref="C39">
    <cfRule type="duplicateValues" dxfId="0" priority="209"/>
  </conditionalFormatting>
  <conditionalFormatting sqref="C40">
    <cfRule type="duplicateValues" dxfId="0" priority="208"/>
  </conditionalFormatting>
  <conditionalFormatting sqref="C41">
    <cfRule type="duplicateValues" dxfId="0" priority="207"/>
  </conditionalFormatting>
  <conditionalFormatting sqref="C42">
    <cfRule type="duplicateValues" dxfId="0" priority="206"/>
  </conditionalFormatting>
  <conditionalFormatting sqref="C43">
    <cfRule type="duplicateValues" dxfId="0" priority="205"/>
  </conditionalFormatting>
  <conditionalFormatting sqref="C44">
    <cfRule type="duplicateValues" dxfId="0" priority="203"/>
  </conditionalFormatting>
  <conditionalFormatting sqref="C45">
    <cfRule type="duplicateValues" dxfId="0" priority="202"/>
  </conditionalFormatting>
  <conditionalFormatting sqref="C60">
    <cfRule type="duplicateValues" dxfId="0" priority="129"/>
    <cfRule type="duplicateValues" dxfId="0" priority="130"/>
    <cfRule type="duplicateValues" dxfId="0" priority="131"/>
    <cfRule type="duplicateValues" dxfId="0" priority="132"/>
    <cfRule type="duplicateValues" dxfId="0" priority="133"/>
    <cfRule type="duplicateValues" dxfId="0" priority="134"/>
    <cfRule type="duplicateValues" dxfId="0" priority="135"/>
    <cfRule type="duplicateValues" dxfId="0" priority="136"/>
    <cfRule type="duplicateValues" dxfId="0" priority="137"/>
    <cfRule type="duplicateValues" dxfId="0" priority="138"/>
    <cfRule type="duplicateValues" dxfId="0" priority="139"/>
    <cfRule type="duplicateValues" dxfId="0" priority="140"/>
    <cfRule type="duplicateValues" dxfId="0" priority="141"/>
    <cfRule type="duplicateValues" dxfId="0" priority="142"/>
    <cfRule type="duplicateValues" dxfId="0" priority="143"/>
    <cfRule type="duplicateValues" dxfId="0" priority="144"/>
    <cfRule type="duplicateValues" dxfId="0" priority="145"/>
    <cfRule type="duplicateValues" dxfId="0" priority="146"/>
    <cfRule type="duplicateValues" dxfId="0" priority="147"/>
    <cfRule type="duplicateValues" dxfId="0" priority="148"/>
    <cfRule type="duplicateValues" dxfId="0" priority="149"/>
    <cfRule type="duplicateValues" dxfId="0" priority="150"/>
    <cfRule type="duplicateValues" dxfId="0" priority="151"/>
    <cfRule type="duplicateValues" dxfId="0" priority="152"/>
    <cfRule type="duplicateValues" dxfId="0" priority="153"/>
    <cfRule type="duplicateValues" dxfId="0" priority="154"/>
    <cfRule type="duplicateValues" dxfId="0" priority="155"/>
    <cfRule type="duplicateValues" dxfId="0" priority="156"/>
    <cfRule type="duplicateValues" dxfId="0" priority="157"/>
    <cfRule type="duplicateValues" dxfId="0" priority="158"/>
    <cfRule type="duplicateValues" dxfId="0" priority="159"/>
    <cfRule type="duplicateValues" dxfId="0" priority="160"/>
    <cfRule type="duplicateValues" dxfId="0" priority="161"/>
    <cfRule type="duplicateValues" dxfId="0" priority="162"/>
    <cfRule type="duplicateValues" dxfId="0" priority="163"/>
    <cfRule type="duplicateValues" dxfId="0" priority="164"/>
    <cfRule type="duplicateValues" dxfId="0" priority="165"/>
    <cfRule type="duplicateValues" dxfId="0" priority="166"/>
    <cfRule type="duplicateValues" dxfId="0" priority="167"/>
    <cfRule type="duplicateValues" dxfId="0" priority="168"/>
    <cfRule type="duplicateValues" dxfId="0" priority="169"/>
    <cfRule type="duplicateValues" dxfId="0" priority="170"/>
    <cfRule type="duplicateValues" dxfId="0" priority="171"/>
    <cfRule type="duplicateValues" dxfId="0" priority="172"/>
    <cfRule type="duplicateValues" dxfId="0" priority="173"/>
    <cfRule type="duplicateValues" dxfId="0" priority="174"/>
    <cfRule type="duplicateValues" dxfId="0" priority="175"/>
    <cfRule type="duplicateValues" dxfId="0" priority="176"/>
    <cfRule type="duplicateValues" dxfId="0" priority="177"/>
    <cfRule type="duplicateValues" dxfId="0" priority="178"/>
    <cfRule type="duplicateValues" dxfId="0" priority="179"/>
  </conditionalFormatting>
  <conditionalFormatting sqref="C68">
    <cfRule type="duplicateValues" dxfId="0" priority="128"/>
  </conditionalFormatting>
  <conditionalFormatting sqref="C69">
    <cfRule type="duplicateValues" dxfId="0" priority="127"/>
  </conditionalFormatting>
  <conditionalFormatting sqref="C72">
    <cfRule type="duplicateValues" dxfId="0" priority="25"/>
    <cfRule type="duplicateValues" dxfId="0" priority="27"/>
    <cfRule type="duplicateValues" dxfId="0" priority="29"/>
    <cfRule type="duplicateValues" dxfId="0" priority="31"/>
    <cfRule type="duplicateValues" dxfId="0" priority="33"/>
    <cfRule type="duplicateValues" dxfId="0" priority="35"/>
    <cfRule type="duplicateValues" dxfId="0" priority="37"/>
    <cfRule type="duplicateValues" dxfId="0" priority="39"/>
    <cfRule type="duplicateValues" dxfId="0" priority="41"/>
    <cfRule type="duplicateValues" dxfId="0" priority="43"/>
    <cfRule type="duplicateValues" dxfId="0" priority="45"/>
    <cfRule type="duplicateValues" dxfId="0" priority="47"/>
    <cfRule type="duplicateValues" dxfId="0" priority="49"/>
    <cfRule type="duplicateValues" dxfId="0" priority="51"/>
    <cfRule type="duplicateValues" dxfId="0" priority="53"/>
    <cfRule type="duplicateValues" dxfId="0" priority="55"/>
    <cfRule type="duplicateValues" dxfId="0" priority="57"/>
    <cfRule type="duplicateValues" dxfId="0" priority="59"/>
    <cfRule type="duplicateValues" dxfId="0" priority="61"/>
    <cfRule type="duplicateValues" dxfId="0" priority="63"/>
    <cfRule type="duplicateValues" dxfId="0" priority="65"/>
    <cfRule type="duplicateValues" dxfId="0" priority="67"/>
    <cfRule type="duplicateValues" dxfId="0" priority="69"/>
    <cfRule type="duplicateValues" dxfId="0" priority="71"/>
    <cfRule type="duplicateValues" dxfId="0" priority="73"/>
    <cfRule type="duplicateValues" dxfId="0" priority="75"/>
    <cfRule type="duplicateValues" dxfId="0" priority="77"/>
    <cfRule type="duplicateValues" dxfId="0" priority="79"/>
    <cfRule type="duplicateValues" dxfId="0" priority="81"/>
    <cfRule type="duplicateValues" dxfId="0" priority="83"/>
    <cfRule type="duplicateValues" dxfId="0" priority="85"/>
    <cfRule type="duplicateValues" dxfId="0" priority="87"/>
    <cfRule type="duplicateValues" dxfId="0" priority="89"/>
    <cfRule type="duplicateValues" dxfId="0" priority="91"/>
    <cfRule type="duplicateValues" dxfId="0" priority="93"/>
    <cfRule type="duplicateValues" dxfId="0" priority="95"/>
    <cfRule type="duplicateValues" dxfId="0" priority="97"/>
    <cfRule type="duplicateValues" dxfId="0" priority="99"/>
    <cfRule type="duplicateValues" dxfId="0" priority="101"/>
    <cfRule type="duplicateValues" dxfId="0" priority="103"/>
    <cfRule type="duplicateValues" dxfId="0" priority="105"/>
    <cfRule type="duplicateValues" dxfId="0" priority="107"/>
    <cfRule type="duplicateValues" dxfId="0" priority="109"/>
    <cfRule type="duplicateValues" dxfId="0" priority="111"/>
    <cfRule type="duplicateValues" dxfId="0" priority="113"/>
    <cfRule type="duplicateValues" dxfId="0" priority="115"/>
    <cfRule type="duplicateValues" dxfId="0" priority="117"/>
    <cfRule type="duplicateValues" dxfId="0" priority="119"/>
    <cfRule type="duplicateValues" dxfId="0" priority="121"/>
  </conditionalFormatting>
  <conditionalFormatting sqref="C73">
    <cfRule type="duplicateValues" dxfId="0" priority="24"/>
    <cfRule type="duplicateValues" dxfId="0" priority="26"/>
    <cfRule type="duplicateValues" dxfId="0" priority="28"/>
    <cfRule type="duplicateValues" dxfId="0" priority="30"/>
    <cfRule type="duplicateValues" dxfId="0" priority="32"/>
    <cfRule type="duplicateValues" dxfId="0" priority="34"/>
    <cfRule type="duplicateValues" dxfId="0" priority="36"/>
    <cfRule type="duplicateValues" dxfId="0" priority="38"/>
    <cfRule type="duplicateValues" dxfId="0" priority="40"/>
    <cfRule type="duplicateValues" dxfId="0" priority="42"/>
    <cfRule type="duplicateValues" dxfId="0" priority="44"/>
    <cfRule type="duplicateValues" dxfId="0" priority="46"/>
    <cfRule type="duplicateValues" dxfId="0" priority="48"/>
    <cfRule type="duplicateValues" dxfId="0" priority="50"/>
    <cfRule type="duplicateValues" dxfId="0" priority="52"/>
    <cfRule type="duplicateValues" dxfId="0" priority="54"/>
    <cfRule type="duplicateValues" dxfId="0" priority="56"/>
    <cfRule type="duplicateValues" dxfId="0" priority="58"/>
    <cfRule type="duplicateValues" dxfId="0" priority="60"/>
    <cfRule type="duplicateValues" dxfId="0" priority="62"/>
    <cfRule type="duplicateValues" dxfId="0" priority="64"/>
    <cfRule type="duplicateValues" dxfId="0" priority="66"/>
    <cfRule type="duplicateValues" dxfId="0" priority="68"/>
    <cfRule type="duplicateValues" dxfId="0" priority="70"/>
    <cfRule type="duplicateValues" dxfId="0" priority="72"/>
    <cfRule type="duplicateValues" dxfId="0" priority="74"/>
    <cfRule type="duplicateValues" dxfId="0" priority="76"/>
    <cfRule type="duplicateValues" dxfId="0" priority="78"/>
    <cfRule type="duplicateValues" dxfId="0" priority="80"/>
    <cfRule type="duplicateValues" dxfId="0" priority="82"/>
    <cfRule type="duplicateValues" dxfId="0" priority="84"/>
    <cfRule type="duplicateValues" dxfId="0" priority="86"/>
    <cfRule type="duplicateValues" dxfId="0" priority="88"/>
    <cfRule type="duplicateValues" dxfId="0" priority="90"/>
    <cfRule type="duplicateValues" dxfId="0" priority="92"/>
    <cfRule type="duplicateValues" dxfId="0" priority="94"/>
    <cfRule type="duplicateValues" dxfId="0" priority="96"/>
    <cfRule type="duplicateValues" dxfId="0" priority="98"/>
    <cfRule type="duplicateValues" dxfId="0" priority="100"/>
    <cfRule type="duplicateValues" dxfId="0" priority="102"/>
    <cfRule type="duplicateValues" dxfId="0" priority="104"/>
    <cfRule type="duplicateValues" dxfId="0" priority="106"/>
    <cfRule type="duplicateValues" dxfId="0" priority="108"/>
    <cfRule type="duplicateValues" dxfId="0" priority="110"/>
    <cfRule type="duplicateValues" dxfId="0" priority="112"/>
    <cfRule type="duplicateValues" dxfId="0" priority="114"/>
    <cfRule type="duplicateValues" dxfId="0" priority="116"/>
    <cfRule type="duplicateValues" dxfId="0" priority="118"/>
    <cfRule type="duplicateValues" dxfId="0" priority="120"/>
  </conditionalFormatting>
  <conditionalFormatting sqref="C84">
    <cfRule type="duplicateValues" dxfId="0" priority="122"/>
  </conditionalFormatting>
  <conditionalFormatting sqref="C85">
    <cfRule type="duplicateValues" dxfId="0" priority="2641"/>
    <cfRule type="duplicateValues" dxfId="0" priority="2642"/>
    <cfRule type="duplicateValues" dxfId="0" priority="2643"/>
  </conditionalFormatting>
  <conditionalFormatting sqref="C88">
    <cfRule type="duplicateValues" dxfId="0" priority="2629"/>
    <cfRule type="duplicateValues" dxfId="0" priority="2630"/>
  </conditionalFormatting>
  <conditionalFormatting sqref="C89">
    <cfRule type="duplicateValues" dxfId="0" priority="2627"/>
    <cfRule type="duplicateValues" dxfId="0" priority="2628"/>
  </conditionalFormatting>
  <conditionalFormatting sqref="C90">
    <cfRule type="duplicateValues" dxfId="0" priority="2625"/>
    <cfRule type="duplicateValues" dxfId="0" priority="2626"/>
  </conditionalFormatting>
  <conditionalFormatting sqref="C91">
    <cfRule type="duplicateValues" dxfId="0" priority="2623"/>
    <cfRule type="duplicateValues" dxfId="0" priority="2624"/>
  </conditionalFormatting>
  <conditionalFormatting sqref="C92">
    <cfRule type="duplicateValues" dxfId="0" priority="2621"/>
    <cfRule type="duplicateValues" dxfId="0" priority="2622"/>
  </conditionalFormatting>
  <conditionalFormatting sqref="C93">
    <cfRule type="duplicateValues" dxfId="0" priority="2637"/>
    <cfRule type="duplicateValues" dxfId="0" priority="2638"/>
  </conditionalFormatting>
  <conditionalFormatting sqref="C$1:C$1048576">
    <cfRule type="duplicateValues" dxfId="0" priority="1"/>
  </conditionalFormatting>
  <conditionalFormatting sqref="C3:C69">
    <cfRule type="duplicateValues" dxfId="0" priority="123"/>
    <cfRule type="duplicateValues" dxfId="0" priority="124"/>
    <cfRule type="duplicateValues" dxfId="0" priority="125"/>
    <cfRule type="duplicateValues" dxfId="0" priority="126"/>
  </conditionalFormatting>
  <conditionalFormatting sqref="C56:C59">
    <cfRule type="duplicateValues" dxfId="0" priority="180"/>
  </conditionalFormatting>
  <conditionalFormatting sqref="C70:C73">
    <cfRule type="duplicateValues" dxfId="0" priority="18"/>
    <cfRule type="duplicateValues" dxfId="0" priority="19"/>
    <cfRule type="duplicateValues" dxfId="0" priority="20"/>
    <cfRule type="duplicateValues" dxfId="0" priority="21"/>
    <cfRule type="duplicateValues" dxfId="0" priority="22"/>
    <cfRule type="duplicateValues" dxfId="0" priority="23"/>
  </conditionalFormatting>
  <conditionalFormatting sqref="C74:C75">
    <cfRule type="duplicateValues" dxfId="0" priority="16"/>
    <cfRule type="duplicateValues" dxfId="0" priority="15"/>
    <cfRule type="duplicateValues" dxfId="0" priority="14"/>
    <cfRule type="duplicateValues" dxfId="0" priority="13"/>
    <cfRule type="duplicateValues" dxfId="0" priority="12"/>
  </conditionalFormatting>
  <conditionalFormatting sqref="C76:C83">
    <cfRule type="duplicateValues" dxfId="0" priority="7"/>
    <cfRule type="duplicateValues" dxfId="0" priority="8"/>
    <cfRule type="duplicateValues" dxfId="0" priority="9"/>
    <cfRule type="duplicateValues" dxfId="0" priority="10"/>
    <cfRule type="duplicateValues" dxfId="0" priority="11"/>
  </conditionalFormatting>
  <conditionalFormatting sqref="C96:C98">
    <cfRule type="duplicateValues" dxfId="0" priority="2"/>
    <cfRule type="duplicateValues" dxfId="0" priority="3"/>
    <cfRule type="duplicateValues" dxfId="0" priority="4"/>
    <cfRule type="duplicateValues" dxfId="0" priority="5"/>
    <cfRule type="duplicateValues" dxfId="0" priority="6"/>
  </conditionalFormatting>
  <conditionalFormatting sqref="C1:C2 C85:C95 C99:C1048576">
    <cfRule type="duplicateValues" dxfId="0" priority="723"/>
    <cfRule type="duplicateValues" dxfId="0" priority="1009"/>
    <cfRule type="duplicateValues" dxfId="0" priority="2392"/>
    <cfRule type="duplicateValues" dxfId="0" priority="2618"/>
  </conditionalFormatting>
  <conditionalFormatting sqref="C1:C2 C86:C87 C99:C1048576 C94:C95">
    <cfRule type="duplicateValues" dxfId="0" priority="2644"/>
    <cfRule type="duplicateValues" dxfId="0" priority="2831"/>
    <cfRule type="duplicateValues" dxfId="0" priority="2887"/>
  </conditionalFormatting>
  <conditionalFormatting sqref="C1:C2 C85:C87 C99:C1048576 C94:C95">
    <cfRule type="duplicateValues" dxfId="0" priority="2640"/>
  </conditionalFormatting>
  <conditionalFormatting sqref="C1:C73 C84:C95 C99:C1048576">
    <cfRule type="duplicateValues" dxfId="0" priority="17"/>
  </conditionalFormatting>
  <conditionalFormatting sqref="C34:C36 C46:C55">
    <cfRule type="duplicateValues" dxfId="0" priority="212"/>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44"/>
  <sheetViews>
    <sheetView workbookViewId="0">
      <pane xSplit="3" ySplit="4" topLeftCell="D124" activePane="bottomRight" state="frozen"/>
      <selection/>
      <selection pane="topRight"/>
      <selection pane="bottomLeft"/>
      <selection pane="bottomRight" activeCell="A158" sqref="A158:A160"/>
    </sheetView>
  </sheetViews>
  <sheetFormatPr defaultColWidth="9" defaultRowHeight="13.5"/>
  <cols>
    <col min="1" max="2" width="6.63333333333333" style="10" customWidth="1"/>
    <col min="3" max="33" width="4.275" style="10" customWidth="1"/>
    <col min="34" max="34" width="5" style="10" customWidth="1"/>
    <col min="35" max="35" width="7.75" style="10" customWidth="1"/>
    <col min="36" max="36" width="6.63333333333333" style="10" customWidth="1"/>
    <col min="37" max="37" width="7.63333333333333" style="10" customWidth="1"/>
    <col min="38" max="38" width="5.5" style="10" customWidth="1"/>
    <col min="39" max="39" width="10.3833333333333" style="10" customWidth="1"/>
    <col min="40" max="40" width="7.88333333333333" style="10" customWidth="1"/>
    <col min="41" max="41" width="8" style="13" customWidth="1"/>
    <col min="42" max="16381" width="9" style="10"/>
    <col min="16382" max="16384" width="9" style="14"/>
  </cols>
  <sheetData>
    <row r="1" s="10" customFormat="1" ht="30" customHeight="1" spans="1:16383">
      <c r="A1" s="15" t="s">
        <v>128</v>
      </c>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41"/>
      <c r="AK1" s="41"/>
      <c r="AL1" s="42">
        <v>2023</v>
      </c>
      <c r="AM1" s="42"/>
      <c r="AN1" s="43">
        <v>3</v>
      </c>
      <c r="AO1" s="13"/>
      <c r="XFB1" s="14"/>
      <c r="XFC1" s="14"/>
    </row>
    <row r="2" s="10" customFormat="1" ht="21" customHeight="1" spans="1:16383">
      <c r="A2" s="16" t="s">
        <v>129</v>
      </c>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44" t="s">
        <v>130</v>
      </c>
      <c r="AK2" s="44"/>
      <c r="AL2" s="44"/>
      <c r="AM2" s="16" t="s">
        <v>131</v>
      </c>
      <c r="AN2" s="45"/>
      <c r="AO2" s="13"/>
      <c r="XFB2" s="14"/>
      <c r="XFC2" s="14"/>
    </row>
    <row r="3" s="10" customFormat="1" ht="15" customHeight="1" spans="1:16383">
      <c r="A3" s="17" t="s">
        <v>132</v>
      </c>
      <c r="B3" s="17" t="s">
        <v>133</v>
      </c>
      <c r="C3" s="17" t="s">
        <v>134</v>
      </c>
      <c r="D3" s="18">
        <v>44986</v>
      </c>
      <c r="E3" s="18">
        <v>44987</v>
      </c>
      <c r="F3" s="18">
        <v>44988</v>
      </c>
      <c r="G3" s="18">
        <v>44989</v>
      </c>
      <c r="H3" s="18">
        <v>44990</v>
      </c>
      <c r="I3" s="18">
        <v>44991</v>
      </c>
      <c r="J3" s="18">
        <v>44992</v>
      </c>
      <c r="K3" s="18">
        <v>44993</v>
      </c>
      <c r="L3" s="18">
        <v>44994</v>
      </c>
      <c r="M3" s="18">
        <v>44995</v>
      </c>
      <c r="N3" s="18">
        <v>44996</v>
      </c>
      <c r="O3" s="18">
        <v>44997</v>
      </c>
      <c r="P3" s="18">
        <v>44998</v>
      </c>
      <c r="Q3" s="18">
        <v>44999</v>
      </c>
      <c r="R3" s="18">
        <v>45000</v>
      </c>
      <c r="S3" s="18">
        <v>45001</v>
      </c>
      <c r="T3" s="18">
        <v>45002</v>
      </c>
      <c r="U3" s="18">
        <v>45003</v>
      </c>
      <c r="V3" s="18">
        <v>45004</v>
      </c>
      <c r="W3" s="18">
        <v>45005</v>
      </c>
      <c r="X3" s="18">
        <v>45006</v>
      </c>
      <c r="Y3" s="18">
        <v>45007</v>
      </c>
      <c r="Z3" s="18">
        <v>45008</v>
      </c>
      <c r="AA3" s="18">
        <v>45009</v>
      </c>
      <c r="AB3" s="18">
        <v>45010</v>
      </c>
      <c r="AC3" s="18">
        <v>45011</v>
      </c>
      <c r="AD3" s="18">
        <v>45012</v>
      </c>
      <c r="AE3" s="18">
        <v>45013</v>
      </c>
      <c r="AF3" s="18">
        <v>45014</v>
      </c>
      <c r="AG3" s="18">
        <v>45015</v>
      </c>
      <c r="AH3" s="18">
        <v>45016</v>
      </c>
      <c r="AI3" s="46" t="s">
        <v>135</v>
      </c>
      <c r="AJ3" s="47" t="s">
        <v>136</v>
      </c>
      <c r="AK3" s="47" t="s">
        <v>137</v>
      </c>
      <c r="AL3" s="47"/>
      <c r="AM3" s="47" t="s">
        <v>138</v>
      </c>
      <c r="AN3" s="17" t="s">
        <v>139</v>
      </c>
      <c r="AO3" s="50" t="s">
        <v>140</v>
      </c>
      <c r="XFA3" s="14"/>
      <c r="XFB3" s="14"/>
      <c r="XFC3" s="14"/>
    </row>
    <row r="4" s="10" customFormat="1" ht="15" customHeight="1" spans="1:16383">
      <c r="A4" s="17" t="s">
        <v>3</v>
      </c>
      <c r="B4" s="17"/>
      <c r="C4" s="17"/>
      <c r="D4" s="19" t="s">
        <v>141</v>
      </c>
      <c r="E4" s="19" t="s">
        <v>142</v>
      </c>
      <c r="F4" s="19" t="s">
        <v>143</v>
      </c>
      <c r="G4" s="19" t="s">
        <v>144</v>
      </c>
      <c r="H4" s="19" t="s">
        <v>145</v>
      </c>
      <c r="I4" s="19" t="s">
        <v>146</v>
      </c>
      <c r="J4" s="19" t="s">
        <v>147</v>
      </c>
      <c r="K4" s="19" t="s">
        <v>141</v>
      </c>
      <c r="L4" s="19" t="s">
        <v>142</v>
      </c>
      <c r="M4" s="19" t="s">
        <v>143</v>
      </c>
      <c r="N4" s="19" t="s">
        <v>144</v>
      </c>
      <c r="O4" s="19" t="s">
        <v>145</v>
      </c>
      <c r="P4" s="19" t="s">
        <v>146</v>
      </c>
      <c r="Q4" s="19" t="s">
        <v>147</v>
      </c>
      <c r="R4" s="19" t="s">
        <v>141</v>
      </c>
      <c r="S4" s="19" t="s">
        <v>142</v>
      </c>
      <c r="T4" s="19" t="s">
        <v>143</v>
      </c>
      <c r="U4" s="19" t="s">
        <v>144</v>
      </c>
      <c r="V4" s="19" t="s">
        <v>145</v>
      </c>
      <c r="W4" s="19" t="s">
        <v>146</v>
      </c>
      <c r="X4" s="19" t="s">
        <v>147</v>
      </c>
      <c r="Y4" s="19" t="s">
        <v>141</v>
      </c>
      <c r="Z4" s="19" t="s">
        <v>142</v>
      </c>
      <c r="AA4" s="19" t="s">
        <v>143</v>
      </c>
      <c r="AB4" s="19" t="s">
        <v>144</v>
      </c>
      <c r="AC4" s="19" t="s">
        <v>145</v>
      </c>
      <c r="AD4" s="19" t="s">
        <v>146</v>
      </c>
      <c r="AE4" s="19" t="s">
        <v>147</v>
      </c>
      <c r="AF4" s="19" t="s">
        <v>141</v>
      </c>
      <c r="AG4" s="19" t="s">
        <v>142</v>
      </c>
      <c r="AH4" s="19" t="s">
        <v>143</v>
      </c>
      <c r="AI4" s="46"/>
      <c r="AJ4" s="47"/>
      <c r="AK4" s="47" t="s">
        <v>148</v>
      </c>
      <c r="AL4" s="47" t="s">
        <v>149</v>
      </c>
      <c r="AM4" s="47"/>
      <c r="AN4" s="17"/>
      <c r="AO4" s="50"/>
      <c r="XFA4" s="14"/>
      <c r="XFB4" s="14"/>
      <c r="XFC4" s="14"/>
    </row>
    <row r="5" s="10" customFormat="1" ht="19" customHeight="1" spans="1:44">
      <c r="A5" s="20" t="s">
        <v>37</v>
      </c>
      <c r="B5" s="21" t="s">
        <v>150</v>
      </c>
      <c r="C5" s="21" t="s">
        <v>151</v>
      </c>
      <c r="D5" s="21"/>
      <c r="E5" s="21"/>
      <c r="F5" s="21"/>
      <c r="G5" s="21"/>
      <c r="H5" s="21">
        <v>4</v>
      </c>
      <c r="I5" s="21">
        <v>4</v>
      </c>
      <c r="J5" s="21">
        <v>4</v>
      </c>
      <c r="K5" s="21">
        <v>4</v>
      </c>
      <c r="L5" s="21">
        <v>4</v>
      </c>
      <c r="M5" s="21">
        <v>4</v>
      </c>
      <c r="N5" s="21">
        <v>4</v>
      </c>
      <c r="O5" s="21">
        <v>4</v>
      </c>
      <c r="P5" s="21">
        <v>4</v>
      </c>
      <c r="Q5" s="21">
        <v>4</v>
      </c>
      <c r="R5" s="21">
        <v>4</v>
      </c>
      <c r="S5" s="21">
        <v>4</v>
      </c>
      <c r="T5" s="21">
        <v>4</v>
      </c>
      <c r="U5" s="21">
        <v>4</v>
      </c>
      <c r="V5" s="21">
        <v>4</v>
      </c>
      <c r="W5" s="21">
        <v>4</v>
      </c>
      <c r="X5" s="21">
        <v>4</v>
      </c>
      <c r="Y5" s="21">
        <v>4</v>
      </c>
      <c r="Z5" s="21">
        <v>4</v>
      </c>
      <c r="AA5" s="21">
        <v>4</v>
      </c>
      <c r="AB5" s="21">
        <v>4</v>
      </c>
      <c r="AC5" s="21">
        <v>4</v>
      </c>
      <c r="AD5" s="21">
        <v>4</v>
      </c>
      <c r="AE5" s="21">
        <v>4</v>
      </c>
      <c r="AF5" s="21">
        <v>4</v>
      </c>
      <c r="AG5" s="21">
        <v>4</v>
      </c>
      <c r="AH5" s="8">
        <v>4</v>
      </c>
      <c r="AI5" s="48">
        <f>IF(A2="","",COUNTIF(D5:AH6,"&gt;2")/2)</f>
        <v>27</v>
      </c>
      <c r="AJ5" s="48">
        <f>SUMPRODUCT(IFERROR((IFERROR(WEEKDAY($D$3:$AH$3,2),999)&lt;6)*D5:AH6,0))</f>
        <v>160</v>
      </c>
      <c r="AK5" s="48">
        <f>SUMPRODUCT((IFERROR(WEEKDAY($D$3:$AH$3,2),999)&lt;6)*D7:AH7)</f>
        <v>56</v>
      </c>
      <c r="AL5" s="48">
        <f>SUMPRODUCT(IFERROR((IFERROR(WEEKDAY($D$3:$AH$3,2),0)&gt;5)*D5:AH7,0))</f>
        <v>71.5</v>
      </c>
      <c r="AM5" s="48">
        <f>IFERROR(SUM(AJ5:AL7),"")</f>
        <v>287.5</v>
      </c>
      <c r="AN5" s="49" t="str">
        <f>VLOOKUP(A5,[11]Sheet1!$D:$M,10,0)</f>
        <v>河北</v>
      </c>
      <c r="AO5" s="51">
        <f>SUMPRODUCT((IFERROR((L5:AH5+L6:AH6+L7:AH7),0)&gt;8)*1,IFERROR((L5:AH5+L6:AH6+L7:AH7-8),0))</f>
        <v>61</v>
      </c>
      <c r="AP5" s="51"/>
      <c r="AQ5" s="48"/>
      <c r="AR5" s="48"/>
    </row>
    <row r="6" s="10" customFormat="1" ht="19" customHeight="1" spans="1:44">
      <c r="A6" s="22"/>
      <c r="B6" s="21"/>
      <c r="C6" s="21" t="s">
        <v>152</v>
      </c>
      <c r="D6" s="21"/>
      <c r="E6" s="21"/>
      <c r="F6" s="21"/>
      <c r="G6" s="21"/>
      <c r="H6" s="21">
        <v>4</v>
      </c>
      <c r="I6" s="21">
        <v>4</v>
      </c>
      <c r="J6" s="21">
        <v>4</v>
      </c>
      <c r="K6" s="21">
        <v>4</v>
      </c>
      <c r="L6" s="21">
        <v>4</v>
      </c>
      <c r="M6" s="21">
        <v>4</v>
      </c>
      <c r="N6" s="21">
        <v>4</v>
      </c>
      <c r="O6" s="21">
        <v>4</v>
      </c>
      <c r="P6" s="21">
        <v>4</v>
      </c>
      <c r="Q6" s="21">
        <v>4</v>
      </c>
      <c r="R6" s="21">
        <v>4</v>
      </c>
      <c r="S6" s="21">
        <v>4</v>
      </c>
      <c r="T6" s="21">
        <v>4</v>
      </c>
      <c r="U6" s="21">
        <v>4</v>
      </c>
      <c r="V6" s="21">
        <v>4</v>
      </c>
      <c r="W6" s="21">
        <v>4</v>
      </c>
      <c r="X6" s="21">
        <v>4</v>
      </c>
      <c r="Y6" s="21">
        <v>4</v>
      </c>
      <c r="Z6" s="21">
        <v>4</v>
      </c>
      <c r="AA6" s="21">
        <v>4</v>
      </c>
      <c r="AB6" s="21">
        <v>4</v>
      </c>
      <c r="AC6" s="21">
        <v>4</v>
      </c>
      <c r="AD6" s="21">
        <v>4</v>
      </c>
      <c r="AE6" s="21">
        <v>4</v>
      </c>
      <c r="AF6" s="21">
        <v>4</v>
      </c>
      <c r="AG6" s="21">
        <v>4</v>
      </c>
      <c r="AH6" s="8">
        <v>4</v>
      </c>
      <c r="AI6" s="48"/>
      <c r="AJ6" s="48"/>
      <c r="AK6" s="48"/>
      <c r="AL6" s="48"/>
      <c r="AM6" s="48"/>
      <c r="AN6" s="49"/>
      <c r="AO6" s="52"/>
      <c r="AP6" s="52"/>
      <c r="AQ6" s="48"/>
      <c r="AR6" s="48"/>
    </row>
    <row r="7" s="10" customFormat="1" ht="20" customHeight="1" spans="1:44">
      <c r="A7" s="23"/>
      <c r="B7" s="21"/>
      <c r="C7" s="21" t="s">
        <v>153</v>
      </c>
      <c r="D7" s="8"/>
      <c r="E7" s="8"/>
      <c r="F7" s="8"/>
      <c r="G7" s="8"/>
      <c r="H7" s="8">
        <v>0.5</v>
      </c>
      <c r="I7" s="8">
        <v>2.5</v>
      </c>
      <c r="J7" s="8">
        <v>3.5</v>
      </c>
      <c r="K7" s="8">
        <v>4</v>
      </c>
      <c r="L7" s="8">
        <v>2.5</v>
      </c>
      <c r="M7" s="8">
        <v>3.5</v>
      </c>
      <c r="N7" s="8">
        <v>3.5</v>
      </c>
      <c r="O7" s="8">
        <v>2</v>
      </c>
      <c r="P7" s="8">
        <v>3.5</v>
      </c>
      <c r="Q7" s="8">
        <v>3.5</v>
      </c>
      <c r="R7" s="8">
        <v>3.5</v>
      </c>
      <c r="S7" s="8">
        <v>3.5</v>
      </c>
      <c r="T7" s="8">
        <v>3.5</v>
      </c>
      <c r="U7" s="8">
        <v>3</v>
      </c>
      <c r="V7" s="8">
        <v>3</v>
      </c>
      <c r="W7" s="8">
        <v>3.5</v>
      </c>
      <c r="X7" s="8">
        <v>3</v>
      </c>
      <c r="Y7" s="8">
        <v>3</v>
      </c>
      <c r="Z7" s="8">
        <v>2</v>
      </c>
      <c r="AA7" s="8">
        <v>2</v>
      </c>
      <c r="AB7" s="8">
        <v>2.5</v>
      </c>
      <c r="AC7" s="8">
        <v>1</v>
      </c>
      <c r="AD7" s="8">
        <v>2.5</v>
      </c>
      <c r="AE7" s="8">
        <v>3</v>
      </c>
      <c r="AF7" s="8">
        <v>2</v>
      </c>
      <c r="AG7" s="8">
        <v>1.5</v>
      </c>
      <c r="AH7" s="8"/>
      <c r="AI7" s="48"/>
      <c r="AJ7" s="48"/>
      <c r="AK7" s="48"/>
      <c r="AL7" s="48"/>
      <c r="AM7" s="48"/>
      <c r="AN7" s="49"/>
      <c r="AO7" s="53"/>
      <c r="AP7" s="53"/>
      <c r="AQ7" s="48"/>
      <c r="AR7" s="48"/>
    </row>
    <row r="8" s="10" customFormat="1" ht="19" customHeight="1" spans="1:42">
      <c r="A8" s="20" t="s">
        <v>39</v>
      </c>
      <c r="B8" s="21" t="s">
        <v>150</v>
      </c>
      <c r="C8" s="21" t="s">
        <v>151</v>
      </c>
      <c r="D8" s="8"/>
      <c r="E8" s="8"/>
      <c r="F8" s="8"/>
      <c r="G8" s="8"/>
      <c r="H8" s="21">
        <v>4</v>
      </c>
      <c r="I8" s="21">
        <v>4</v>
      </c>
      <c r="J8" s="21">
        <v>4</v>
      </c>
      <c r="K8" s="21">
        <v>4</v>
      </c>
      <c r="L8" s="21">
        <v>4</v>
      </c>
      <c r="M8" s="21">
        <v>4</v>
      </c>
      <c r="N8" s="21">
        <v>0</v>
      </c>
      <c r="O8" s="21">
        <v>0</v>
      </c>
      <c r="P8" s="21">
        <v>0</v>
      </c>
      <c r="Q8" s="21">
        <v>4</v>
      </c>
      <c r="R8" s="8">
        <v>4</v>
      </c>
      <c r="S8" s="21">
        <v>4</v>
      </c>
      <c r="T8" s="21">
        <v>4</v>
      </c>
      <c r="U8" s="21">
        <v>4</v>
      </c>
      <c r="V8" s="21">
        <v>4</v>
      </c>
      <c r="W8" s="21">
        <v>4</v>
      </c>
      <c r="X8" s="21">
        <v>4</v>
      </c>
      <c r="Y8" s="21">
        <v>4</v>
      </c>
      <c r="Z8" s="21">
        <v>4</v>
      </c>
      <c r="AA8" s="21">
        <v>4</v>
      </c>
      <c r="AB8" s="21">
        <v>4</v>
      </c>
      <c r="AC8" s="21">
        <v>4</v>
      </c>
      <c r="AD8" s="21">
        <v>4</v>
      </c>
      <c r="AE8" s="21">
        <v>4</v>
      </c>
      <c r="AF8" s="21">
        <v>4</v>
      </c>
      <c r="AG8" s="21">
        <v>4</v>
      </c>
      <c r="AH8" s="8">
        <v>4</v>
      </c>
      <c r="AI8" s="48">
        <f>IF(A5="","",COUNTIF(D8:AH9,"&gt;2")/2)</f>
        <v>24</v>
      </c>
      <c r="AJ8" s="48">
        <f>SUMPRODUCT(IFERROR((IFERROR(WEEKDAY($D$3:$AH$3,2),999)&lt;6)*D8:AH9,0))</f>
        <v>152</v>
      </c>
      <c r="AK8" s="48">
        <f>SUMPRODUCT((IFERROR(WEEKDAY($D$3:$AH$3,2),999)&lt;6)*D10:AH10)</f>
        <v>53.5</v>
      </c>
      <c r="AL8" s="48">
        <f>SUMPRODUCT(IFERROR((IFERROR(WEEKDAY($D$3:$AH$3,2),0)&gt;5)*D8:AH10,0))</f>
        <v>50.5</v>
      </c>
      <c r="AM8" s="48">
        <f>IFERROR(SUM(AJ8:AL10),"")</f>
        <v>256</v>
      </c>
      <c r="AN8" s="49" t="s">
        <v>154</v>
      </c>
      <c r="AO8" s="51">
        <f>SUMPRODUCT((IFERROR((L8:AH8+L9:AH9+L10:AH10),0)&gt;8)*1,IFERROR((L8:AH8+L9:AH9+L10:AH10-8),0))</f>
        <v>53</v>
      </c>
      <c r="AP8" s="48"/>
    </row>
    <row r="9" s="10" customFormat="1" ht="19" customHeight="1" spans="1:42">
      <c r="A9" s="22"/>
      <c r="B9" s="21"/>
      <c r="C9" s="21" t="s">
        <v>152</v>
      </c>
      <c r="D9" s="8"/>
      <c r="E9" s="8"/>
      <c r="F9" s="8"/>
      <c r="G9" s="8"/>
      <c r="H9" s="21">
        <v>4</v>
      </c>
      <c r="I9" s="21">
        <v>4</v>
      </c>
      <c r="J9" s="21">
        <v>4</v>
      </c>
      <c r="K9" s="21">
        <v>4</v>
      </c>
      <c r="L9" s="21">
        <v>4</v>
      </c>
      <c r="M9" s="21">
        <v>4</v>
      </c>
      <c r="N9" s="21">
        <v>0</v>
      </c>
      <c r="O9" s="21">
        <v>0</v>
      </c>
      <c r="P9" s="21">
        <v>0</v>
      </c>
      <c r="Q9" s="21">
        <v>4</v>
      </c>
      <c r="R9" s="8">
        <v>4</v>
      </c>
      <c r="S9" s="21">
        <v>4</v>
      </c>
      <c r="T9" s="21">
        <v>4</v>
      </c>
      <c r="U9" s="21">
        <v>4</v>
      </c>
      <c r="V9" s="21">
        <v>4</v>
      </c>
      <c r="W9" s="21">
        <v>4</v>
      </c>
      <c r="X9" s="21">
        <v>4</v>
      </c>
      <c r="Y9" s="21">
        <v>4</v>
      </c>
      <c r="Z9" s="21">
        <v>4</v>
      </c>
      <c r="AA9" s="21">
        <v>4</v>
      </c>
      <c r="AB9" s="21">
        <v>4</v>
      </c>
      <c r="AC9" s="21">
        <v>4</v>
      </c>
      <c r="AD9" s="21">
        <v>4</v>
      </c>
      <c r="AE9" s="21">
        <v>4</v>
      </c>
      <c r="AF9" s="21">
        <v>4</v>
      </c>
      <c r="AG9" s="21">
        <v>4</v>
      </c>
      <c r="AH9" s="8">
        <v>4</v>
      </c>
      <c r="AI9" s="48"/>
      <c r="AJ9" s="48"/>
      <c r="AK9" s="48"/>
      <c r="AL9" s="48"/>
      <c r="AM9" s="48"/>
      <c r="AN9" s="49"/>
      <c r="AO9" s="52"/>
      <c r="AP9" s="48"/>
    </row>
    <row r="10" s="10" customFormat="1" ht="20" customHeight="1" spans="1:42">
      <c r="A10" s="23"/>
      <c r="B10" s="21"/>
      <c r="C10" s="21" t="s">
        <v>153</v>
      </c>
      <c r="D10" s="8"/>
      <c r="E10" s="8"/>
      <c r="F10" s="8"/>
      <c r="G10" s="8"/>
      <c r="H10" s="8">
        <v>0.5</v>
      </c>
      <c r="I10" s="8">
        <v>2.5</v>
      </c>
      <c r="J10" s="8">
        <v>3.5</v>
      </c>
      <c r="K10" s="8">
        <v>4.5</v>
      </c>
      <c r="L10" s="8">
        <v>2.5</v>
      </c>
      <c r="M10" s="8">
        <v>3.5</v>
      </c>
      <c r="N10" s="8"/>
      <c r="O10" s="8"/>
      <c r="P10" s="8"/>
      <c r="Q10" s="8">
        <v>3.5</v>
      </c>
      <c r="R10" s="8">
        <v>3.5</v>
      </c>
      <c r="S10" s="8">
        <v>3.5</v>
      </c>
      <c r="T10" s="8">
        <v>3.5</v>
      </c>
      <c r="U10" s="8">
        <v>3</v>
      </c>
      <c r="V10" s="8">
        <v>3.5</v>
      </c>
      <c r="W10" s="8">
        <v>3.5</v>
      </c>
      <c r="X10" s="8">
        <v>3</v>
      </c>
      <c r="Y10" s="8">
        <v>3</v>
      </c>
      <c r="Z10" s="8">
        <v>2</v>
      </c>
      <c r="AA10" s="8">
        <v>2</v>
      </c>
      <c r="AB10" s="8">
        <v>2.5</v>
      </c>
      <c r="AC10" s="8">
        <v>1</v>
      </c>
      <c r="AD10" s="8">
        <v>2.5</v>
      </c>
      <c r="AE10" s="8">
        <v>3.5</v>
      </c>
      <c r="AF10" s="8">
        <v>2</v>
      </c>
      <c r="AG10" s="8">
        <v>1.5</v>
      </c>
      <c r="AH10" s="8"/>
      <c r="AI10" s="48"/>
      <c r="AJ10" s="48"/>
      <c r="AK10" s="48"/>
      <c r="AL10" s="48"/>
      <c r="AM10" s="48"/>
      <c r="AN10" s="49"/>
      <c r="AO10" s="53"/>
      <c r="AP10" s="48"/>
    </row>
    <row r="11" s="10" customFormat="1" ht="15" customHeight="1" spans="1:16383">
      <c r="A11" s="24" t="s">
        <v>52</v>
      </c>
      <c r="B11" s="25" t="s">
        <v>155</v>
      </c>
      <c r="C11" s="24" t="s">
        <v>151</v>
      </c>
      <c r="D11" s="26">
        <v>0</v>
      </c>
      <c r="E11" s="26">
        <v>0</v>
      </c>
      <c r="F11" s="26">
        <v>0</v>
      </c>
      <c r="G11" s="26">
        <v>0</v>
      </c>
      <c r="H11" s="26">
        <v>0</v>
      </c>
      <c r="I11" s="26">
        <v>0</v>
      </c>
      <c r="J11" s="26">
        <v>0</v>
      </c>
      <c r="K11" s="26">
        <v>4</v>
      </c>
      <c r="L11" s="26">
        <v>4</v>
      </c>
      <c r="M11" s="26">
        <v>4</v>
      </c>
      <c r="N11" s="26">
        <v>0</v>
      </c>
      <c r="O11" s="26">
        <v>0</v>
      </c>
      <c r="P11" s="26">
        <v>0</v>
      </c>
      <c r="Q11" s="26">
        <v>0</v>
      </c>
      <c r="R11" s="26">
        <v>0</v>
      </c>
      <c r="S11" s="26">
        <v>4</v>
      </c>
      <c r="T11" s="26">
        <v>4</v>
      </c>
      <c r="U11" s="26">
        <v>4</v>
      </c>
      <c r="V11" s="26">
        <v>0</v>
      </c>
      <c r="W11" s="26">
        <v>4</v>
      </c>
      <c r="X11" s="26">
        <v>4</v>
      </c>
      <c r="Y11" s="26">
        <v>4</v>
      </c>
      <c r="Z11" s="26">
        <v>1.5</v>
      </c>
      <c r="AA11" s="26">
        <v>4</v>
      </c>
      <c r="AB11" s="26">
        <v>4</v>
      </c>
      <c r="AC11" s="26">
        <v>4</v>
      </c>
      <c r="AD11" s="26">
        <v>0</v>
      </c>
      <c r="AE11" s="26">
        <v>1.5</v>
      </c>
      <c r="AF11" s="26">
        <v>4</v>
      </c>
      <c r="AG11" s="26">
        <v>0</v>
      </c>
      <c r="AH11" s="26">
        <v>4</v>
      </c>
      <c r="AI11" s="48">
        <f>IF(A8="","",COUNTIF(D11:AH12,"&gt;2")/2)</f>
        <v>15</v>
      </c>
      <c r="AJ11" s="48">
        <f>SUMPRODUCT(IFERROR((IFERROR(WEEKDAY($D$3:$AH$3,2),999)&lt;6)*D11:AH12,0))</f>
        <v>99</v>
      </c>
      <c r="AK11" s="48">
        <f>SUMPRODUCT((IFERROR(WEEKDAY($D$3:$AH$3,2),999)&lt;6)*D13:AH13)</f>
        <v>35</v>
      </c>
      <c r="AL11" s="48">
        <f>SUMPRODUCT(IFERROR((IFERROR(WEEKDAY($D$3:$AH$3,2),0)&gt;5)*D11:AH13,0))</f>
        <v>33</v>
      </c>
      <c r="AM11" s="48">
        <f>IFERROR(SUM(AJ11:AL13),"")</f>
        <v>167</v>
      </c>
      <c r="AN11" s="49" t="s">
        <v>154</v>
      </c>
      <c r="AO11" s="51">
        <f>SUMPRODUCT((IFERROR((L11:AH11+L12:AH12+L13:AH13),0)&gt;8)*1,IFERROR((L11:AH11+L12:AH12+L13:AH13-8),0))</f>
        <v>36.5</v>
      </c>
      <c r="AP11" s="48"/>
      <c r="XFA11" s="54"/>
      <c r="XFB11" s="54"/>
      <c r="XFC11" s="54"/>
    </row>
    <row r="12" s="10" customFormat="1" ht="15" customHeight="1" spans="1:16383">
      <c r="A12" s="24"/>
      <c r="B12" s="25"/>
      <c r="C12" s="24" t="s">
        <v>152</v>
      </c>
      <c r="D12" s="26">
        <v>0</v>
      </c>
      <c r="E12" s="26">
        <v>0</v>
      </c>
      <c r="F12" s="26">
        <v>0</v>
      </c>
      <c r="G12" s="26">
        <v>0</v>
      </c>
      <c r="H12" s="26">
        <v>0</v>
      </c>
      <c r="I12" s="26">
        <v>0</v>
      </c>
      <c r="J12" s="26">
        <v>0</v>
      </c>
      <c r="K12" s="26">
        <v>4</v>
      </c>
      <c r="L12" s="26">
        <v>4</v>
      </c>
      <c r="M12" s="26">
        <v>4</v>
      </c>
      <c r="N12" s="26">
        <v>0</v>
      </c>
      <c r="O12" s="26">
        <v>0</v>
      </c>
      <c r="P12" s="26">
        <v>0</v>
      </c>
      <c r="Q12" s="26">
        <v>0</v>
      </c>
      <c r="R12" s="26">
        <v>0</v>
      </c>
      <c r="S12" s="26">
        <v>4</v>
      </c>
      <c r="T12" s="26">
        <v>4</v>
      </c>
      <c r="U12" s="26">
        <v>4</v>
      </c>
      <c r="V12" s="26">
        <v>0</v>
      </c>
      <c r="W12" s="26">
        <v>4</v>
      </c>
      <c r="X12" s="26">
        <v>4</v>
      </c>
      <c r="Y12" s="26">
        <v>4</v>
      </c>
      <c r="Z12" s="26">
        <v>4</v>
      </c>
      <c r="AA12" s="26">
        <v>4</v>
      </c>
      <c r="AB12" s="26">
        <v>4</v>
      </c>
      <c r="AC12" s="26">
        <v>4</v>
      </c>
      <c r="AD12" s="26">
        <v>0</v>
      </c>
      <c r="AE12" s="26">
        <v>4</v>
      </c>
      <c r="AF12" s="26">
        <v>4</v>
      </c>
      <c r="AG12" s="26">
        <v>0</v>
      </c>
      <c r="AH12" s="26">
        <v>4</v>
      </c>
      <c r="AI12" s="48"/>
      <c r="AJ12" s="48"/>
      <c r="AK12" s="48"/>
      <c r="AL12" s="48"/>
      <c r="AM12" s="48"/>
      <c r="AN12" s="49"/>
      <c r="AO12" s="52"/>
      <c r="AP12" s="48"/>
      <c r="XFA12" s="54"/>
      <c r="XFB12" s="54"/>
      <c r="XFC12" s="54"/>
    </row>
    <row r="13" s="10" customFormat="1" ht="15" customHeight="1" spans="1:16383">
      <c r="A13" s="24"/>
      <c r="B13" s="25"/>
      <c r="C13" s="24" t="s">
        <v>153</v>
      </c>
      <c r="D13" s="26">
        <v>0</v>
      </c>
      <c r="E13" s="26">
        <v>0</v>
      </c>
      <c r="F13" s="26">
        <v>0</v>
      </c>
      <c r="G13" s="26">
        <v>0</v>
      </c>
      <c r="H13" s="26">
        <v>0</v>
      </c>
      <c r="I13" s="26">
        <v>0</v>
      </c>
      <c r="J13" s="26">
        <v>0</v>
      </c>
      <c r="K13" s="26">
        <v>2.5</v>
      </c>
      <c r="L13" s="26">
        <v>2.5</v>
      </c>
      <c r="M13" s="26">
        <v>8</v>
      </c>
      <c r="N13" s="26">
        <v>0</v>
      </c>
      <c r="O13" s="26">
        <v>0</v>
      </c>
      <c r="P13" s="26">
        <v>0</v>
      </c>
      <c r="Q13" s="26">
        <v>0</v>
      </c>
      <c r="R13" s="26">
        <v>0</v>
      </c>
      <c r="S13" s="26">
        <v>2.5</v>
      </c>
      <c r="T13" s="26">
        <v>2.5</v>
      </c>
      <c r="U13" s="26">
        <v>2.5</v>
      </c>
      <c r="V13" s="26">
        <v>0</v>
      </c>
      <c r="W13" s="26">
        <v>0</v>
      </c>
      <c r="X13" s="26">
        <v>2.5</v>
      </c>
      <c r="Y13" s="26">
        <v>3.5</v>
      </c>
      <c r="Z13" s="26">
        <v>2.5</v>
      </c>
      <c r="AA13" s="26">
        <v>2.5</v>
      </c>
      <c r="AB13" s="26">
        <v>4</v>
      </c>
      <c r="AC13" s="26">
        <v>2.5</v>
      </c>
      <c r="AD13" s="26">
        <v>0</v>
      </c>
      <c r="AE13" s="26">
        <v>3.5</v>
      </c>
      <c r="AF13" s="26">
        <v>2.5</v>
      </c>
      <c r="AG13" s="26">
        <v>0</v>
      </c>
      <c r="AH13" s="26"/>
      <c r="AI13" s="48"/>
      <c r="AJ13" s="48"/>
      <c r="AK13" s="48"/>
      <c r="AL13" s="48"/>
      <c r="AM13" s="48"/>
      <c r="AN13" s="49"/>
      <c r="AO13" s="53"/>
      <c r="AP13" s="48"/>
      <c r="XFA13" s="54"/>
      <c r="XFB13" s="54"/>
      <c r="XFC13" s="54"/>
    </row>
    <row r="14" s="10" customFormat="1" ht="15" customHeight="1" spans="1:16383">
      <c r="A14" s="24" t="s">
        <v>55</v>
      </c>
      <c r="B14" s="25" t="s">
        <v>155</v>
      </c>
      <c r="C14" s="24" t="s">
        <v>151</v>
      </c>
      <c r="D14" s="26">
        <v>0</v>
      </c>
      <c r="E14" s="26">
        <v>0</v>
      </c>
      <c r="F14" s="26">
        <v>0</v>
      </c>
      <c r="G14" s="26">
        <v>0</v>
      </c>
      <c r="H14" s="26">
        <v>0</v>
      </c>
      <c r="I14" s="26">
        <v>0</v>
      </c>
      <c r="J14" s="26">
        <v>0</v>
      </c>
      <c r="K14" s="26">
        <v>0</v>
      </c>
      <c r="L14" s="26">
        <v>0</v>
      </c>
      <c r="M14" s="26">
        <v>0</v>
      </c>
      <c r="N14" s="26">
        <v>0</v>
      </c>
      <c r="O14" s="26">
        <v>0</v>
      </c>
      <c r="P14" s="26">
        <v>4</v>
      </c>
      <c r="Q14" s="26">
        <v>4</v>
      </c>
      <c r="R14" s="26">
        <v>4</v>
      </c>
      <c r="S14" s="26">
        <v>4</v>
      </c>
      <c r="T14" s="26">
        <v>0</v>
      </c>
      <c r="U14" s="26">
        <v>4</v>
      </c>
      <c r="V14" s="26">
        <v>4</v>
      </c>
      <c r="W14" s="26">
        <v>4</v>
      </c>
      <c r="X14" s="26">
        <v>4</v>
      </c>
      <c r="Y14" s="26">
        <v>4</v>
      </c>
      <c r="Z14" s="26">
        <v>4</v>
      </c>
      <c r="AA14" s="26">
        <v>4</v>
      </c>
      <c r="AB14" s="26">
        <v>4</v>
      </c>
      <c r="AC14" s="26">
        <v>4</v>
      </c>
      <c r="AD14" s="26">
        <v>4</v>
      </c>
      <c r="AE14" s="26">
        <v>4</v>
      </c>
      <c r="AF14" s="26">
        <v>4</v>
      </c>
      <c r="AG14" s="26">
        <v>4</v>
      </c>
      <c r="AH14" s="26">
        <v>4</v>
      </c>
      <c r="AI14" s="48">
        <f>IF(A11="","",COUNTIF(D14:AH15,"&gt;2")/2)</f>
        <v>18</v>
      </c>
      <c r="AJ14" s="48">
        <f>SUMPRODUCT(IFERROR((IFERROR(WEEKDAY($D$3:$AH$3,2),999)&lt;6)*D14:AH15,0))</f>
        <v>112</v>
      </c>
      <c r="AK14" s="48">
        <f>SUMPRODUCT((IFERROR(WEEKDAY($D$3:$AH$3,2),999)&lt;6)*D16:AH16)</f>
        <v>33.5</v>
      </c>
      <c r="AL14" s="48">
        <f>SUMPRODUCT(IFERROR((IFERROR(WEEKDAY($D$3:$AH$3,2),0)&gt;5)*D14:AH16,0))</f>
        <v>42</v>
      </c>
      <c r="AM14" s="48">
        <f>IFERROR(SUM(AJ14:AL16),"")</f>
        <v>187.5</v>
      </c>
      <c r="AN14" s="49" t="s">
        <v>154</v>
      </c>
      <c r="AO14" s="51">
        <f>SUMPRODUCT((IFERROR((L14:AH14+L15:AH15+L16:AH16),0)&gt;8)*1,IFERROR((L14:AH14+L15:AH15+L16:AH16-8),0))</f>
        <v>43.5</v>
      </c>
      <c r="AP14" s="48"/>
      <c r="XFA14" s="54"/>
      <c r="XFB14" s="54"/>
      <c r="XFC14" s="54"/>
    </row>
    <row r="15" s="10" customFormat="1" ht="15" customHeight="1" spans="1:16383">
      <c r="A15" s="24"/>
      <c r="B15" s="25"/>
      <c r="C15" s="24" t="s">
        <v>152</v>
      </c>
      <c r="D15" s="26">
        <v>0</v>
      </c>
      <c r="E15" s="26">
        <v>0</v>
      </c>
      <c r="F15" s="26">
        <v>0</v>
      </c>
      <c r="G15" s="26">
        <v>0</v>
      </c>
      <c r="H15" s="26">
        <v>0</v>
      </c>
      <c r="I15" s="26">
        <v>0</v>
      </c>
      <c r="J15" s="26">
        <v>0</v>
      </c>
      <c r="K15" s="26">
        <v>0</v>
      </c>
      <c r="L15" s="26">
        <v>0</v>
      </c>
      <c r="M15" s="26">
        <v>0</v>
      </c>
      <c r="N15" s="26">
        <v>0</v>
      </c>
      <c r="O15" s="26">
        <v>0</v>
      </c>
      <c r="P15" s="26">
        <v>4</v>
      </c>
      <c r="Q15" s="26">
        <v>4</v>
      </c>
      <c r="R15" s="26">
        <v>4</v>
      </c>
      <c r="S15" s="26">
        <v>4</v>
      </c>
      <c r="T15" s="26">
        <v>0</v>
      </c>
      <c r="U15" s="26">
        <v>4</v>
      </c>
      <c r="V15" s="26">
        <v>4</v>
      </c>
      <c r="W15" s="26">
        <v>4</v>
      </c>
      <c r="X15" s="26">
        <v>4</v>
      </c>
      <c r="Y15" s="26">
        <v>4</v>
      </c>
      <c r="Z15" s="26">
        <v>4</v>
      </c>
      <c r="AA15" s="26">
        <v>4</v>
      </c>
      <c r="AB15" s="26">
        <v>4</v>
      </c>
      <c r="AC15" s="26">
        <v>4</v>
      </c>
      <c r="AD15" s="26">
        <v>4</v>
      </c>
      <c r="AE15" s="26">
        <v>4</v>
      </c>
      <c r="AF15" s="26">
        <v>4</v>
      </c>
      <c r="AG15" s="26">
        <v>4</v>
      </c>
      <c r="AH15" s="26">
        <v>4</v>
      </c>
      <c r="AI15" s="48"/>
      <c r="AJ15" s="48"/>
      <c r="AK15" s="48"/>
      <c r="AL15" s="48"/>
      <c r="AM15" s="48"/>
      <c r="AN15" s="49"/>
      <c r="AO15" s="52"/>
      <c r="AP15" s="48"/>
      <c r="XFA15" s="54"/>
      <c r="XFB15" s="54"/>
      <c r="XFC15" s="54"/>
    </row>
    <row r="16" s="10" customFormat="1" ht="15" customHeight="1" spans="1:16383">
      <c r="A16" s="24"/>
      <c r="B16" s="25"/>
      <c r="C16" s="24" t="s">
        <v>153</v>
      </c>
      <c r="D16" s="26">
        <v>0</v>
      </c>
      <c r="E16" s="26">
        <v>0</v>
      </c>
      <c r="F16" s="26">
        <v>0</v>
      </c>
      <c r="G16" s="26">
        <v>0</v>
      </c>
      <c r="H16" s="26">
        <v>0</v>
      </c>
      <c r="I16" s="26">
        <v>0</v>
      </c>
      <c r="J16" s="26">
        <v>0</v>
      </c>
      <c r="K16" s="26">
        <v>0</v>
      </c>
      <c r="L16" s="26">
        <v>0</v>
      </c>
      <c r="M16" s="26">
        <v>0</v>
      </c>
      <c r="N16" s="26">
        <v>0</v>
      </c>
      <c r="O16" s="26">
        <v>0</v>
      </c>
      <c r="P16" s="26">
        <v>2.5</v>
      </c>
      <c r="Q16" s="26">
        <v>2.5</v>
      </c>
      <c r="R16" s="26">
        <v>2.5</v>
      </c>
      <c r="S16" s="26">
        <v>2.5</v>
      </c>
      <c r="T16" s="26">
        <v>0</v>
      </c>
      <c r="U16" s="26">
        <v>2.5</v>
      </c>
      <c r="V16" s="26">
        <v>2.5</v>
      </c>
      <c r="W16" s="26">
        <v>2.5</v>
      </c>
      <c r="X16" s="26">
        <v>3</v>
      </c>
      <c r="Y16" s="26">
        <v>2.5</v>
      </c>
      <c r="Z16" s="26">
        <v>2.5</v>
      </c>
      <c r="AA16" s="26">
        <v>2.5</v>
      </c>
      <c r="AB16" s="26">
        <v>2.5</v>
      </c>
      <c r="AC16" s="26">
        <v>2.5</v>
      </c>
      <c r="AD16" s="26">
        <v>2.5</v>
      </c>
      <c r="AE16" s="26">
        <v>2.5</v>
      </c>
      <c r="AF16" s="26">
        <v>2.5</v>
      </c>
      <c r="AG16" s="26">
        <v>2.5</v>
      </c>
      <c r="AH16" s="26">
        <v>0.5</v>
      </c>
      <c r="AI16" s="48"/>
      <c r="AJ16" s="48"/>
      <c r="AK16" s="48"/>
      <c r="AL16" s="48"/>
      <c r="AM16" s="48"/>
      <c r="AN16" s="49"/>
      <c r="AO16" s="53"/>
      <c r="AP16" s="48"/>
      <c r="XFA16" s="54"/>
      <c r="XFB16" s="54"/>
      <c r="XFC16" s="54"/>
    </row>
    <row r="17" s="10" customFormat="1" ht="15" customHeight="1" spans="1:16383">
      <c r="A17" s="24" t="s">
        <v>95</v>
      </c>
      <c r="B17" s="25" t="s">
        <v>155</v>
      </c>
      <c r="C17" s="24" t="s">
        <v>151</v>
      </c>
      <c r="D17" s="26">
        <v>0</v>
      </c>
      <c r="E17" s="26">
        <v>0</v>
      </c>
      <c r="F17" s="26">
        <v>0</v>
      </c>
      <c r="G17" s="26">
        <v>0</v>
      </c>
      <c r="H17" s="26">
        <v>0</v>
      </c>
      <c r="I17" s="26">
        <v>0</v>
      </c>
      <c r="J17" s="26">
        <v>0</v>
      </c>
      <c r="K17" s="26">
        <v>0</v>
      </c>
      <c r="L17" s="26">
        <v>0</v>
      </c>
      <c r="M17" s="26">
        <v>0</v>
      </c>
      <c r="N17" s="26">
        <v>0</v>
      </c>
      <c r="O17" s="26">
        <v>0</v>
      </c>
      <c r="P17" s="26">
        <v>4</v>
      </c>
      <c r="Q17" s="26">
        <v>4</v>
      </c>
      <c r="R17" s="26">
        <v>4</v>
      </c>
      <c r="S17" s="26">
        <v>4</v>
      </c>
      <c r="T17" s="26">
        <v>4</v>
      </c>
      <c r="U17" s="26">
        <v>4</v>
      </c>
      <c r="V17" s="26">
        <v>4</v>
      </c>
      <c r="W17" s="26">
        <v>4</v>
      </c>
      <c r="X17" s="26">
        <v>4</v>
      </c>
      <c r="Y17" s="26" t="s">
        <v>156</v>
      </c>
      <c r="Z17" s="26" t="s">
        <v>156</v>
      </c>
      <c r="AA17" s="26" t="s">
        <v>156</v>
      </c>
      <c r="AB17" s="26" t="s">
        <v>156</v>
      </c>
      <c r="AC17" s="26" t="s">
        <v>156</v>
      </c>
      <c r="AD17" s="26" t="s">
        <v>156</v>
      </c>
      <c r="AE17" s="26" t="s">
        <v>156</v>
      </c>
      <c r="AF17" s="26" t="s">
        <v>156</v>
      </c>
      <c r="AG17" s="26" t="s">
        <v>156</v>
      </c>
      <c r="AH17" s="26"/>
      <c r="AI17" s="48">
        <f>IF(A14="","",COUNTIF(D17:AH18,"&gt;2")/2)</f>
        <v>9</v>
      </c>
      <c r="AJ17" s="48">
        <f>SUMPRODUCT(IFERROR((IFERROR(WEEKDAY($D$3:$AH$3,2),999)&lt;6)*D17:AH18,0))</f>
        <v>56</v>
      </c>
      <c r="AK17" s="48">
        <f>SUMPRODUCT((IFERROR(WEEKDAY($D$3:$AH$3,2),999)&lt;6)*D19:AH19)</f>
        <v>18</v>
      </c>
      <c r="AL17" s="48">
        <f>SUMPRODUCT(IFERROR((IFERROR(WEEKDAY($D$3:$AH$3,2),0)&gt;5)*D17:AH19,0))</f>
        <v>21</v>
      </c>
      <c r="AM17" s="48">
        <f>IFERROR(SUM(AJ17:AL19),"")</f>
        <v>95</v>
      </c>
      <c r="AN17" s="49" t="s">
        <v>154</v>
      </c>
      <c r="AO17" s="51">
        <f>SUMPRODUCT((IFERROR((L17:AH17+L18:AH18+L19:AH19),0)&gt;8)*1,IFERROR((L17:AH17+L18:AH18+L19:AH19-8),0))</f>
        <v>23</v>
      </c>
      <c r="AP17" s="48"/>
      <c r="XFA17" s="54"/>
      <c r="XFB17" s="54"/>
      <c r="XFC17" s="54"/>
    </row>
    <row r="18" s="10" customFormat="1" ht="15" customHeight="1" spans="1:16383">
      <c r="A18" s="24"/>
      <c r="B18" s="25"/>
      <c r="C18" s="24" t="s">
        <v>152</v>
      </c>
      <c r="D18" s="26">
        <v>0</v>
      </c>
      <c r="E18" s="26">
        <v>0</v>
      </c>
      <c r="F18" s="26">
        <v>0</v>
      </c>
      <c r="G18" s="26">
        <v>0</v>
      </c>
      <c r="H18" s="26">
        <v>0</v>
      </c>
      <c r="I18" s="26">
        <v>0</v>
      </c>
      <c r="J18" s="26">
        <v>0</v>
      </c>
      <c r="K18" s="26">
        <v>0</v>
      </c>
      <c r="L18" s="26">
        <v>0</v>
      </c>
      <c r="M18" s="26">
        <v>0</v>
      </c>
      <c r="N18" s="26">
        <v>0</v>
      </c>
      <c r="O18" s="26">
        <v>0</v>
      </c>
      <c r="P18" s="26">
        <v>4</v>
      </c>
      <c r="Q18" s="26">
        <v>4</v>
      </c>
      <c r="R18" s="26">
        <v>4</v>
      </c>
      <c r="S18" s="26">
        <v>4</v>
      </c>
      <c r="T18" s="26">
        <v>4</v>
      </c>
      <c r="U18" s="26">
        <v>4</v>
      </c>
      <c r="V18" s="26">
        <v>4</v>
      </c>
      <c r="W18" s="26">
        <v>4</v>
      </c>
      <c r="X18" s="26">
        <v>4</v>
      </c>
      <c r="Y18" s="26" t="s">
        <v>156</v>
      </c>
      <c r="Z18" s="26" t="s">
        <v>156</v>
      </c>
      <c r="AA18" s="26" t="s">
        <v>156</v>
      </c>
      <c r="AB18" s="26" t="s">
        <v>156</v>
      </c>
      <c r="AC18" s="26" t="s">
        <v>156</v>
      </c>
      <c r="AD18" s="26" t="s">
        <v>156</v>
      </c>
      <c r="AE18" s="26" t="s">
        <v>156</v>
      </c>
      <c r="AF18" s="26" t="s">
        <v>156</v>
      </c>
      <c r="AG18" s="26" t="s">
        <v>156</v>
      </c>
      <c r="AH18" s="26"/>
      <c r="AI18" s="48"/>
      <c r="AJ18" s="48"/>
      <c r="AK18" s="48"/>
      <c r="AL18" s="48"/>
      <c r="AM18" s="48"/>
      <c r="AN18" s="49"/>
      <c r="AO18" s="52"/>
      <c r="AP18" s="48"/>
      <c r="XFA18" s="54"/>
      <c r="XFB18" s="54"/>
      <c r="XFC18" s="54"/>
    </row>
    <row r="19" s="10" customFormat="1" ht="15" customHeight="1" spans="1:16383">
      <c r="A19" s="24"/>
      <c r="B19" s="25"/>
      <c r="C19" s="24" t="s">
        <v>153</v>
      </c>
      <c r="D19" s="26">
        <v>0</v>
      </c>
      <c r="E19" s="26">
        <v>0</v>
      </c>
      <c r="F19" s="26">
        <v>0</v>
      </c>
      <c r="G19" s="26">
        <v>0</v>
      </c>
      <c r="H19" s="26">
        <v>0</v>
      </c>
      <c r="I19" s="26">
        <v>0</v>
      </c>
      <c r="J19" s="26">
        <v>0</v>
      </c>
      <c r="K19" s="26">
        <v>0</v>
      </c>
      <c r="L19" s="26">
        <v>0</v>
      </c>
      <c r="M19" s="26">
        <v>0</v>
      </c>
      <c r="N19" s="26">
        <v>0</v>
      </c>
      <c r="O19" s="26">
        <v>0</v>
      </c>
      <c r="P19" s="26">
        <v>2.5</v>
      </c>
      <c r="Q19" s="26">
        <v>2.5</v>
      </c>
      <c r="R19" s="26">
        <v>2.5</v>
      </c>
      <c r="S19" s="38">
        <v>2.5</v>
      </c>
      <c r="T19" s="26">
        <v>2.5</v>
      </c>
      <c r="U19" s="26">
        <v>2.5</v>
      </c>
      <c r="V19" s="26">
        <v>2.5</v>
      </c>
      <c r="W19" s="26">
        <v>2.5</v>
      </c>
      <c r="X19" s="26">
        <v>3</v>
      </c>
      <c r="Y19" s="26">
        <v>0</v>
      </c>
      <c r="Z19" s="26">
        <v>0</v>
      </c>
      <c r="AA19" s="26">
        <v>0</v>
      </c>
      <c r="AB19" s="26">
        <v>0</v>
      </c>
      <c r="AC19" s="26">
        <v>0</v>
      </c>
      <c r="AD19" s="26">
        <v>0</v>
      </c>
      <c r="AE19" s="26">
        <v>0</v>
      </c>
      <c r="AF19" s="26">
        <v>0</v>
      </c>
      <c r="AG19" s="26">
        <v>0</v>
      </c>
      <c r="AH19" s="26"/>
      <c r="AI19" s="48"/>
      <c r="AJ19" s="48"/>
      <c r="AK19" s="48"/>
      <c r="AL19" s="48"/>
      <c r="AM19" s="48"/>
      <c r="AN19" s="49"/>
      <c r="AO19" s="53"/>
      <c r="AP19" s="48"/>
      <c r="XFA19" s="54"/>
      <c r="XFB19" s="54"/>
      <c r="XFC19" s="54"/>
    </row>
    <row r="20" s="10" customFormat="1" ht="15" customHeight="1" spans="1:16383">
      <c r="A20" s="24" t="s">
        <v>57</v>
      </c>
      <c r="B20" s="25" t="s">
        <v>155</v>
      </c>
      <c r="C20" s="24" t="s">
        <v>151</v>
      </c>
      <c r="D20" s="26">
        <v>0</v>
      </c>
      <c r="E20" s="26">
        <v>0</v>
      </c>
      <c r="F20" s="26">
        <v>0</v>
      </c>
      <c r="G20" s="26">
        <v>0</v>
      </c>
      <c r="H20" s="26">
        <v>0</v>
      </c>
      <c r="I20" s="26">
        <v>0</v>
      </c>
      <c r="J20" s="26">
        <v>0</v>
      </c>
      <c r="K20" s="26">
        <v>0</v>
      </c>
      <c r="L20" s="26">
        <v>0</v>
      </c>
      <c r="M20" s="26">
        <v>0</v>
      </c>
      <c r="N20" s="26">
        <v>0</v>
      </c>
      <c r="O20" s="26">
        <v>0</v>
      </c>
      <c r="P20" s="26">
        <v>0</v>
      </c>
      <c r="Q20" s="26">
        <v>0</v>
      </c>
      <c r="R20" s="26">
        <v>4</v>
      </c>
      <c r="S20" s="26">
        <v>4</v>
      </c>
      <c r="T20" s="26">
        <v>0</v>
      </c>
      <c r="U20" s="26">
        <v>4</v>
      </c>
      <c r="V20" s="26">
        <v>4</v>
      </c>
      <c r="W20" s="26">
        <v>4</v>
      </c>
      <c r="X20" s="26">
        <v>4</v>
      </c>
      <c r="Y20" s="26">
        <v>4</v>
      </c>
      <c r="Z20" s="26">
        <v>4</v>
      </c>
      <c r="AA20" s="26">
        <v>4</v>
      </c>
      <c r="AB20" s="26">
        <v>4</v>
      </c>
      <c r="AC20" s="26">
        <v>4</v>
      </c>
      <c r="AD20" s="26">
        <v>0</v>
      </c>
      <c r="AE20" s="26">
        <v>0</v>
      </c>
      <c r="AF20" s="26">
        <v>4</v>
      </c>
      <c r="AG20" s="26">
        <v>0</v>
      </c>
      <c r="AH20" s="26">
        <v>0</v>
      </c>
      <c r="AI20" s="48">
        <f>IF(A17="","",COUNTIF(D20:AH21,"&gt;2")/2)</f>
        <v>12</v>
      </c>
      <c r="AJ20" s="48">
        <f>SUMPRODUCT(IFERROR((IFERROR(WEEKDAY($D$3:$AH$3,2),999)&lt;6)*D20:AH21,0))</f>
        <v>64</v>
      </c>
      <c r="AK20" s="48">
        <f>SUMPRODUCT((IFERROR(WEEKDAY($D$3:$AH$3,2),999)&lt;6)*D22:AH22)</f>
        <v>20.5</v>
      </c>
      <c r="AL20" s="48">
        <f>SUMPRODUCT(IFERROR((IFERROR(WEEKDAY($D$3:$AH$3,2),0)&gt;5)*D20:AH22,0))</f>
        <v>42</v>
      </c>
      <c r="AM20" s="48">
        <f>IFERROR(SUM(AJ20:AL22),"")</f>
        <v>126.5</v>
      </c>
      <c r="AN20" s="49" t="s">
        <v>154</v>
      </c>
      <c r="AO20" s="51">
        <f>SUMPRODUCT((IFERROR((L20:AH20+L21:AH21+L22:AH22),0)&gt;8)*1,IFERROR((L20:AH20+L21:AH21+L22:AH22-8),0))</f>
        <v>30.5</v>
      </c>
      <c r="AP20" s="48"/>
      <c r="XFA20" s="54"/>
      <c r="XFB20" s="54"/>
      <c r="XFC20" s="54"/>
    </row>
    <row r="21" s="10" customFormat="1" ht="15" customHeight="1" spans="1:16383">
      <c r="A21" s="24"/>
      <c r="B21" s="25"/>
      <c r="C21" s="24" t="s">
        <v>152</v>
      </c>
      <c r="D21" s="26">
        <v>0</v>
      </c>
      <c r="E21" s="26">
        <v>0</v>
      </c>
      <c r="F21" s="26">
        <v>0</v>
      </c>
      <c r="G21" s="26">
        <v>0</v>
      </c>
      <c r="H21" s="26">
        <v>0</v>
      </c>
      <c r="I21" s="26">
        <v>0</v>
      </c>
      <c r="J21" s="26">
        <v>0</v>
      </c>
      <c r="K21" s="26">
        <v>0</v>
      </c>
      <c r="L21" s="26">
        <v>0</v>
      </c>
      <c r="M21" s="26">
        <v>0</v>
      </c>
      <c r="N21" s="26">
        <v>0</v>
      </c>
      <c r="O21" s="26">
        <v>0</v>
      </c>
      <c r="P21" s="26">
        <v>0</v>
      </c>
      <c r="Q21" s="26">
        <v>0</v>
      </c>
      <c r="R21" s="26">
        <v>4</v>
      </c>
      <c r="S21" s="26">
        <v>4</v>
      </c>
      <c r="T21" s="26">
        <v>0</v>
      </c>
      <c r="U21" s="26">
        <v>4</v>
      </c>
      <c r="V21" s="26">
        <v>4</v>
      </c>
      <c r="W21" s="26">
        <v>4</v>
      </c>
      <c r="X21" s="26">
        <v>4</v>
      </c>
      <c r="Y21" s="26">
        <v>4</v>
      </c>
      <c r="Z21" s="26">
        <v>4</v>
      </c>
      <c r="AA21" s="26">
        <v>4</v>
      </c>
      <c r="AB21" s="26">
        <v>4</v>
      </c>
      <c r="AC21" s="26">
        <v>4</v>
      </c>
      <c r="AD21" s="26">
        <v>0</v>
      </c>
      <c r="AE21" s="26">
        <v>0</v>
      </c>
      <c r="AF21" s="26">
        <v>4</v>
      </c>
      <c r="AG21" s="26">
        <v>0</v>
      </c>
      <c r="AH21" s="26"/>
      <c r="AI21" s="48"/>
      <c r="AJ21" s="48"/>
      <c r="AK21" s="48"/>
      <c r="AL21" s="48"/>
      <c r="AM21" s="48"/>
      <c r="AN21" s="49"/>
      <c r="AO21" s="52"/>
      <c r="AP21" s="48"/>
      <c r="XFA21" s="54"/>
      <c r="XFB21" s="54"/>
      <c r="XFC21" s="54"/>
    </row>
    <row r="22" s="10" customFormat="1" ht="15" customHeight="1" spans="1:16383">
      <c r="A22" s="24"/>
      <c r="B22" s="25"/>
      <c r="C22" s="24" t="s">
        <v>153</v>
      </c>
      <c r="D22" s="26">
        <v>0</v>
      </c>
      <c r="E22" s="26">
        <v>0</v>
      </c>
      <c r="F22" s="26">
        <v>0</v>
      </c>
      <c r="G22" s="26">
        <v>0</v>
      </c>
      <c r="H22" s="26">
        <v>0</v>
      </c>
      <c r="I22" s="26">
        <v>0</v>
      </c>
      <c r="J22" s="26">
        <v>0</v>
      </c>
      <c r="K22" s="26">
        <v>0</v>
      </c>
      <c r="L22" s="26">
        <v>0</v>
      </c>
      <c r="M22" s="26">
        <v>0</v>
      </c>
      <c r="N22" s="26">
        <v>0</v>
      </c>
      <c r="O22" s="26">
        <v>0</v>
      </c>
      <c r="P22" s="26">
        <v>0</v>
      </c>
      <c r="Q22" s="26">
        <v>0</v>
      </c>
      <c r="R22" s="26">
        <v>2.5</v>
      </c>
      <c r="S22" s="26">
        <v>2.5</v>
      </c>
      <c r="T22" s="26">
        <v>0</v>
      </c>
      <c r="U22" s="26">
        <v>2.5</v>
      </c>
      <c r="V22" s="26">
        <v>2.5</v>
      </c>
      <c r="W22" s="26">
        <v>2.5</v>
      </c>
      <c r="X22" s="26">
        <v>3</v>
      </c>
      <c r="Y22" s="26">
        <v>2.5</v>
      </c>
      <c r="Z22" s="26">
        <v>2.5</v>
      </c>
      <c r="AA22" s="26">
        <v>2.5</v>
      </c>
      <c r="AB22" s="26">
        <v>2.5</v>
      </c>
      <c r="AC22" s="26">
        <v>2.5</v>
      </c>
      <c r="AD22" s="26">
        <v>0</v>
      </c>
      <c r="AE22" s="26">
        <v>0</v>
      </c>
      <c r="AF22" s="26">
        <v>2.5</v>
      </c>
      <c r="AG22" s="26">
        <v>0</v>
      </c>
      <c r="AH22" s="26"/>
      <c r="AI22" s="48"/>
      <c r="AJ22" s="48"/>
      <c r="AK22" s="48"/>
      <c r="AL22" s="48"/>
      <c r="AM22" s="48"/>
      <c r="AN22" s="49"/>
      <c r="AO22" s="53"/>
      <c r="AP22" s="48"/>
      <c r="XFA22" s="54"/>
      <c r="XFB22" s="54"/>
      <c r="XFC22" s="54"/>
    </row>
    <row r="23" s="10" customFormat="1" ht="15" customHeight="1" spans="1:16383">
      <c r="A23" s="24" t="s">
        <v>54</v>
      </c>
      <c r="B23" s="25" t="s">
        <v>155</v>
      </c>
      <c r="C23" s="24" t="s">
        <v>151</v>
      </c>
      <c r="D23" s="26">
        <v>0</v>
      </c>
      <c r="E23" s="26">
        <v>0</v>
      </c>
      <c r="F23" s="26">
        <v>0</v>
      </c>
      <c r="G23" s="26">
        <v>0</v>
      </c>
      <c r="H23" s="26">
        <v>0</v>
      </c>
      <c r="I23" s="26">
        <v>0</v>
      </c>
      <c r="J23" s="26">
        <v>0</v>
      </c>
      <c r="K23" s="26">
        <v>0</v>
      </c>
      <c r="L23" s="26">
        <v>0</v>
      </c>
      <c r="M23" s="26">
        <v>0</v>
      </c>
      <c r="N23" s="26">
        <v>0</v>
      </c>
      <c r="O23" s="26">
        <v>0</v>
      </c>
      <c r="P23" s="26">
        <v>4</v>
      </c>
      <c r="Q23" s="26">
        <v>4</v>
      </c>
      <c r="R23" s="26">
        <v>4</v>
      </c>
      <c r="S23" s="26">
        <v>4</v>
      </c>
      <c r="T23" s="26">
        <v>4</v>
      </c>
      <c r="U23" s="26">
        <v>0</v>
      </c>
      <c r="V23" s="26">
        <v>4</v>
      </c>
      <c r="W23" s="26">
        <v>4</v>
      </c>
      <c r="X23" s="26">
        <v>4</v>
      </c>
      <c r="Y23" s="26">
        <v>4</v>
      </c>
      <c r="Z23" s="26">
        <v>3</v>
      </c>
      <c r="AA23" s="26">
        <v>4</v>
      </c>
      <c r="AB23" s="26">
        <v>4</v>
      </c>
      <c r="AC23" s="26">
        <v>4</v>
      </c>
      <c r="AD23" s="26">
        <v>4</v>
      </c>
      <c r="AE23" s="26">
        <v>4</v>
      </c>
      <c r="AF23" s="26">
        <v>4</v>
      </c>
      <c r="AG23" s="26">
        <v>4</v>
      </c>
      <c r="AH23" s="26">
        <v>4</v>
      </c>
      <c r="AI23" s="48">
        <f>IF(A20="","",COUNTIF(D23:AH24,"&gt;2")/2)</f>
        <v>18</v>
      </c>
      <c r="AJ23" s="48">
        <f>SUMPRODUCT(IFERROR((IFERROR(WEEKDAY($D$3:$AH$3,2),999)&lt;6)*D23:AH24,0))</f>
        <v>119</v>
      </c>
      <c r="AK23" s="48">
        <f>SUMPRODUCT((IFERROR(WEEKDAY($D$3:$AH$3,2),999)&lt;6)*D25:AH25)</f>
        <v>39.5</v>
      </c>
      <c r="AL23" s="48">
        <f>SUMPRODUCT(IFERROR((IFERROR(WEEKDAY($D$3:$AH$3,2),0)&gt;5)*D23:AH25,0))</f>
        <v>31.5</v>
      </c>
      <c r="AM23" s="48">
        <f>IFERROR(SUM(AJ23:AL25),"")</f>
        <v>190</v>
      </c>
      <c r="AN23" s="49" t="s">
        <v>154</v>
      </c>
      <c r="AO23" s="51">
        <f>SUMPRODUCT((IFERROR((L23:AH23+L24:AH24+L25:AH25),0)&gt;8)*1,IFERROR((L23:AH23+L24:AH24+L25:AH25-8),0))</f>
        <v>46</v>
      </c>
      <c r="AP23" s="48"/>
      <c r="XFA23" s="54"/>
      <c r="XFB23" s="54"/>
      <c r="XFC23" s="54"/>
    </row>
    <row r="24" s="10" customFormat="1" ht="15" customHeight="1" spans="1:16383">
      <c r="A24" s="24"/>
      <c r="B24" s="25"/>
      <c r="C24" s="24" t="s">
        <v>152</v>
      </c>
      <c r="D24" s="26">
        <v>0</v>
      </c>
      <c r="E24" s="26">
        <v>0</v>
      </c>
      <c r="F24" s="26">
        <v>0</v>
      </c>
      <c r="G24" s="26">
        <v>0</v>
      </c>
      <c r="H24" s="26">
        <v>0</v>
      </c>
      <c r="I24" s="26">
        <v>0</v>
      </c>
      <c r="J24" s="26">
        <v>0</v>
      </c>
      <c r="K24" s="26">
        <v>0</v>
      </c>
      <c r="L24" s="26">
        <v>0</v>
      </c>
      <c r="M24" s="26">
        <v>0</v>
      </c>
      <c r="N24" s="26">
        <v>0</v>
      </c>
      <c r="O24" s="26">
        <v>0</v>
      </c>
      <c r="P24" s="26">
        <v>4</v>
      </c>
      <c r="Q24" s="26">
        <v>4</v>
      </c>
      <c r="R24" s="26">
        <v>4</v>
      </c>
      <c r="S24" s="26">
        <v>4</v>
      </c>
      <c r="T24" s="26">
        <v>4</v>
      </c>
      <c r="U24" s="26">
        <v>0</v>
      </c>
      <c r="V24" s="26">
        <v>4</v>
      </c>
      <c r="W24" s="26">
        <v>4</v>
      </c>
      <c r="X24" s="26">
        <v>4</v>
      </c>
      <c r="Y24" s="26">
        <v>4</v>
      </c>
      <c r="Z24" s="26">
        <v>4</v>
      </c>
      <c r="AA24" s="26">
        <v>4</v>
      </c>
      <c r="AB24" s="26">
        <v>4</v>
      </c>
      <c r="AC24" s="26">
        <v>4</v>
      </c>
      <c r="AD24" s="26">
        <v>4</v>
      </c>
      <c r="AE24" s="26">
        <v>4</v>
      </c>
      <c r="AF24" s="26">
        <v>4</v>
      </c>
      <c r="AG24" s="26">
        <v>4</v>
      </c>
      <c r="AH24" s="26">
        <v>4</v>
      </c>
      <c r="AI24" s="48"/>
      <c r="AJ24" s="48"/>
      <c r="AK24" s="48"/>
      <c r="AL24" s="48"/>
      <c r="AM24" s="48"/>
      <c r="AN24" s="49"/>
      <c r="AO24" s="52"/>
      <c r="AP24" s="48"/>
      <c r="XFA24" s="54"/>
      <c r="XFB24" s="54"/>
      <c r="XFC24" s="54"/>
    </row>
    <row r="25" s="10" customFormat="1" ht="15" customHeight="1" spans="1:16383">
      <c r="A25" s="24"/>
      <c r="B25" s="25"/>
      <c r="C25" s="24" t="s">
        <v>153</v>
      </c>
      <c r="D25" s="26">
        <v>0</v>
      </c>
      <c r="E25" s="26">
        <v>0</v>
      </c>
      <c r="F25" s="26">
        <v>0</v>
      </c>
      <c r="G25" s="26">
        <v>0</v>
      </c>
      <c r="H25" s="26">
        <v>0</v>
      </c>
      <c r="I25" s="26">
        <v>0</v>
      </c>
      <c r="J25" s="26">
        <v>0</v>
      </c>
      <c r="K25" s="26">
        <v>0</v>
      </c>
      <c r="L25" s="26">
        <v>0</v>
      </c>
      <c r="M25" s="26">
        <v>0</v>
      </c>
      <c r="N25" s="26">
        <v>0</v>
      </c>
      <c r="O25" s="26">
        <v>0</v>
      </c>
      <c r="P25" s="26">
        <v>2.5</v>
      </c>
      <c r="Q25" s="26">
        <v>2.5</v>
      </c>
      <c r="R25" s="26">
        <v>2.5</v>
      </c>
      <c r="S25" s="26">
        <v>2.5</v>
      </c>
      <c r="T25" s="26">
        <v>2.5</v>
      </c>
      <c r="U25" s="26">
        <v>0</v>
      </c>
      <c r="V25" s="26">
        <v>2.5</v>
      </c>
      <c r="W25" s="26">
        <v>2.5</v>
      </c>
      <c r="X25" s="26">
        <v>3.5</v>
      </c>
      <c r="Y25" s="26">
        <v>2.5</v>
      </c>
      <c r="Z25" s="26">
        <v>3</v>
      </c>
      <c r="AA25" s="26">
        <v>2.5</v>
      </c>
      <c r="AB25" s="26">
        <v>2.5</v>
      </c>
      <c r="AC25" s="26">
        <v>2.5</v>
      </c>
      <c r="AD25" s="26">
        <v>3</v>
      </c>
      <c r="AE25" s="26">
        <v>2.5</v>
      </c>
      <c r="AF25" s="26">
        <v>3.5</v>
      </c>
      <c r="AG25" s="26">
        <v>3.5</v>
      </c>
      <c r="AH25" s="26">
        <v>0.5</v>
      </c>
      <c r="AI25" s="48"/>
      <c r="AJ25" s="48"/>
      <c r="AK25" s="48"/>
      <c r="AL25" s="48"/>
      <c r="AM25" s="48"/>
      <c r="AN25" s="49"/>
      <c r="AO25" s="53"/>
      <c r="AP25" s="48"/>
      <c r="XFA25" s="54"/>
      <c r="XFB25" s="54"/>
      <c r="XFC25" s="54"/>
    </row>
    <row r="26" s="10" customFormat="1" ht="15" customHeight="1" spans="1:16383">
      <c r="A26" s="24" t="s">
        <v>56</v>
      </c>
      <c r="B26" s="25" t="s">
        <v>155</v>
      </c>
      <c r="C26" s="24" t="s">
        <v>151</v>
      </c>
      <c r="D26" s="26">
        <v>0</v>
      </c>
      <c r="E26" s="26">
        <v>0</v>
      </c>
      <c r="F26" s="26">
        <v>0</v>
      </c>
      <c r="G26" s="26">
        <v>0</v>
      </c>
      <c r="H26" s="26">
        <v>0</v>
      </c>
      <c r="I26" s="26">
        <v>0</v>
      </c>
      <c r="J26" s="26">
        <v>0</v>
      </c>
      <c r="K26" s="26">
        <v>0</v>
      </c>
      <c r="L26" s="26">
        <v>0</v>
      </c>
      <c r="M26" s="26">
        <v>0</v>
      </c>
      <c r="N26" s="26">
        <v>0</v>
      </c>
      <c r="O26" s="26">
        <v>0</v>
      </c>
      <c r="P26" s="26">
        <v>4</v>
      </c>
      <c r="Q26" s="26">
        <v>4</v>
      </c>
      <c r="R26" s="26">
        <v>4</v>
      </c>
      <c r="S26" s="26">
        <v>4</v>
      </c>
      <c r="T26" s="26">
        <v>4</v>
      </c>
      <c r="U26" s="26">
        <v>4</v>
      </c>
      <c r="V26" s="26">
        <v>4</v>
      </c>
      <c r="W26" s="26">
        <v>4</v>
      </c>
      <c r="X26" s="26">
        <v>4</v>
      </c>
      <c r="Y26" s="26">
        <v>0</v>
      </c>
      <c r="Z26" s="26">
        <v>0</v>
      </c>
      <c r="AA26" s="26">
        <v>4</v>
      </c>
      <c r="AB26" s="26">
        <v>4</v>
      </c>
      <c r="AC26" s="26">
        <v>4</v>
      </c>
      <c r="AD26" s="26">
        <v>4</v>
      </c>
      <c r="AE26" s="26">
        <v>4</v>
      </c>
      <c r="AF26" s="26">
        <v>4</v>
      </c>
      <c r="AG26" s="26">
        <v>4</v>
      </c>
      <c r="AH26" s="26">
        <v>4</v>
      </c>
      <c r="AI26" s="48">
        <f>IF(A23="","",COUNTIF(D26:AH27,"&gt;2")/2)</f>
        <v>17</v>
      </c>
      <c r="AJ26" s="48">
        <f>SUMPRODUCT(IFERROR((IFERROR(WEEKDAY($D$3:$AH$3,2),999)&lt;6)*D26:AH27,0))</f>
        <v>104</v>
      </c>
      <c r="AK26" s="48">
        <f>SUMPRODUCT((IFERROR(WEEKDAY($D$3:$AH$3,2),999)&lt;6)*D28:AH28)</f>
        <v>30.5</v>
      </c>
      <c r="AL26" s="48">
        <f>SUMPRODUCT(IFERROR((IFERROR(WEEKDAY($D$3:$AH$3,2),0)&gt;5)*D26:AH28,0))</f>
        <v>42</v>
      </c>
      <c r="AM26" s="48">
        <f>IFERROR(SUM(AJ26:AL28),"")</f>
        <v>176.5</v>
      </c>
      <c r="AN26" s="49" t="s">
        <v>154</v>
      </c>
      <c r="AO26" s="51">
        <f>SUMPRODUCT((IFERROR((L26:AH26+L27:AH27+L28:AH28),0)&gt;8)*1,IFERROR((L26:AH26+L27:AH27+L28:AH28-8),0))</f>
        <v>40.5</v>
      </c>
      <c r="AP26" s="48"/>
      <c r="XFA26" s="54"/>
      <c r="XFB26" s="54"/>
      <c r="XFC26" s="54"/>
    </row>
    <row r="27" s="10" customFormat="1" ht="15" customHeight="1" spans="1:16383">
      <c r="A27" s="24"/>
      <c r="B27" s="25"/>
      <c r="C27" s="24" t="s">
        <v>152</v>
      </c>
      <c r="D27" s="26">
        <v>0</v>
      </c>
      <c r="E27" s="26">
        <v>0</v>
      </c>
      <c r="F27" s="26">
        <v>0</v>
      </c>
      <c r="G27" s="26">
        <v>0</v>
      </c>
      <c r="H27" s="26">
        <v>0</v>
      </c>
      <c r="I27" s="26">
        <v>0</v>
      </c>
      <c r="J27" s="26">
        <v>0</v>
      </c>
      <c r="K27" s="26">
        <v>0</v>
      </c>
      <c r="L27" s="26">
        <v>0</v>
      </c>
      <c r="M27" s="26">
        <v>0</v>
      </c>
      <c r="N27" s="26">
        <v>0</v>
      </c>
      <c r="O27" s="26">
        <v>0</v>
      </c>
      <c r="P27" s="26">
        <v>4</v>
      </c>
      <c r="Q27" s="26">
        <v>4</v>
      </c>
      <c r="R27" s="26">
        <v>4</v>
      </c>
      <c r="S27" s="26">
        <v>4</v>
      </c>
      <c r="T27" s="26">
        <v>4</v>
      </c>
      <c r="U27" s="26">
        <v>4</v>
      </c>
      <c r="V27" s="26">
        <v>4</v>
      </c>
      <c r="W27" s="26">
        <v>4</v>
      </c>
      <c r="X27" s="26">
        <v>4</v>
      </c>
      <c r="Y27" s="26">
        <v>0</v>
      </c>
      <c r="Z27" s="26">
        <v>0</v>
      </c>
      <c r="AA27" s="26">
        <v>4</v>
      </c>
      <c r="AB27" s="26">
        <v>4</v>
      </c>
      <c r="AC27" s="26">
        <v>4</v>
      </c>
      <c r="AD27" s="26">
        <v>4</v>
      </c>
      <c r="AE27" s="26">
        <v>4</v>
      </c>
      <c r="AF27" s="26">
        <v>4</v>
      </c>
      <c r="AG27" s="26">
        <v>4</v>
      </c>
      <c r="AH27" s="26">
        <v>4</v>
      </c>
      <c r="AI27" s="48"/>
      <c r="AJ27" s="48"/>
      <c r="AK27" s="48"/>
      <c r="AL27" s="48"/>
      <c r="AM27" s="48"/>
      <c r="AN27" s="49"/>
      <c r="AO27" s="52"/>
      <c r="AP27" s="48"/>
      <c r="XFA27" s="54"/>
      <c r="XFB27" s="54"/>
      <c r="XFC27" s="54"/>
    </row>
    <row r="28" s="10" customFormat="1" ht="15" customHeight="1" spans="1:16383">
      <c r="A28" s="24"/>
      <c r="B28" s="25"/>
      <c r="C28" s="24" t="s">
        <v>153</v>
      </c>
      <c r="D28" s="26">
        <v>0</v>
      </c>
      <c r="E28" s="26">
        <v>0</v>
      </c>
      <c r="F28" s="26">
        <v>0</v>
      </c>
      <c r="G28" s="26">
        <v>0</v>
      </c>
      <c r="H28" s="26">
        <v>0</v>
      </c>
      <c r="I28" s="26">
        <v>0</v>
      </c>
      <c r="J28" s="26">
        <v>0</v>
      </c>
      <c r="K28" s="26">
        <v>0</v>
      </c>
      <c r="L28" s="26">
        <v>0</v>
      </c>
      <c r="M28" s="26">
        <v>0</v>
      </c>
      <c r="N28" s="26">
        <v>0</v>
      </c>
      <c r="O28" s="26">
        <v>0</v>
      </c>
      <c r="P28" s="26">
        <v>2.5</v>
      </c>
      <c r="Q28" s="26">
        <v>2.5</v>
      </c>
      <c r="R28" s="26">
        <v>2.5</v>
      </c>
      <c r="S28" s="38">
        <v>2.5</v>
      </c>
      <c r="T28" s="26">
        <v>2.5</v>
      </c>
      <c r="U28" s="26">
        <v>2.5</v>
      </c>
      <c r="V28" s="26">
        <v>2.5</v>
      </c>
      <c r="W28" s="26">
        <v>2.5</v>
      </c>
      <c r="X28" s="26">
        <v>3</v>
      </c>
      <c r="Y28" s="26">
        <v>0</v>
      </c>
      <c r="Z28" s="26">
        <v>0</v>
      </c>
      <c r="AA28" s="26">
        <v>2.5</v>
      </c>
      <c r="AB28" s="26">
        <v>2.5</v>
      </c>
      <c r="AC28" s="26">
        <v>2.5</v>
      </c>
      <c r="AD28" s="26">
        <v>2.5</v>
      </c>
      <c r="AE28" s="26">
        <v>2.5</v>
      </c>
      <c r="AF28" s="26">
        <v>2.5</v>
      </c>
      <c r="AG28" s="26">
        <v>2.5</v>
      </c>
      <c r="AH28" s="26"/>
      <c r="AI28" s="48"/>
      <c r="AJ28" s="48"/>
      <c r="AK28" s="48"/>
      <c r="AL28" s="48"/>
      <c r="AM28" s="48"/>
      <c r="AN28" s="49"/>
      <c r="AO28" s="53"/>
      <c r="AP28" s="48"/>
      <c r="XFA28" s="54"/>
      <c r="XFB28" s="54"/>
      <c r="XFC28" s="54"/>
    </row>
    <row r="29" s="10" customFormat="1" ht="15" customHeight="1" spans="1:16383">
      <c r="A29" s="24" t="s">
        <v>58</v>
      </c>
      <c r="B29" s="25" t="s">
        <v>155</v>
      </c>
      <c r="C29" s="24" t="s">
        <v>151</v>
      </c>
      <c r="D29" s="26">
        <v>0</v>
      </c>
      <c r="E29" s="26">
        <v>0</v>
      </c>
      <c r="F29" s="26">
        <v>0</v>
      </c>
      <c r="G29" s="26">
        <v>0</v>
      </c>
      <c r="H29" s="26">
        <v>0</v>
      </c>
      <c r="I29" s="26">
        <v>0</v>
      </c>
      <c r="J29" s="26">
        <v>0</v>
      </c>
      <c r="K29" s="26">
        <v>0</v>
      </c>
      <c r="L29" s="26">
        <v>0</v>
      </c>
      <c r="M29" s="26">
        <v>0</v>
      </c>
      <c r="N29" s="26">
        <v>0</v>
      </c>
      <c r="O29" s="26">
        <v>0</v>
      </c>
      <c r="P29" s="26">
        <v>0</v>
      </c>
      <c r="Q29" s="26">
        <v>0</v>
      </c>
      <c r="R29" s="26">
        <v>0</v>
      </c>
      <c r="S29" s="26">
        <v>0</v>
      </c>
      <c r="T29" s="26">
        <v>0</v>
      </c>
      <c r="U29" s="26">
        <v>0</v>
      </c>
      <c r="V29" s="26">
        <v>0</v>
      </c>
      <c r="W29" s="26">
        <v>0</v>
      </c>
      <c r="X29" s="26">
        <v>0</v>
      </c>
      <c r="Y29" s="26">
        <v>0</v>
      </c>
      <c r="Z29" s="26">
        <v>0</v>
      </c>
      <c r="AA29" s="26">
        <v>4</v>
      </c>
      <c r="AB29" s="26">
        <v>4</v>
      </c>
      <c r="AC29" s="26">
        <v>4</v>
      </c>
      <c r="AD29" s="26">
        <v>0</v>
      </c>
      <c r="AE29" s="26">
        <v>4</v>
      </c>
      <c r="AF29" s="26">
        <v>4</v>
      </c>
      <c r="AG29" s="26">
        <v>4</v>
      </c>
      <c r="AH29" s="26">
        <v>4</v>
      </c>
      <c r="AI29" s="48">
        <f>IF(A26="","",COUNTIF(D29:AH30,"&gt;2")/2)</f>
        <v>7</v>
      </c>
      <c r="AJ29" s="48">
        <f>SUMPRODUCT(IFERROR((IFERROR(WEEKDAY($D$3:$AH$3,2),999)&lt;6)*D29:AH30,0))</f>
        <v>40</v>
      </c>
      <c r="AK29" s="48">
        <f>SUMPRODUCT((IFERROR(WEEKDAY($D$3:$AH$3,2),999)&lt;6)*D31:AH31)</f>
        <v>1.5</v>
      </c>
      <c r="AL29" s="48">
        <f>SUMPRODUCT(IFERROR((IFERROR(WEEKDAY($D$3:$AH$3,2),0)&gt;5)*D29:AH31,0))</f>
        <v>19</v>
      </c>
      <c r="AM29" s="48">
        <f>IFERROR(SUM(AJ29:AL31),"")</f>
        <v>60.5</v>
      </c>
      <c r="AN29" s="49" t="s">
        <v>154</v>
      </c>
      <c r="AO29" s="51">
        <f>SUMPRODUCT((IFERROR((L29:AH29+L30:AH30+L31:AH31),0)&gt;8)*1,IFERROR((L29:AH29+L30:AH30+L31:AH31-8),0))</f>
        <v>4.5</v>
      </c>
      <c r="AP29" s="48"/>
      <c r="XFA29" s="54"/>
      <c r="XFB29" s="54"/>
      <c r="XFC29" s="54"/>
    </row>
    <row r="30" s="10" customFormat="1" ht="15" customHeight="1" spans="1:16383">
      <c r="A30" s="24"/>
      <c r="B30" s="25"/>
      <c r="C30" s="24" t="s">
        <v>152</v>
      </c>
      <c r="D30" s="26">
        <v>0</v>
      </c>
      <c r="E30" s="26">
        <v>0</v>
      </c>
      <c r="F30" s="26">
        <v>0</v>
      </c>
      <c r="G30" s="26">
        <v>0</v>
      </c>
      <c r="H30" s="26">
        <v>0</v>
      </c>
      <c r="I30" s="26">
        <v>0</v>
      </c>
      <c r="J30" s="26">
        <v>0</v>
      </c>
      <c r="K30" s="26">
        <v>0</v>
      </c>
      <c r="L30" s="26">
        <v>0</v>
      </c>
      <c r="M30" s="26">
        <v>0</v>
      </c>
      <c r="N30" s="26">
        <v>0</v>
      </c>
      <c r="O30" s="26">
        <v>0</v>
      </c>
      <c r="P30" s="26">
        <v>0</v>
      </c>
      <c r="Q30" s="26">
        <v>0</v>
      </c>
      <c r="R30" s="26">
        <v>0</v>
      </c>
      <c r="S30" s="26">
        <v>0</v>
      </c>
      <c r="T30" s="26">
        <v>0</v>
      </c>
      <c r="U30" s="26">
        <v>0</v>
      </c>
      <c r="V30" s="26">
        <v>0</v>
      </c>
      <c r="W30" s="26">
        <v>0</v>
      </c>
      <c r="X30" s="26">
        <v>0</v>
      </c>
      <c r="Y30" s="26">
        <v>0</v>
      </c>
      <c r="Z30" s="26">
        <v>0</v>
      </c>
      <c r="AA30" s="26">
        <v>4</v>
      </c>
      <c r="AB30" s="26">
        <v>4</v>
      </c>
      <c r="AC30" s="26">
        <v>4</v>
      </c>
      <c r="AD30" s="26">
        <v>0</v>
      </c>
      <c r="AE30" s="26">
        <v>4</v>
      </c>
      <c r="AF30" s="26">
        <v>4</v>
      </c>
      <c r="AG30" s="26">
        <v>4</v>
      </c>
      <c r="AH30" s="26">
        <v>4</v>
      </c>
      <c r="AI30" s="48"/>
      <c r="AJ30" s="48"/>
      <c r="AK30" s="48"/>
      <c r="AL30" s="48"/>
      <c r="AM30" s="48"/>
      <c r="AN30" s="49"/>
      <c r="AO30" s="52"/>
      <c r="AP30" s="48"/>
      <c r="XFA30" s="54"/>
      <c r="XFB30" s="54"/>
      <c r="XFC30" s="54"/>
    </row>
    <row r="31" s="10" customFormat="1" ht="15" customHeight="1" spans="1:16383">
      <c r="A31" s="24"/>
      <c r="B31" s="25"/>
      <c r="C31" s="24" t="s">
        <v>153</v>
      </c>
      <c r="D31" s="26">
        <v>0</v>
      </c>
      <c r="E31" s="26">
        <v>0</v>
      </c>
      <c r="F31" s="26">
        <v>0</v>
      </c>
      <c r="G31" s="26">
        <v>0</v>
      </c>
      <c r="H31" s="26">
        <v>0</v>
      </c>
      <c r="I31" s="26">
        <v>0</v>
      </c>
      <c r="J31" s="26">
        <v>0</v>
      </c>
      <c r="K31" s="26">
        <v>0</v>
      </c>
      <c r="L31" s="26">
        <v>0</v>
      </c>
      <c r="M31" s="26">
        <v>0</v>
      </c>
      <c r="N31" s="26">
        <v>0</v>
      </c>
      <c r="O31" s="26">
        <v>0</v>
      </c>
      <c r="P31" s="26">
        <v>0</v>
      </c>
      <c r="Q31" s="26">
        <v>0</v>
      </c>
      <c r="R31" s="26">
        <v>0</v>
      </c>
      <c r="S31" s="38">
        <v>0</v>
      </c>
      <c r="T31" s="26">
        <v>0</v>
      </c>
      <c r="U31" s="26">
        <v>0</v>
      </c>
      <c r="V31" s="26">
        <v>0</v>
      </c>
      <c r="W31" s="26">
        <v>0</v>
      </c>
      <c r="X31" s="26">
        <v>0</v>
      </c>
      <c r="Y31" s="26">
        <v>0</v>
      </c>
      <c r="Z31" s="26">
        <v>0</v>
      </c>
      <c r="AA31" s="26">
        <v>0</v>
      </c>
      <c r="AB31" s="26">
        <v>2.5</v>
      </c>
      <c r="AC31" s="26">
        <v>0.5</v>
      </c>
      <c r="AD31" s="40">
        <v>0</v>
      </c>
      <c r="AE31" s="40">
        <v>0.5</v>
      </c>
      <c r="AF31" s="40">
        <v>0.5</v>
      </c>
      <c r="AG31" s="40">
        <v>0.5</v>
      </c>
      <c r="AH31" s="26"/>
      <c r="AI31" s="48"/>
      <c r="AJ31" s="48"/>
      <c r="AK31" s="48"/>
      <c r="AL31" s="48"/>
      <c r="AM31" s="48"/>
      <c r="AN31" s="49"/>
      <c r="AO31" s="53"/>
      <c r="AP31" s="48"/>
      <c r="XFA31" s="54"/>
      <c r="XFB31" s="54"/>
      <c r="XFC31" s="54"/>
    </row>
    <row r="32" s="10" customFormat="1" ht="15" customHeight="1" spans="1:16383">
      <c r="A32" s="27" t="s">
        <v>30</v>
      </c>
      <c r="B32" s="21" t="s">
        <v>157</v>
      </c>
      <c r="C32" s="28" t="s">
        <v>151</v>
      </c>
      <c r="D32" s="29">
        <v>4</v>
      </c>
      <c r="E32" s="29">
        <v>4</v>
      </c>
      <c r="F32" s="29">
        <v>4</v>
      </c>
      <c r="G32" s="29">
        <v>4</v>
      </c>
      <c r="H32" s="29">
        <v>4</v>
      </c>
      <c r="I32" s="29">
        <v>4</v>
      </c>
      <c r="J32" s="29">
        <v>4</v>
      </c>
      <c r="K32" s="29">
        <v>4</v>
      </c>
      <c r="L32" s="21">
        <v>4</v>
      </c>
      <c r="M32" s="29">
        <v>4</v>
      </c>
      <c r="N32" s="29">
        <v>4</v>
      </c>
      <c r="O32" s="29">
        <v>4</v>
      </c>
      <c r="P32" s="29">
        <v>4</v>
      </c>
      <c r="Q32" s="29">
        <v>4</v>
      </c>
      <c r="R32" s="29">
        <v>4</v>
      </c>
      <c r="S32" s="29">
        <v>4</v>
      </c>
      <c r="T32" s="34">
        <v>4</v>
      </c>
      <c r="U32" s="34">
        <v>4</v>
      </c>
      <c r="V32" s="29">
        <v>4</v>
      </c>
      <c r="W32" s="21">
        <v>4</v>
      </c>
      <c r="X32" s="34">
        <v>4</v>
      </c>
      <c r="Y32" s="34">
        <v>4</v>
      </c>
      <c r="Z32" s="29">
        <v>4</v>
      </c>
      <c r="AA32" s="8">
        <v>4</v>
      </c>
      <c r="AB32" s="29">
        <v>4</v>
      </c>
      <c r="AC32" s="29">
        <v>4</v>
      </c>
      <c r="AD32" s="29">
        <v>4</v>
      </c>
      <c r="AE32" s="29">
        <v>4</v>
      </c>
      <c r="AF32" s="29">
        <v>4</v>
      </c>
      <c r="AG32" s="21">
        <v>4</v>
      </c>
      <c r="AH32" s="21">
        <v>4</v>
      </c>
      <c r="AI32" s="48">
        <f>IF(A29="","",COUNTIF(D32:AH33,"&gt;2")/2)</f>
        <v>31</v>
      </c>
      <c r="AJ32" s="48">
        <f>SUMPRODUCT(IFERROR((IFERROR(WEEKDAY($D$3:$AH$3,2),999)&lt;6)*D32:AH33,0))</f>
        <v>184</v>
      </c>
      <c r="AK32" s="48">
        <f>SUMPRODUCT((IFERROR(WEEKDAY($D$3:$AH$3,2),999)&lt;6)*D34:AH34)</f>
        <v>91.5</v>
      </c>
      <c r="AL32" s="48">
        <f>SUMPRODUCT(IFERROR((IFERROR(WEEKDAY($D$3:$AH$3,2),0)&gt;5)*D32:AH34,0))</f>
        <v>95</v>
      </c>
      <c r="AM32" s="48">
        <f>IFERROR(SUM(AJ32:AL34),"")</f>
        <v>370.5</v>
      </c>
      <c r="AN32" s="49" t="s">
        <v>154</v>
      </c>
      <c r="AO32" s="51">
        <f>SUMPRODUCT((IFERROR((L32:AH32+L33:AH33+L34:AH34),0)&gt;8)*1,IFERROR((L32:AH32+L33:AH33+L34:AH34-8),0))</f>
        <v>92.5</v>
      </c>
      <c r="AP32" s="48"/>
      <c r="XFA32" s="54"/>
      <c r="XFB32" s="54"/>
      <c r="XFC32" s="54"/>
    </row>
    <row r="33" s="10" customFormat="1" ht="15" customHeight="1" spans="1:16383">
      <c r="A33" s="27"/>
      <c r="B33" s="21"/>
      <c r="C33" s="28" t="s">
        <v>152</v>
      </c>
      <c r="D33" s="29">
        <v>4</v>
      </c>
      <c r="E33" s="29">
        <v>4</v>
      </c>
      <c r="F33" s="29">
        <v>4</v>
      </c>
      <c r="G33" s="29">
        <v>4</v>
      </c>
      <c r="H33" s="29">
        <v>4</v>
      </c>
      <c r="I33" s="29">
        <v>4</v>
      </c>
      <c r="J33" s="29">
        <v>4</v>
      </c>
      <c r="K33" s="29">
        <v>4</v>
      </c>
      <c r="L33" s="21">
        <v>4</v>
      </c>
      <c r="M33" s="29">
        <v>4</v>
      </c>
      <c r="N33" s="29">
        <v>4</v>
      </c>
      <c r="O33" s="29">
        <v>4</v>
      </c>
      <c r="P33" s="29">
        <v>4</v>
      </c>
      <c r="Q33" s="29">
        <v>4</v>
      </c>
      <c r="R33" s="29">
        <v>4</v>
      </c>
      <c r="S33" s="29">
        <v>4</v>
      </c>
      <c r="T33" s="34">
        <v>4</v>
      </c>
      <c r="U33" s="34">
        <v>4</v>
      </c>
      <c r="V33" s="29">
        <v>4</v>
      </c>
      <c r="W33" s="21">
        <v>4</v>
      </c>
      <c r="X33" s="34">
        <v>4</v>
      </c>
      <c r="Y33" s="34">
        <v>4</v>
      </c>
      <c r="Z33" s="29">
        <v>4</v>
      </c>
      <c r="AA33" s="8">
        <v>4</v>
      </c>
      <c r="AB33" s="29">
        <v>4</v>
      </c>
      <c r="AC33" s="29">
        <v>4</v>
      </c>
      <c r="AD33" s="29">
        <v>4</v>
      </c>
      <c r="AE33" s="29">
        <v>4</v>
      </c>
      <c r="AF33" s="29">
        <v>4</v>
      </c>
      <c r="AG33" s="21">
        <v>4</v>
      </c>
      <c r="AH33" s="21">
        <v>4</v>
      </c>
      <c r="AI33" s="48"/>
      <c r="AJ33" s="48"/>
      <c r="AK33" s="48"/>
      <c r="AL33" s="48"/>
      <c r="AM33" s="48"/>
      <c r="AN33" s="49"/>
      <c r="AO33" s="52"/>
      <c r="AP33" s="48"/>
      <c r="XFA33" s="54"/>
      <c r="XFB33" s="54"/>
      <c r="XFC33" s="54"/>
    </row>
    <row r="34" s="10" customFormat="1" ht="15" customHeight="1" spans="1:16383">
      <c r="A34" s="27"/>
      <c r="B34" s="21"/>
      <c r="C34" s="28" t="s">
        <v>153</v>
      </c>
      <c r="D34" s="29">
        <v>3</v>
      </c>
      <c r="E34" s="29">
        <v>4.5</v>
      </c>
      <c r="F34" s="29">
        <v>4.5</v>
      </c>
      <c r="G34" s="29">
        <v>4.5</v>
      </c>
      <c r="H34" s="29">
        <v>3</v>
      </c>
      <c r="I34" s="29">
        <v>3.5</v>
      </c>
      <c r="J34" s="29">
        <v>3.5</v>
      </c>
      <c r="K34" s="29">
        <v>3.5</v>
      </c>
      <c r="L34" s="21">
        <v>4</v>
      </c>
      <c r="M34" s="29">
        <v>3</v>
      </c>
      <c r="N34" s="34">
        <v>3.5</v>
      </c>
      <c r="O34" s="29">
        <v>3</v>
      </c>
      <c r="P34" s="29">
        <v>3.5</v>
      </c>
      <c r="Q34" s="29">
        <v>4</v>
      </c>
      <c r="R34" s="29">
        <v>5</v>
      </c>
      <c r="S34" s="29">
        <v>4.5</v>
      </c>
      <c r="T34" s="34">
        <v>4</v>
      </c>
      <c r="U34" s="34">
        <v>4</v>
      </c>
      <c r="V34" s="29">
        <v>3</v>
      </c>
      <c r="W34" s="21">
        <v>4.5</v>
      </c>
      <c r="X34" s="34">
        <v>4</v>
      </c>
      <c r="Y34" s="34">
        <v>4</v>
      </c>
      <c r="Z34" s="29">
        <v>4.5</v>
      </c>
      <c r="AA34" s="8">
        <v>4</v>
      </c>
      <c r="AB34" s="29">
        <v>5</v>
      </c>
      <c r="AC34" s="29">
        <v>5</v>
      </c>
      <c r="AD34" s="29">
        <v>5.5</v>
      </c>
      <c r="AE34" s="29">
        <v>4</v>
      </c>
      <c r="AF34" s="29">
        <v>3</v>
      </c>
      <c r="AG34" s="21">
        <v>3</v>
      </c>
      <c r="AH34" s="21">
        <v>4.5</v>
      </c>
      <c r="AI34" s="48"/>
      <c r="AJ34" s="48"/>
      <c r="AK34" s="48"/>
      <c r="AL34" s="48"/>
      <c r="AM34" s="48"/>
      <c r="AN34" s="49"/>
      <c r="AO34" s="53"/>
      <c r="AP34" s="48"/>
      <c r="XFA34" s="54"/>
      <c r="XFB34" s="54"/>
      <c r="XFC34" s="54"/>
    </row>
    <row r="35" s="10" customFormat="1" ht="15" customHeight="1" spans="1:16383">
      <c r="A35" s="30" t="s">
        <v>92</v>
      </c>
      <c r="B35" s="21" t="s">
        <v>157</v>
      </c>
      <c r="C35" s="28" t="s">
        <v>151</v>
      </c>
      <c r="D35" s="29">
        <v>4</v>
      </c>
      <c r="E35" s="29">
        <v>4</v>
      </c>
      <c r="F35" s="29">
        <v>4</v>
      </c>
      <c r="G35" s="29">
        <v>4</v>
      </c>
      <c r="H35" s="29">
        <v>4</v>
      </c>
      <c r="I35" s="29"/>
      <c r="J35" s="21" t="s">
        <v>156</v>
      </c>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48">
        <f>IF(A32="","",COUNTIF(D35:AH36,"&gt;2")/2)</f>
        <v>5</v>
      </c>
      <c r="AJ35" s="48">
        <f>SUMPRODUCT(IFERROR((IFERROR(WEEKDAY($D$3:$AH$3,2),999)&lt;6)*D35:AH36,0))</f>
        <v>24</v>
      </c>
      <c r="AK35" s="48">
        <f>SUMPRODUCT((IFERROR(WEEKDAY($D$3:$AH$3,2),999)&lt;6)*D37:AH37)</f>
        <v>12</v>
      </c>
      <c r="AL35" s="48">
        <f>SUMPRODUCT(IFERROR((IFERROR(WEEKDAY($D$3:$AH$3,2),0)&gt;5)*D35:AH37,0))</f>
        <v>23.5</v>
      </c>
      <c r="AM35" s="48">
        <f>IFERROR(SUM(AJ35:AL37),"")</f>
        <v>59.5</v>
      </c>
      <c r="AN35" s="49" t="s">
        <v>154</v>
      </c>
      <c r="AO35" s="51">
        <f>SUMPRODUCT((IFERROR((L35:AH35+L36:AH36+L37:AH37),0)&gt;8)*1,IFERROR((L35:AH35+L36:AH36+L37:AH37-8),0))</f>
        <v>0</v>
      </c>
      <c r="AP35" s="48"/>
      <c r="XFA35" s="54"/>
      <c r="XFB35" s="54"/>
      <c r="XFC35" s="54"/>
    </row>
    <row r="36" s="10" customFormat="1" ht="15" customHeight="1" spans="1:16383">
      <c r="A36" s="30"/>
      <c r="B36" s="21"/>
      <c r="C36" s="28" t="s">
        <v>152</v>
      </c>
      <c r="D36" s="29">
        <v>4</v>
      </c>
      <c r="E36" s="29">
        <v>4</v>
      </c>
      <c r="F36" s="29">
        <v>4</v>
      </c>
      <c r="G36" s="29">
        <v>4</v>
      </c>
      <c r="H36" s="29">
        <v>4</v>
      </c>
      <c r="I36" s="29"/>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48"/>
      <c r="AJ36" s="48"/>
      <c r="AK36" s="48"/>
      <c r="AL36" s="48"/>
      <c r="AM36" s="48"/>
      <c r="AN36" s="49"/>
      <c r="AO36" s="52"/>
      <c r="AP36" s="48"/>
      <c r="XFA36" s="54"/>
      <c r="XFB36" s="54"/>
      <c r="XFC36" s="54"/>
    </row>
    <row r="37" s="10" customFormat="1" ht="15" customHeight="1" spans="1:16383">
      <c r="A37" s="30"/>
      <c r="B37" s="21"/>
      <c r="C37" s="28" t="s">
        <v>153</v>
      </c>
      <c r="D37" s="29">
        <v>3</v>
      </c>
      <c r="E37" s="29">
        <v>4.5</v>
      </c>
      <c r="F37" s="29">
        <v>4.5</v>
      </c>
      <c r="G37" s="29">
        <v>4.5</v>
      </c>
      <c r="H37" s="29">
        <v>3</v>
      </c>
      <c r="I37" s="29"/>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48"/>
      <c r="AJ37" s="48"/>
      <c r="AK37" s="48"/>
      <c r="AL37" s="48"/>
      <c r="AM37" s="48"/>
      <c r="AN37" s="49"/>
      <c r="AO37" s="53"/>
      <c r="AP37" s="48"/>
      <c r="XFA37" s="54"/>
      <c r="XFB37" s="54"/>
      <c r="XFC37" s="54"/>
    </row>
    <row r="38" s="10" customFormat="1" ht="15" customHeight="1" spans="1:16383">
      <c r="A38" s="31" t="s">
        <v>158</v>
      </c>
      <c r="B38" s="21" t="s">
        <v>157</v>
      </c>
      <c r="C38" s="28" t="s">
        <v>151</v>
      </c>
      <c r="D38" s="29"/>
      <c r="E38" s="29"/>
      <c r="F38" s="29"/>
      <c r="G38" s="29"/>
      <c r="H38" s="29"/>
      <c r="I38" s="29"/>
      <c r="J38" s="21"/>
      <c r="K38" s="21"/>
      <c r="L38" s="21"/>
      <c r="M38" s="21"/>
      <c r="N38" s="21"/>
      <c r="O38" s="21"/>
      <c r="P38" s="21">
        <v>4</v>
      </c>
      <c r="Q38" s="21">
        <v>4</v>
      </c>
      <c r="R38" s="21"/>
      <c r="S38" s="21"/>
      <c r="T38" s="21">
        <v>4</v>
      </c>
      <c r="U38" s="21">
        <v>4</v>
      </c>
      <c r="V38" s="21"/>
      <c r="W38" s="21"/>
      <c r="X38" s="21">
        <v>4</v>
      </c>
      <c r="Y38" s="21">
        <v>4</v>
      </c>
      <c r="Z38" s="21">
        <v>4</v>
      </c>
      <c r="AA38" s="21">
        <v>4</v>
      </c>
      <c r="AB38" s="21">
        <v>4</v>
      </c>
      <c r="AC38" s="21">
        <v>4</v>
      </c>
      <c r="AD38" s="21">
        <v>4</v>
      </c>
      <c r="AE38" s="21">
        <v>4</v>
      </c>
      <c r="AF38" s="21">
        <v>4</v>
      </c>
      <c r="AG38" s="21"/>
      <c r="AH38" s="21"/>
      <c r="AI38" s="48">
        <f>IF(A35="","",COUNTIF(D38:AH39,"&gt;2")/2)</f>
        <v>13.5</v>
      </c>
      <c r="AJ38" s="48">
        <f>SUMPRODUCT(IFERROR((IFERROR(WEEKDAY($D$3:$AH$3,2),999)&lt;6)*D38:AH39,0))</f>
        <v>82.5</v>
      </c>
      <c r="AK38" s="48">
        <f>SUMPRODUCT((IFERROR(WEEKDAY($D$3:$AH$3,2),999)&lt;6)*D40:AH40)</f>
        <v>44</v>
      </c>
      <c r="AL38" s="48">
        <f>SUMPRODUCT(IFERROR((IFERROR(WEEKDAY($D$3:$AH$3,2),0)&gt;5)*D38:AH40,0))</f>
        <v>35.5</v>
      </c>
      <c r="AM38" s="48">
        <f>IFERROR(SUM(AJ38:AL40),"")</f>
        <v>162</v>
      </c>
      <c r="AN38" s="49" t="s">
        <v>154</v>
      </c>
      <c r="AO38" s="51">
        <f>SUMPRODUCT((IFERROR((L38:AH38+L39:AH39+L40:AH40),0)&gt;8)*1,IFERROR((L38:AH38+L39:AH39+L40:AH40-8),0))</f>
        <v>51.5</v>
      </c>
      <c r="AP38" s="48"/>
      <c r="XFA38" s="54"/>
      <c r="XFB38" s="54"/>
      <c r="XFC38" s="54"/>
    </row>
    <row r="39" s="10" customFormat="1" ht="15" customHeight="1" spans="1:16383">
      <c r="A39" s="27"/>
      <c r="B39" s="21"/>
      <c r="C39" s="28" t="s">
        <v>152</v>
      </c>
      <c r="D39" s="29"/>
      <c r="E39" s="29"/>
      <c r="F39" s="29"/>
      <c r="G39" s="29"/>
      <c r="H39" s="29"/>
      <c r="I39" s="29"/>
      <c r="J39" s="21"/>
      <c r="K39" s="21"/>
      <c r="L39" s="21"/>
      <c r="M39" s="21"/>
      <c r="N39" s="21"/>
      <c r="O39" s="21"/>
      <c r="P39" s="21">
        <v>4</v>
      </c>
      <c r="Q39" s="21">
        <v>4</v>
      </c>
      <c r="R39" s="21"/>
      <c r="S39" s="21">
        <v>2.5</v>
      </c>
      <c r="T39" s="21">
        <v>4</v>
      </c>
      <c r="U39" s="21">
        <v>4</v>
      </c>
      <c r="V39" s="21"/>
      <c r="W39" s="21"/>
      <c r="X39" s="21">
        <v>4</v>
      </c>
      <c r="Y39" s="21">
        <v>4</v>
      </c>
      <c r="Z39" s="21">
        <v>4</v>
      </c>
      <c r="AA39" s="21">
        <v>4</v>
      </c>
      <c r="AB39" s="21">
        <v>4</v>
      </c>
      <c r="AC39" s="21">
        <v>4</v>
      </c>
      <c r="AD39" s="21">
        <v>4</v>
      </c>
      <c r="AE39" s="21">
        <v>4</v>
      </c>
      <c r="AF39" s="21">
        <v>4</v>
      </c>
      <c r="AG39" s="21"/>
      <c r="AH39" s="21"/>
      <c r="AI39" s="48"/>
      <c r="AJ39" s="48"/>
      <c r="AK39" s="48"/>
      <c r="AL39" s="48"/>
      <c r="AM39" s="48"/>
      <c r="AN39" s="49"/>
      <c r="AO39" s="52"/>
      <c r="AP39" s="48"/>
      <c r="XFA39" s="54"/>
      <c r="XFB39" s="54"/>
      <c r="XFC39" s="54"/>
    </row>
    <row r="40" s="10" customFormat="1" ht="15" customHeight="1" spans="1:16383">
      <c r="A40" s="27"/>
      <c r="B40" s="21"/>
      <c r="C40" s="28" t="s">
        <v>153</v>
      </c>
      <c r="D40" s="29"/>
      <c r="E40" s="29"/>
      <c r="F40" s="29"/>
      <c r="G40" s="29"/>
      <c r="H40" s="29"/>
      <c r="I40" s="29"/>
      <c r="J40" s="21"/>
      <c r="K40" s="21"/>
      <c r="L40" s="21"/>
      <c r="M40" s="21"/>
      <c r="N40" s="21"/>
      <c r="O40" s="21"/>
      <c r="P40" s="21">
        <v>4</v>
      </c>
      <c r="Q40" s="21">
        <v>5</v>
      </c>
      <c r="R40" s="21"/>
      <c r="S40" s="21">
        <v>4</v>
      </c>
      <c r="T40" s="21">
        <v>3.5</v>
      </c>
      <c r="U40" s="21">
        <v>3.5</v>
      </c>
      <c r="V40" s="21"/>
      <c r="W40" s="21"/>
      <c r="X40" s="21">
        <v>3</v>
      </c>
      <c r="Y40" s="21">
        <v>4.5</v>
      </c>
      <c r="Z40" s="21">
        <v>4.5</v>
      </c>
      <c r="AA40" s="21">
        <v>4.5</v>
      </c>
      <c r="AB40" s="21">
        <v>4</v>
      </c>
      <c r="AC40" s="21">
        <v>4</v>
      </c>
      <c r="AD40" s="21">
        <v>3.5</v>
      </c>
      <c r="AE40" s="21">
        <v>3.5</v>
      </c>
      <c r="AF40" s="21">
        <v>4</v>
      </c>
      <c r="AG40" s="21"/>
      <c r="AH40" s="21"/>
      <c r="AI40" s="48"/>
      <c r="AJ40" s="48"/>
      <c r="AK40" s="48"/>
      <c r="AL40" s="48"/>
      <c r="AM40" s="48"/>
      <c r="AN40" s="49"/>
      <c r="AO40" s="53"/>
      <c r="AP40" s="48"/>
      <c r="XFA40" s="54"/>
      <c r="XFB40" s="54"/>
      <c r="XFC40" s="54"/>
    </row>
    <row r="41" s="10" customFormat="1" ht="15" customHeight="1" spans="1:16383">
      <c r="A41" s="27" t="s">
        <v>33</v>
      </c>
      <c r="B41" s="21" t="s">
        <v>157</v>
      </c>
      <c r="C41" s="21" t="s">
        <v>151</v>
      </c>
      <c r="D41" s="8">
        <v>4</v>
      </c>
      <c r="E41" s="8">
        <v>4</v>
      </c>
      <c r="F41" s="8">
        <v>4</v>
      </c>
      <c r="G41" s="8">
        <v>4</v>
      </c>
      <c r="H41" s="29">
        <v>4</v>
      </c>
      <c r="I41" s="29">
        <v>4</v>
      </c>
      <c r="J41" s="29">
        <v>4</v>
      </c>
      <c r="K41" s="29">
        <v>4</v>
      </c>
      <c r="L41" s="21">
        <v>4</v>
      </c>
      <c r="M41" s="29">
        <v>4</v>
      </c>
      <c r="N41" s="29">
        <v>4</v>
      </c>
      <c r="O41" s="29">
        <v>4</v>
      </c>
      <c r="P41" s="34">
        <v>4</v>
      </c>
      <c r="Q41" s="34"/>
      <c r="R41" s="34">
        <v>4</v>
      </c>
      <c r="S41" s="34">
        <v>4</v>
      </c>
      <c r="T41" s="34">
        <v>4</v>
      </c>
      <c r="U41" s="34">
        <v>4</v>
      </c>
      <c r="V41" s="34">
        <v>4</v>
      </c>
      <c r="W41" s="21">
        <v>4</v>
      </c>
      <c r="X41" s="34">
        <v>4</v>
      </c>
      <c r="Y41" s="34">
        <v>4</v>
      </c>
      <c r="Z41" s="21"/>
      <c r="AA41" s="8">
        <v>4</v>
      </c>
      <c r="AB41" s="21">
        <v>4</v>
      </c>
      <c r="AC41" s="8">
        <v>4</v>
      </c>
      <c r="AD41" s="8">
        <v>4</v>
      </c>
      <c r="AE41" s="21"/>
      <c r="AF41" s="21">
        <v>4</v>
      </c>
      <c r="AG41" s="21">
        <v>4</v>
      </c>
      <c r="AH41" s="21">
        <v>4</v>
      </c>
      <c r="AI41" s="48">
        <f>IF(A38="","",COUNTIF(D41:AH42,"&gt;2")/2)</f>
        <v>27.5</v>
      </c>
      <c r="AJ41" s="48">
        <f>SUMPRODUCT(IFERROR((IFERROR(WEEKDAY($D$3:$AH$3,2),999)&lt;6)*D41:AH42,0))</f>
        <v>157</v>
      </c>
      <c r="AK41" s="48">
        <f>SUMPRODUCT((IFERROR(WEEKDAY($D$3:$AH$3,2),999)&lt;6)*D43:AH43)</f>
        <v>81</v>
      </c>
      <c r="AL41" s="48">
        <f>SUMPRODUCT(IFERROR((IFERROR(WEEKDAY($D$3:$AH$3,2),0)&gt;5)*D41:AH43,0))</f>
        <v>92</v>
      </c>
      <c r="AM41" s="48">
        <f>IFERROR(SUM(AJ41:AL43),"")</f>
        <v>330</v>
      </c>
      <c r="AN41" s="49" t="s">
        <v>154</v>
      </c>
      <c r="AO41" s="51">
        <f>SUMPRODUCT((IFERROR((L41:AH41+L42:AH42+L43:AH43),0)&gt;8)*1,IFERROR((L41:AH41+L42:AH42+L43:AH43-8),0))</f>
        <v>77.5</v>
      </c>
      <c r="AP41" s="48"/>
      <c r="XFA41" s="54"/>
      <c r="XFB41" s="54"/>
      <c r="XFC41" s="54"/>
    </row>
    <row r="42" s="10" customFormat="1" ht="15" customHeight="1" spans="1:16383">
      <c r="A42" s="27"/>
      <c r="B42" s="21"/>
      <c r="C42" s="21" t="s">
        <v>152</v>
      </c>
      <c r="D42" s="29">
        <v>4</v>
      </c>
      <c r="E42" s="29">
        <v>4</v>
      </c>
      <c r="F42" s="29">
        <v>4</v>
      </c>
      <c r="G42" s="29">
        <v>4</v>
      </c>
      <c r="H42" s="29">
        <v>4</v>
      </c>
      <c r="I42" s="29">
        <v>4</v>
      </c>
      <c r="J42" s="29">
        <v>4</v>
      </c>
      <c r="K42" s="29">
        <v>4</v>
      </c>
      <c r="L42" s="21">
        <v>4</v>
      </c>
      <c r="M42" s="29">
        <v>4</v>
      </c>
      <c r="N42" s="29">
        <v>4</v>
      </c>
      <c r="O42" s="29">
        <v>4</v>
      </c>
      <c r="P42" s="34"/>
      <c r="Q42" s="34"/>
      <c r="R42" s="34">
        <v>4</v>
      </c>
      <c r="S42" s="34">
        <v>4</v>
      </c>
      <c r="T42" s="34">
        <v>4</v>
      </c>
      <c r="U42" s="34">
        <v>4</v>
      </c>
      <c r="V42" s="34">
        <v>4</v>
      </c>
      <c r="W42" s="21">
        <v>4</v>
      </c>
      <c r="X42" s="34">
        <v>4</v>
      </c>
      <c r="Y42" s="34">
        <v>4</v>
      </c>
      <c r="Z42" s="21"/>
      <c r="AA42" s="8">
        <v>4</v>
      </c>
      <c r="AB42" s="21">
        <v>4</v>
      </c>
      <c r="AC42" s="29">
        <v>4</v>
      </c>
      <c r="AD42" s="29">
        <v>4</v>
      </c>
      <c r="AE42" s="21">
        <v>1</v>
      </c>
      <c r="AF42" s="21">
        <v>4</v>
      </c>
      <c r="AG42" s="21">
        <v>4</v>
      </c>
      <c r="AH42" s="21">
        <v>4</v>
      </c>
      <c r="AI42" s="48"/>
      <c r="AJ42" s="48"/>
      <c r="AK42" s="48"/>
      <c r="AL42" s="48"/>
      <c r="AM42" s="48"/>
      <c r="AN42" s="49"/>
      <c r="AO42" s="52"/>
      <c r="AP42" s="48"/>
      <c r="XFA42" s="54"/>
      <c r="XFB42" s="54"/>
      <c r="XFC42" s="54"/>
    </row>
    <row r="43" s="10" customFormat="1" ht="15" customHeight="1" spans="1:16383">
      <c r="A43" s="27"/>
      <c r="B43" s="21"/>
      <c r="C43" s="21" t="s">
        <v>153</v>
      </c>
      <c r="D43" s="29">
        <v>3</v>
      </c>
      <c r="E43" s="29">
        <v>3</v>
      </c>
      <c r="F43" s="29">
        <v>3</v>
      </c>
      <c r="G43" s="29">
        <v>3</v>
      </c>
      <c r="H43" s="29">
        <v>3</v>
      </c>
      <c r="I43" s="29">
        <v>3.5</v>
      </c>
      <c r="J43" s="29">
        <v>3.5</v>
      </c>
      <c r="K43" s="29">
        <v>3.5</v>
      </c>
      <c r="L43" s="21">
        <v>7</v>
      </c>
      <c r="M43" s="29">
        <v>3</v>
      </c>
      <c r="N43" s="34">
        <v>3.5</v>
      </c>
      <c r="O43" s="29">
        <v>3.5</v>
      </c>
      <c r="P43" s="34"/>
      <c r="Q43" s="34"/>
      <c r="R43" s="34">
        <v>4</v>
      </c>
      <c r="S43" s="34">
        <v>4</v>
      </c>
      <c r="T43" s="34">
        <v>4</v>
      </c>
      <c r="U43" s="34">
        <v>4</v>
      </c>
      <c r="V43" s="34">
        <v>3</v>
      </c>
      <c r="W43" s="21">
        <v>7.5</v>
      </c>
      <c r="X43" s="34">
        <v>4</v>
      </c>
      <c r="Y43" s="34">
        <v>4</v>
      </c>
      <c r="Z43" s="21"/>
      <c r="AA43" s="8">
        <v>4</v>
      </c>
      <c r="AB43" s="21">
        <v>5</v>
      </c>
      <c r="AC43" s="29">
        <v>3</v>
      </c>
      <c r="AD43" s="29">
        <v>3.5</v>
      </c>
      <c r="AE43" s="21">
        <v>6</v>
      </c>
      <c r="AF43" s="21">
        <v>3</v>
      </c>
      <c r="AG43" s="21">
        <v>4.5</v>
      </c>
      <c r="AH43" s="21">
        <v>3</v>
      </c>
      <c r="AI43" s="48"/>
      <c r="AJ43" s="48"/>
      <c r="AK43" s="48"/>
      <c r="AL43" s="48"/>
      <c r="AM43" s="48"/>
      <c r="AN43" s="49"/>
      <c r="AO43" s="53"/>
      <c r="AP43" s="48"/>
      <c r="XFA43" s="54"/>
      <c r="XFB43" s="54"/>
      <c r="XFC43" s="54"/>
    </row>
    <row r="44" s="10" customFormat="1" ht="15" customHeight="1" spans="1:16383">
      <c r="A44" s="27" t="s">
        <v>32</v>
      </c>
      <c r="B44" s="21" t="s">
        <v>157</v>
      </c>
      <c r="C44" s="21" t="s">
        <v>151</v>
      </c>
      <c r="D44" s="8">
        <v>4</v>
      </c>
      <c r="E44" s="8">
        <v>4</v>
      </c>
      <c r="F44" s="8">
        <v>4</v>
      </c>
      <c r="G44" s="8">
        <v>4</v>
      </c>
      <c r="H44" s="29">
        <v>4</v>
      </c>
      <c r="I44" s="29">
        <v>4</v>
      </c>
      <c r="J44" s="29">
        <v>4</v>
      </c>
      <c r="K44" s="29">
        <v>4</v>
      </c>
      <c r="L44" s="35">
        <v>4</v>
      </c>
      <c r="M44" s="29">
        <v>4</v>
      </c>
      <c r="N44" s="29">
        <v>4</v>
      </c>
      <c r="O44" s="29">
        <v>4</v>
      </c>
      <c r="P44" s="34">
        <v>4</v>
      </c>
      <c r="Q44" s="34">
        <v>4</v>
      </c>
      <c r="R44" s="34">
        <v>4</v>
      </c>
      <c r="S44" s="34">
        <v>4</v>
      </c>
      <c r="T44" s="34">
        <v>4</v>
      </c>
      <c r="U44" s="34">
        <v>4</v>
      </c>
      <c r="V44" s="34">
        <v>4</v>
      </c>
      <c r="W44" s="37">
        <v>4</v>
      </c>
      <c r="X44" s="34">
        <v>4</v>
      </c>
      <c r="Y44" s="34">
        <v>4</v>
      </c>
      <c r="Z44" s="35"/>
      <c r="AA44" s="8">
        <v>4</v>
      </c>
      <c r="AB44" s="8">
        <v>4</v>
      </c>
      <c r="AC44" s="8">
        <v>4</v>
      </c>
      <c r="AD44" s="8">
        <v>4</v>
      </c>
      <c r="AE44" s="37"/>
      <c r="AF44" s="37">
        <v>4</v>
      </c>
      <c r="AG44" s="37"/>
      <c r="AH44" s="21">
        <v>4</v>
      </c>
      <c r="AI44" s="48">
        <f>IF(A41="","",COUNTIF(D44:AH45,"&gt;2")/2)</f>
        <v>28</v>
      </c>
      <c r="AJ44" s="48">
        <f>SUMPRODUCT(IFERROR((IFERROR(WEEKDAY($D$3:$AH$3,2),999)&lt;6)*D44:AH45,0))</f>
        <v>161</v>
      </c>
      <c r="AK44" s="48">
        <f>SUMPRODUCT((IFERROR(WEEKDAY($D$3:$AH$3,2),999)&lt;6)*D46:AH46)</f>
        <v>83.5</v>
      </c>
      <c r="AL44" s="48">
        <f>SUMPRODUCT(IFERROR((IFERROR(WEEKDAY($D$3:$AH$3,2),0)&gt;5)*D44:AH46,0))</f>
        <v>86</v>
      </c>
      <c r="AM44" s="48">
        <f>IFERROR(SUM(AJ44:AL46),"")</f>
        <v>330.5</v>
      </c>
      <c r="AN44" s="49" t="s">
        <v>154</v>
      </c>
      <c r="AO44" s="51">
        <f>SUMPRODUCT((IFERROR((L44:AH44+L45:AH45+L46:AH46),0)&gt;8)*1,IFERROR((L44:AH44+L45:AH45+L46:AH46-8),0))</f>
        <v>75</v>
      </c>
      <c r="AP44" s="48"/>
      <c r="XFA44" s="54"/>
      <c r="XFB44" s="54"/>
      <c r="XFC44" s="54"/>
    </row>
    <row r="45" s="10" customFormat="1" ht="15" customHeight="1" spans="1:16383">
      <c r="A45" s="27"/>
      <c r="B45" s="21"/>
      <c r="C45" s="21" t="s">
        <v>152</v>
      </c>
      <c r="D45" s="29">
        <v>4</v>
      </c>
      <c r="E45" s="29">
        <v>4</v>
      </c>
      <c r="F45" s="29">
        <v>4</v>
      </c>
      <c r="G45" s="29">
        <v>4</v>
      </c>
      <c r="H45" s="29">
        <v>4</v>
      </c>
      <c r="I45" s="29">
        <v>4</v>
      </c>
      <c r="J45" s="29">
        <v>4</v>
      </c>
      <c r="K45" s="29">
        <v>4</v>
      </c>
      <c r="L45" s="36">
        <v>4</v>
      </c>
      <c r="M45" s="29">
        <v>4</v>
      </c>
      <c r="N45" s="29">
        <v>4</v>
      </c>
      <c r="O45" s="29">
        <v>4</v>
      </c>
      <c r="P45" s="34">
        <v>4</v>
      </c>
      <c r="Q45" s="34">
        <v>4</v>
      </c>
      <c r="R45" s="34">
        <v>4</v>
      </c>
      <c r="S45" s="34">
        <v>4</v>
      </c>
      <c r="T45" s="34">
        <v>4</v>
      </c>
      <c r="U45" s="34">
        <v>4</v>
      </c>
      <c r="V45" s="34">
        <v>4</v>
      </c>
      <c r="W45" s="39">
        <v>4</v>
      </c>
      <c r="X45" s="34">
        <v>4</v>
      </c>
      <c r="Y45" s="34">
        <v>4</v>
      </c>
      <c r="Z45" s="36"/>
      <c r="AA45" s="8">
        <v>4</v>
      </c>
      <c r="AB45" s="29">
        <v>3</v>
      </c>
      <c r="AC45" s="29">
        <v>4</v>
      </c>
      <c r="AD45" s="29">
        <v>4</v>
      </c>
      <c r="AE45" s="39">
        <v>1</v>
      </c>
      <c r="AF45" s="39">
        <v>4</v>
      </c>
      <c r="AG45" s="39"/>
      <c r="AH45" s="21">
        <v>4</v>
      </c>
      <c r="AI45" s="48"/>
      <c r="AJ45" s="48"/>
      <c r="AK45" s="48"/>
      <c r="AL45" s="48"/>
      <c r="AM45" s="48"/>
      <c r="AN45" s="49"/>
      <c r="AO45" s="52"/>
      <c r="AP45" s="48"/>
      <c r="XFA45" s="54"/>
      <c r="XFB45" s="54"/>
      <c r="XFC45" s="54"/>
    </row>
    <row r="46" s="10" customFormat="1" ht="15" customHeight="1" spans="1:16383">
      <c r="A46" s="27"/>
      <c r="B46" s="21"/>
      <c r="C46" s="21" t="s">
        <v>153</v>
      </c>
      <c r="D46" s="29">
        <v>3</v>
      </c>
      <c r="E46" s="29">
        <v>3</v>
      </c>
      <c r="F46" s="29">
        <v>3</v>
      </c>
      <c r="G46" s="29">
        <v>3</v>
      </c>
      <c r="H46" s="29">
        <v>3</v>
      </c>
      <c r="I46" s="29">
        <v>3.5</v>
      </c>
      <c r="J46" s="29">
        <v>3.5</v>
      </c>
      <c r="K46" s="29">
        <v>3.5</v>
      </c>
      <c r="L46" s="37">
        <v>7</v>
      </c>
      <c r="M46" s="29">
        <v>3</v>
      </c>
      <c r="N46" s="34">
        <v>3.5</v>
      </c>
      <c r="O46" s="29">
        <v>3.5</v>
      </c>
      <c r="P46" s="34">
        <v>3</v>
      </c>
      <c r="Q46" s="34">
        <v>4</v>
      </c>
      <c r="R46" s="34">
        <v>4</v>
      </c>
      <c r="S46" s="34">
        <v>4</v>
      </c>
      <c r="T46" s="34">
        <v>4</v>
      </c>
      <c r="U46" s="34">
        <v>4</v>
      </c>
      <c r="V46" s="34">
        <v>3</v>
      </c>
      <c r="W46" s="37">
        <v>7.5</v>
      </c>
      <c r="X46" s="34">
        <v>4</v>
      </c>
      <c r="Y46" s="34">
        <v>4</v>
      </c>
      <c r="Z46" s="35"/>
      <c r="AA46" s="8">
        <v>6</v>
      </c>
      <c r="AB46" s="29"/>
      <c r="AC46" s="29">
        <v>3</v>
      </c>
      <c r="AD46" s="29">
        <v>3.5</v>
      </c>
      <c r="AE46" s="37">
        <v>6</v>
      </c>
      <c r="AF46" s="37">
        <v>1</v>
      </c>
      <c r="AG46" s="37"/>
      <c r="AH46" s="21">
        <v>3</v>
      </c>
      <c r="AI46" s="48"/>
      <c r="AJ46" s="48"/>
      <c r="AK46" s="48"/>
      <c r="AL46" s="48"/>
      <c r="AM46" s="48"/>
      <c r="AN46" s="49"/>
      <c r="AO46" s="53"/>
      <c r="AP46" s="48"/>
      <c r="XFA46" s="54"/>
      <c r="XFB46" s="54"/>
      <c r="XFC46" s="54"/>
    </row>
    <row r="47" s="10" customFormat="1" ht="15" customHeight="1" spans="1:16383">
      <c r="A47" s="32" t="s">
        <v>34</v>
      </c>
      <c r="B47" s="21" t="s">
        <v>157</v>
      </c>
      <c r="C47" s="21" t="s">
        <v>151</v>
      </c>
      <c r="D47" s="8">
        <v>4</v>
      </c>
      <c r="E47" s="8">
        <v>4</v>
      </c>
      <c r="F47" s="8">
        <v>4</v>
      </c>
      <c r="G47" s="8">
        <v>4</v>
      </c>
      <c r="H47" s="8">
        <v>4</v>
      </c>
      <c r="I47" s="8">
        <v>4</v>
      </c>
      <c r="J47" s="8">
        <v>4</v>
      </c>
      <c r="K47" s="8">
        <v>4</v>
      </c>
      <c r="L47" s="8">
        <v>4</v>
      </c>
      <c r="M47" s="8">
        <v>4</v>
      </c>
      <c r="N47" s="8">
        <v>4</v>
      </c>
      <c r="O47" s="8">
        <v>4</v>
      </c>
      <c r="P47" s="8">
        <v>4</v>
      </c>
      <c r="Q47" s="8">
        <v>4</v>
      </c>
      <c r="R47" s="8">
        <v>4</v>
      </c>
      <c r="S47" s="8">
        <v>4</v>
      </c>
      <c r="T47" s="21"/>
      <c r="U47" s="8">
        <v>4</v>
      </c>
      <c r="V47" s="8">
        <v>4</v>
      </c>
      <c r="W47" s="8">
        <v>4</v>
      </c>
      <c r="X47" s="8">
        <v>4</v>
      </c>
      <c r="Y47" s="8">
        <v>4</v>
      </c>
      <c r="Z47" s="8">
        <v>4</v>
      </c>
      <c r="AA47" s="8">
        <v>4</v>
      </c>
      <c r="AB47" s="8">
        <v>4</v>
      </c>
      <c r="AC47" s="8">
        <v>4</v>
      </c>
      <c r="AD47" s="8">
        <v>4</v>
      </c>
      <c r="AE47" s="21">
        <v>4</v>
      </c>
      <c r="AF47" s="21">
        <v>4</v>
      </c>
      <c r="AG47" s="21">
        <v>4</v>
      </c>
      <c r="AH47" s="21">
        <v>4</v>
      </c>
      <c r="AI47" s="48">
        <f>IF(A44="","",COUNTIF(D47:AH48,"&gt;2")/2)</f>
        <v>30</v>
      </c>
      <c r="AJ47" s="48">
        <f>SUMPRODUCT(IFERROR((IFERROR(WEEKDAY($D$3:$AH$3,2),999)&lt;6)*D47:AH48,0))</f>
        <v>176</v>
      </c>
      <c r="AK47" s="48">
        <f>SUMPRODUCT((IFERROR(WEEKDAY($D$3:$AH$3,2),999)&lt;6)*D49:AH49)</f>
        <v>71.5</v>
      </c>
      <c r="AL47" s="48">
        <f>SUMPRODUCT(IFERROR((IFERROR(WEEKDAY($D$3:$AH$3,2),0)&gt;5)*D47:AH49,0))</f>
        <v>88</v>
      </c>
      <c r="AM47" s="48">
        <f>IFERROR(SUM(AJ47:AL49),"")</f>
        <v>335.5</v>
      </c>
      <c r="AN47" s="49" t="s">
        <v>154</v>
      </c>
      <c r="AO47" s="51">
        <f>SUMPRODUCT((IFERROR((L47:AH47+L48:AH48+L49:AH49),0)&gt;8)*1,IFERROR((L47:AH47+L48:AH48+L49:AH49-8),0))</f>
        <v>71.5</v>
      </c>
      <c r="AP47" s="48"/>
      <c r="XFA47" s="54"/>
      <c r="XFB47" s="54"/>
      <c r="XFC47" s="54"/>
    </row>
    <row r="48" s="10" customFormat="1" ht="15" customHeight="1" spans="1:16383">
      <c r="A48" s="27"/>
      <c r="B48" s="21"/>
      <c r="C48" s="21" t="s">
        <v>152</v>
      </c>
      <c r="D48" s="29">
        <v>4</v>
      </c>
      <c r="E48" s="29">
        <v>4</v>
      </c>
      <c r="F48" s="29">
        <v>4</v>
      </c>
      <c r="G48" s="29">
        <v>4</v>
      </c>
      <c r="H48" s="29">
        <v>4</v>
      </c>
      <c r="I48" s="29">
        <v>4</v>
      </c>
      <c r="J48" s="29">
        <v>4</v>
      </c>
      <c r="K48" s="29">
        <v>4</v>
      </c>
      <c r="L48" s="29">
        <v>4</v>
      </c>
      <c r="M48" s="29">
        <v>4</v>
      </c>
      <c r="N48" s="29">
        <v>4</v>
      </c>
      <c r="O48" s="29">
        <v>4</v>
      </c>
      <c r="P48" s="29">
        <v>4</v>
      </c>
      <c r="Q48" s="29">
        <v>4</v>
      </c>
      <c r="R48" s="29">
        <v>4</v>
      </c>
      <c r="S48" s="29">
        <v>4</v>
      </c>
      <c r="T48" s="21"/>
      <c r="U48" s="29">
        <v>4</v>
      </c>
      <c r="V48" s="29">
        <v>4</v>
      </c>
      <c r="W48" s="29">
        <v>4</v>
      </c>
      <c r="X48" s="29">
        <v>4</v>
      </c>
      <c r="Y48" s="29">
        <v>4</v>
      </c>
      <c r="Z48" s="29">
        <v>4</v>
      </c>
      <c r="AA48" s="29">
        <v>4</v>
      </c>
      <c r="AB48" s="29">
        <v>4</v>
      </c>
      <c r="AC48" s="29">
        <v>4</v>
      </c>
      <c r="AD48" s="29">
        <v>4</v>
      </c>
      <c r="AE48" s="21">
        <v>4</v>
      </c>
      <c r="AF48" s="21">
        <v>4</v>
      </c>
      <c r="AG48" s="21">
        <v>4</v>
      </c>
      <c r="AH48" s="21">
        <v>4</v>
      </c>
      <c r="AI48" s="48"/>
      <c r="AJ48" s="48"/>
      <c r="AK48" s="48"/>
      <c r="AL48" s="48"/>
      <c r="AM48" s="48"/>
      <c r="AN48" s="49"/>
      <c r="AO48" s="52"/>
      <c r="AP48" s="48"/>
      <c r="XFA48" s="54"/>
      <c r="XFB48" s="54"/>
      <c r="XFC48" s="54"/>
    </row>
    <row r="49" s="10" customFormat="1" ht="15" customHeight="1" spans="1:16383">
      <c r="A49" s="27"/>
      <c r="B49" s="21"/>
      <c r="C49" s="21" t="s">
        <v>153</v>
      </c>
      <c r="D49" s="29">
        <v>3</v>
      </c>
      <c r="E49" s="29">
        <v>3</v>
      </c>
      <c r="F49" s="29">
        <v>3</v>
      </c>
      <c r="G49" s="29">
        <v>3</v>
      </c>
      <c r="H49" s="29">
        <v>3</v>
      </c>
      <c r="I49" s="29">
        <v>3</v>
      </c>
      <c r="J49" s="29">
        <v>3</v>
      </c>
      <c r="K49" s="29">
        <v>3</v>
      </c>
      <c r="L49" s="29">
        <v>4.5</v>
      </c>
      <c r="M49" s="29">
        <v>3</v>
      </c>
      <c r="N49" s="29">
        <v>3</v>
      </c>
      <c r="O49" s="29">
        <v>3</v>
      </c>
      <c r="P49" s="29">
        <v>3</v>
      </c>
      <c r="Q49" s="29">
        <v>3</v>
      </c>
      <c r="R49" s="29">
        <v>3</v>
      </c>
      <c r="S49" s="29">
        <v>3.5</v>
      </c>
      <c r="T49" s="21"/>
      <c r="U49" s="29">
        <v>3</v>
      </c>
      <c r="V49" s="29">
        <v>3</v>
      </c>
      <c r="W49" s="29">
        <v>3</v>
      </c>
      <c r="X49" s="29">
        <v>3</v>
      </c>
      <c r="Y49" s="29">
        <v>3</v>
      </c>
      <c r="Z49" s="29">
        <v>3</v>
      </c>
      <c r="AA49" s="29">
        <v>3</v>
      </c>
      <c r="AB49" s="29">
        <v>3</v>
      </c>
      <c r="AC49" s="29">
        <v>3</v>
      </c>
      <c r="AD49" s="29">
        <v>4.5</v>
      </c>
      <c r="AE49" s="21">
        <v>3.5</v>
      </c>
      <c r="AF49" s="21">
        <v>3.5</v>
      </c>
      <c r="AG49" s="21">
        <v>4</v>
      </c>
      <c r="AH49" s="21">
        <v>3</v>
      </c>
      <c r="AI49" s="48"/>
      <c r="AJ49" s="48"/>
      <c r="AK49" s="48"/>
      <c r="AL49" s="48"/>
      <c r="AM49" s="48"/>
      <c r="AN49" s="49"/>
      <c r="AO49" s="53"/>
      <c r="AP49" s="48"/>
      <c r="XFA49" s="54"/>
      <c r="XFB49" s="54"/>
      <c r="XFC49" s="54"/>
    </row>
    <row r="50" s="10" customFormat="1" ht="15" customHeight="1" spans="1:16383">
      <c r="A50" s="27" t="s">
        <v>35</v>
      </c>
      <c r="B50" s="21" t="s">
        <v>157</v>
      </c>
      <c r="C50" s="21" t="s">
        <v>151</v>
      </c>
      <c r="D50" s="29">
        <v>4</v>
      </c>
      <c r="E50" s="29">
        <v>4</v>
      </c>
      <c r="F50" s="29"/>
      <c r="G50" s="29"/>
      <c r="H50" s="29">
        <v>4</v>
      </c>
      <c r="I50" s="29">
        <v>4</v>
      </c>
      <c r="J50" s="21"/>
      <c r="K50" s="21"/>
      <c r="L50" s="21"/>
      <c r="M50" s="21"/>
      <c r="N50" s="21"/>
      <c r="O50" s="21"/>
      <c r="P50" s="21"/>
      <c r="Q50" s="21"/>
      <c r="R50" s="8">
        <v>4</v>
      </c>
      <c r="S50" s="8">
        <v>4</v>
      </c>
      <c r="T50" s="8">
        <v>4</v>
      </c>
      <c r="U50" s="8">
        <v>4</v>
      </c>
      <c r="V50" s="8">
        <v>4</v>
      </c>
      <c r="W50" s="8">
        <v>4</v>
      </c>
      <c r="X50" s="8">
        <v>4</v>
      </c>
      <c r="Y50" s="8">
        <v>4</v>
      </c>
      <c r="Z50" s="8">
        <v>4</v>
      </c>
      <c r="AA50" s="8">
        <v>4</v>
      </c>
      <c r="AB50" s="8">
        <v>4</v>
      </c>
      <c r="AC50" s="21"/>
      <c r="AD50" s="21"/>
      <c r="AE50" s="21"/>
      <c r="AF50" s="21"/>
      <c r="AG50" s="21"/>
      <c r="AH50" s="21"/>
      <c r="AI50" s="48">
        <f>IF(A47="","",COUNTIF(D50:AH51,"&gt;2")/2)</f>
        <v>15</v>
      </c>
      <c r="AJ50" s="48">
        <f>SUMPRODUCT(IFERROR((IFERROR(WEEKDAY($D$3:$AH$3,2),999)&lt;6)*D50:AH51,0))</f>
        <v>88</v>
      </c>
      <c r="AK50" s="48">
        <f>SUMPRODUCT((IFERROR(WEEKDAY($D$3:$AH$3,2),999)&lt;6)*D52:AH52)</f>
        <v>33</v>
      </c>
      <c r="AL50" s="48">
        <f>SUMPRODUCT(IFERROR((IFERROR(WEEKDAY($D$3:$AH$3,2),0)&gt;5)*D50:AH52,0))</f>
        <v>44</v>
      </c>
      <c r="AM50" s="48">
        <f>IFERROR(SUM(AJ50:AL52),"")</f>
        <v>165</v>
      </c>
      <c r="AN50" s="49" t="s">
        <v>154</v>
      </c>
      <c r="AO50" s="51">
        <f>SUMPRODUCT((IFERROR((L50:AH50+L51:AH51+L52:AH52),0)&gt;8)*1,IFERROR((L50:AH50+L51:AH51+L52:AH52-8),0))</f>
        <v>34.5</v>
      </c>
      <c r="AP50" s="48"/>
      <c r="XFA50" s="54"/>
      <c r="XFB50" s="54"/>
      <c r="XFC50" s="54"/>
    </row>
    <row r="51" s="10" customFormat="1" ht="15" customHeight="1" spans="1:16383">
      <c r="A51" s="27"/>
      <c r="B51" s="21"/>
      <c r="C51" s="21" t="s">
        <v>152</v>
      </c>
      <c r="D51" s="29">
        <v>4</v>
      </c>
      <c r="E51" s="29">
        <v>4</v>
      </c>
      <c r="F51" s="29"/>
      <c r="G51" s="29"/>
      <c r="H51" s="29">
        <v>4</v>
      </c>
      <c r="I51" s="29">
        <v>4</v>
      </c>
      <c r="J51" s="21"/>
      <c r="K51" s="21"/>
      <c r="L51" s="21"/>
      <c r="M51" s="21"/>
      <c r="N51" s="21"/>
      <c r="O51" s="21"/>
      <c r="P51" s="21"/>
      <c r="Q51" s="21"/>
      <c r="R51" s="29">
        <v>4</v>
      </c>
      <c r="S51" s="29">
        <v>4</v>
      </c>
      <c r="T51" s="29">
        <v>4</v>
      </c>
      <c r="U51" s="29">
        <v>4</v>
      </c>
      <c r="V51" s="29">
        <v>4</v>
      </c>
      <c r="W51" s="29">
        <v>4</v>
      </c>
      <c r="X51" s="29">
        <v>4</v>
      </c>
      <c r="Y51" s="29">
        <v>4</v>
      </c>
      <c r="Z51" s="29">
        <v>4</v>
      </c>
      <c r="AA51" s="29">
        <v>4</v>
      </c>
      <c r="AB51" s="29">
        <v>4</v>
      </c>
      <c r="AC51" s="21"/>
      <c r="AD51" s="21"/>
      <c r="AE51" s="21"/>
      <c r="AF51" s="21"/>
      <c r="AG51" s="21"/>
      <c r="AH51" s="21"/>
      <c r="AI51" s="48"/>
      <c r="AJ51" s="48"/>
      <c r="AK51" s="48"/>
      <c r="AL51" s="48"/>
      <c r="AM51" s="48"/>
      <c r="AN51" s="49"/>
      <c r="AO51" s="52"/>
      <c r="AP51" s="48"/>
      <c r="XFA51" s="54"/>
      <c r="XFB51" s="54"/>
      <c r="XFC51" s="54"/>
    </row>
    <row r="52" s="10" customFormat="1" ht="15" customHeight="1" spans="1:16383">
      <c r="A52" s="27"/>
      <c r="B52" s="21"/>
      <c r="C52" s="21" t="s">
        <v>153</v>
      </c>
      <c r="D52" s="29">
        <v>3</v>
      </c>
      <c r="E52" s="29">
        <v>4.5</v>
      </c>
      <c r="F52" s="29"/>
      <c r="G52" s="29"/>
      <c r="H52" s="29">
        <v>3</v>
      </c>
      <c r="I52" s="29"/>
      <c r="J52" s="21"/>
      <c r="K52" s="21"/>
      <c r="L52" s="21"/>
      <c r="M52" s="21"/>
      <c r="N52" s="21"/>
      <c r="O52" s="21"/>
      <c r="P52" s="21"/>
      <c r="Q52" s="21"/>
      <c r="R52" s="29">
        <v>3</v>
      </c>
      <c r="S52" s="29">
        <v>3</v>
      </c>
      <c r="T52" s="29">
        <v>3</v>
      </c>
      <c r="U52" s="29">
        <v>3</v>
      </c>
      <c r="V52" s="29">
        <v>3</v>
      </c>
      <c r="W52" s="29">
        <v>4</v>
      </c>
      <c r="X52" s="29">
        <v>3.5</v>
      </c>
      <c r="Y52" s="29">
        <v>3</v>
      </c>
      <c r="Z52" s="29">
        <v>3</v>
      </c>
      <c r="AA52" s="29">
        <v>3</v>
      </c>
      <c r="AB52" s="29">
        <v>3</v>
      </c>
      <c r="AC52" s="21"/>
      <c r="AD52" s="21"/>
      <c r="AE52" s="21"/>
      <c r="AF52" s="21"/>
      <c r="AG52" s="21"/>
      <c r="AH52" s="21"/>
      <c r="AI52" s="48"/>
      <c r="AJ52" s="48"/>
      <c r="AK52" s="48"/>
      <c r="AL52" s="48"/>
      <c r="AM52" s="48"/>
      <c r="AN52" s="49"/>
      <c r="AO52" s="53"/>
      <c r="AP52" s="48"/>
      <c r="XFA52" s="54"/>
      <c r="XFB52" s="54"/>
      <c r="XFC52" s="54"/>
    </row>
    <row r="53" s="10" customFormat="1" ht="15" customHeight="1" spans="1:16383">
      <c r="A53" s="27" t="s">
        <v>67</v>
      </c>
      <c r="B53" s="21" t="s">
        <v>157</v>
      </c>
      <c r="C53" s="33" t="s">
        <v>151</v>
      </c>
      <c r="D53" s="29"/>
      <c r="E53" s="29">
        <v>3</v>
      </c>
      <c r="F53" s="29">
        <v>4</v>
      </c>
      <c r="G53" s="29">
        <v>4</v>
      </c>
      <c r="H53" s="29">
        <v>4</v>
      </c>
      <c r="I53" s="29">
        <v>4</v>
      </c>
      <c r="J53" s="29">
        <v>4</v>
      </c>
      <c r="K53" s="29">
        <v>4</v>
      </c>
      <c r="L53" s="21">
        <v>4</v>
      </c>
      <c r="M53" s="29">
        <v>4</v>
      </c>
      <c r="N53" s="29">
        <v>4</v>
      </c>
      <c r="O53" s="29">
        <v>4</v>
      </c>
      <c r="P53" s="29">
        <v>4</v>
      </c>
      <c r="Q53" s="21">
        <v>4</v>
      </c>
      <c r="R53" s="21">
        <v>4</v>
      </c>
      <c r="S53" s="21">
        <v>4</v>
      </c>
      <c r="T53" s="21">
        <v>4</v>
      </c>
      <c r="U53" s="21">
        <v>4</v>
      </c>
      <c r="V53" s="21">
        <v>4</v>
      </c>
      <c r="W53" s="21">
        <v>4</v>
      </c>
      <c r="X53" s="21">
        <v>4</v>
      </c>
      <c r="Y53" s="21">
        <v>4</v>
      </c>
      <c r="Z53" s="21">
        <v>4</v>
      </c>
      <c r="AA53" s="21">
        <v>4</v>
      </c>
      <c r="AB53" s="29">
        <v>4</v>
      </c>
      <c r="AC53" s="29">
        <v>4</v>
      </c>
      <c r="AD53" s="21">
        <v>4</v>
      </c>
      <c r="AE53" s="21">
        <v>4</v>
      </c>
      <c r="AF53" s="21">
        <v>4</v>
      </c>
      <c r="AG53" s="21">
        <v>4</v>
      </c>
      <c r="AH53" s="21">
        <v>4</v>
      </c>
      <c r="AI53" s="48">
        <f>IF(A50="","",COUNTIF(D53:AH54,"&gt;2")/2)</f>
        <v>30</v>
      </c>
      <c r="AJ53" s="48">
        <f>SUMPRODUCT(IFERROR((IFERROR(WEEKDAY($D$3:$AH$3,2),999)&lt;6)*D53:AH54,0))</f>
        <v>175</v>
      </c>
      <c r="AK53" s="48">
        <f>SUMPRODUCT((IFERROR(WEEKDAY($D$3:$AH$3,2),999)&lt;6)*D55:AH55)</f>
        <v>85</v>
      </c>
      <c r="AL53" s="48">
        <f>SUMPRODUCT(IFERROR((IFERROR(WEEKDAY($D$3:$AH$3,2),0)&gt;5)*D53:AH55,0))</f>
        <v>89.5</v>
      </c>
      <c r="AM53" s="48">
        <f>IFERROR(SUM(AJ53:AL55),"")</f>
        <v>349.5</v>
      </c>
      <c r="AN53" s="49" t="s">
        <v>154</v>
      </c>
      <c r="AO53" s="51">
        <f>SUMPRODUCT((IFERROR((L53:AH53+L54:AH54+L55:AH55),0)&gt;8)*1,IFERROR((L53:AH53+L54:AH54+L55:AH55-8),0))</f>
        <v>83</v>
      </c>
      <c r="AP53" s="48"/>
      <c r="XFA53" s="54"/>
      <c r="XFB53" s="54"/>
      <c r="XFC53" s="54"/>
    </row>
    <row r="54" s="10" customFormat="1" ht="15" customHeight="1" spans="1:16383">
      <c r="A54" s="27"/>
      <c r="B54" s="21"/>
      <c r="C54" s="33" t="s">
        <v>152</v>
      </c>
      <c r="D54" s="29"/>
      <c r="E54" s="29">
        <v>4</v>
      </c>
      <c r="F54" s="29">
        <v>4</v>
      </c>
      <c r="G54" s="29">
        <v>4</v>
      </c>
      <c r="H54" s="29">
        <v>4</v>
      </c>
      <c r="I54" s="29">
        <v>4</v>
      </c>
      <c r="J54" s="29">
        <v>4</v>
      </c>
      <c r="K54" s="29">
        <v>4</v>
      </c>
      <c r="L54" s="21">
        <v>4</v>
      </c>
      <c r="M54" s="29">
        <v>4</v>
      </c>
      <c r="N54" s="29">
        <v>4</v>
      </c>
      <c r="O54" s="29">
        <v>4</v>
      </c>
      <c r="P54" s="29">
        <v>4</v>
      </c>
      <c r="Q54" s="21">
        <v>4</v>
      </c>
      <c r="R54" s="21">
        <v>4</v>
      </c>
      <c r="S54" s="21">
        <v>4</v>
      </c>
      <c r="T54" s="21">
        <v>4</v>
      </c>
      <c r="U54" s="21">
        <v>4</v>
      </c>
      <c r="V54" s="21">
        <v>4</v>
      </c>
      <c r="W54" s="21">
        <v>4</v>
      </c>
      <c r="X54" s="21">
        <v>4</v>
      </c>
      <c r="Y54" s="21">
        <v>4</v>
      </c>
      <c r="Z54" s="21">
        <v>4</v>
      </c>
      <c r="AA54" s="21">
        <v>4</v>
      </c>
      <c r="AB54" s="29">
        <v>4</v>
      </c>
      <c r="AC54" s="29">
        <v>4</v>
      </c>
      <c r="AD54" s="21">
        <v>4</v>
      </c>
      <c r="AE54" s="21">
        <v>4</v>
      </c>
      <c r="AF54" s="21">
        <v>4</v>
      </c>
      <c r="AG54" s="21">
        <v>4</v>
      </c>
      <c r="AH54" s="21">
        <v>4</v>
      </c>
      <c r="AI54" s="48"/>
      <c r="AJ54" s="48"/>
      <c r="AK54" s="48"/>
      <c r="AL54" s="48"/>
      <c r="AM54" s="48"/>
      <c r="AN54" s="49"/>
      <c r="AO54" s="52"/>
      <c r="AP54" s="48"/>
      <c r="XFA54" s="54"/>
      <c r="XFB54" s="54"/>
      <c r="XFC54" s="54"/>
    </row>
    <row r="55" s="10" customFormat="1" ht="15" customHeight="1" spans="1:16383">
      <c r="A55" s="27"/>
      <c r="B55" s="21"/>
      <c r="C55" s="33" t="s">
        <v>153</v>
      </c>
      <c r="D55" s="29"/>
      <c r="E55" s="29">
        <v>5</v>
      </c>
      <c r="F55" s="29">
        <v>4.5</v>
      </c>
      <c r="G55" s="29">
        <v>4.5</v>
      </c>
      <c r="H55" s="29">
        <v>3</v>
      </c>
      <c r="I55" s="29">
        <v>3.5</v>
      </c>
      <c r="J55" s="29">
        <v>3.5</v>
      </c>
      <c r="K55" s="29">
        <v>3.5</v>
      </c>
      <c r="L55" s="21">
        <v>4</v>
      </c>
      <c r="M55" s="29">
        <v>3</v>
      </c>
      <c r="N55" s="29">
        <v>1</v>
      </c>
      <c r="O55" s="29">
        <v>3</v>
      </c>
      <c r="P55" s="29">
        <v>3</v>
      </c>
      <c r="Q55" s="21">
        <v>4</v>
      </c>
      <c r="R55" s="21">
        <v>4</v>
      </c>
      <c r="S55" s="21">
        <v>4</v>
      </c>
      <c r="T55" s="21">
        <v>4</v>
      </c>
      <c r="U55" s="21">
        <v>4</v>
      </c>
      <c r="V55" s="21">
        <v>3</v>
      </c>
      <c r="W55" s="21">
        <v>4.5</v>
      </c>
      <c r="X55" s="21">
        <v>4</v>
      </c>
      <c r="Y55" s="21">
        <v>4</v>
      </c>
      <c r="Z55" s="21">
        <v>4.5</v>
      </c>
      <c r="AA55" s="21">
        <v>4</v>
      </c>
      <c r="AB55" s="29">
        <v>3.5</v>
      </c>
      <c r="AC55" s="29">
        <v>3.5</v>
      </c>
      <c r="AD55" s="21">
        <v>4</v>
      </c>
      <c r="AE55" s="21">
        <v>3.5</v>
      </c>
      <c r="AF55" s="21">
        <v>3.5</v>
      </c>
      <c r="AG55" s="21">
        <v>4</v>
      </c>
      <c r="AH55" s="21">
        <v>3</v>
      </c>
      <c r="AI55" s="48"/>
      <c r="AJ55" s="48"/>
      <c r="AK55" s="48"/>
      <c r="AL55" s="48"/>
      <c r="AM55" s="48"/>
      <c r="AN55" s="49"/>
      <c r="AO55" s="53"/>
      <c r="AP55" s="48"/>
      <c r="XFA55" s="54"/>
      <c r="XFB55" s="54"/>
      <c r="XFC55" s="54"/>
    </row>
    <row r="56" s="10" customFormat="1" ht="15" customHeight="1" spans="1:16383">
      <c r="A56" s="27" t="s">
        <v>69</v>
      </c>
      <c r="B56" s="21" t="s">
        <v>157</v>
      </c>
      <c r="C56" s="33" t="s">
        <v>151</v>
      </c>
      <c r="D56" s="29"/>
      <c r="E56" s="29"/>
      <c r="F56" s="29"/>
      <c r="G56" s="29">
        <v>4</v>
      </c>
      <c r="H56" s="29">
        <v>4</v>
      </c>
      <c r="I56" s="29">
        <v>4</v>
      </c>
      <c r="J56" s="29">
        <v>4</v>
      </c>
      <c r="K56" s="35">
        <v>4</v>
      </c>
      <c r="L56" s="21">
        <v>4</v>
      </c>
      <c r="M56" s="29">
        <v>4</v>
      </c>
      <c r="N56" s="35"/>
      <c r="O56" s="35"/>
      <c r="P56" s="37">
        <v>4</v>
      </c>
      <c r="Q56" s="35">
        <v>4</v>
      </c>
      <c r="R56" s="8">
        <v>4</v>
      </c>
      <c r="S56" s="8">
        <v>4</v>
      </c>
      <c r="T56" s="8">
        <v>4</v>
      </c>
      <c r="U56" s="8">
        <v>4</v>
      </c>
      <c r="V56" s="8">
        <v>4</v>
      </c>
      <c r="W56" s="8">
        <v>4</v>
      </c>
      <c r="X56" s="8">
        <v>4</v>
      </c>
      <c r="Y56" s="8">
        <v>4</v>
      </c>
      <c r="Z56" s="8">
        <v>4</v>
      </c>
      <c r="AA56" s="8">
        <v>4</v>
      </c>
      <c r="AB56" s="8">
        <v>4</v>
      </c>
      <c r="AC56" s="33" t="s">
        <v>159</v>
      </c>
      <c r="AD56" s="35">
        <v>4</v>
      </c>
      <c r="AE56" s="8">
        <v>4</v>
      </c>
      <c r="AF56" s="8">
        <v>4</v>
      </c>
      <c r="AG56" s="8">
        <v>4</v>
      </c>
      <c r="AH56" s="8">
        <v>4</v>
      </c>
      <c r="AI56" s="48">
        <f>IF(A53="","",COUNTIF(D56:AH57,"&gt;2")/2)</f>
        <v>25</v>
      </c>
      <c r="AJ56" s="48">
        <f>SUMPRODUCT(IFERROR((IFERROR(WEEKDAY($D$3:$AH$3,2),999)&lt;6)*D56:AH57,0))</f>
        <v>160</v>
      </c>
      <c r="AK56" s="48">
        <f>SUMPRODUCT((IFERROR(WEEKDAY($D$3:$AH$3,2),999)&lt;6)*D58:AH58)</f>
        <v>86.5</v>
      </c>
      <c r="AL56" s="48">
        <f>SUMPRODUCT(IFERROR((IFERROR(WEEKDAY($D$3:$AH$3,2),0)&gt;5)*D56:AH58,0))</f>
        <v>61</v>
      </c>
      <c r="AM56" s="48">
        <f>IFERROR(SUM(AJ56:AL58),"")</f>
        <v>307.5</v>
      </c>
      <c r="AN56" s="49" t="s">
        <v>154</v>
      </c>
      <c r="AO56" s="51">
        <f>SUMPRODUCT((IFERROR((L56:AH56+L57:AH57+L58:AH58),0)&gt;8)*1,IFERROR((L56:AH56+L57:AH57+L58:AH58-8),0))</f>
        <v>83.5</v>
      </c>
      <c r="AP56" s="48"/>
      <c r="XFA56" s="54"/>
      <c r="XFB56" s="54"/>
      <c r="XFC56" s="54"/>
    </row>
    <row r="57" s="10" customFormat="1" ht="15" customHeight="1" spans="1:16383">
      <c r="A57" s="27"/>
      <c r="B57" s="21"/>
      <c r="C57" s="33" t="s">
        <v>152</v>
      </c>
      <c r="D57" s="29"/>
      <c r="E57" s="29"/>
      <c r="F57" s="29"/>
      <c r="G57" s="29">
        <v>4</v>
      </c>
      <c r="H57" s="29">
        <v>4</v>
      </c>
      <c r="I57" s="29">
        <v>4</v>
      </c>
      <c r="J57" s="29">
        <v>4</v>
      </c>
      <c r="K57" s="35">
        <v>4</v>
      </c>
      <c r="L57" s="21">
        <v>4</v>
      </c>
      <c r="M57" s="29">
        <v>4</v>
      </c>
      <c r="N57" s="35"/>
      <c r="O57" s="35">
        <v>1.5</v>
      </c>
      <c r="P57" s="37">
        <v>4</v>
      </c>
      <c r="Q57" s="35">
        <v>4</v>
      </c>
      <c r="R57" s="29">
        <v>4</v>
      </c>
      <c r="S57" s="29">
        <v>4</v>
      </c>
      <c r="T57" s="29">
        <v>4</v>
      </c>
      <c r="U57" s="29">
        <v>4</v>
      </c>
      <c r="V57" s="29">
        <v>4</v>
      </c>
      <c r="W57" s="29">
        <v>4</v>
      </c>
      <c r="X57" s="29">
        <v>4</v>
      </c>
      <c r="Y57" s="29">
        <v>4</v>
      </c>
      <c r="Z57" s="29">
        <v>4</v>
      </c>
      <c r="AA57" s="29">
        <v>4</v>
      </c>
      <c r="AB57" s="29">
        <v>4</v>
      </c>
      <c r="AC57" s="33" t="s">
        <v>160</v>
      </c>
      <c r="AD57" s="35">
        <v>4</v>
      </c>
      <c r="AE57" s="29">
        <v>4</v>
      </c>
      <c r="AF57" s="29">
        <v>4</v>
      </c>
      <c r="AG57" s="29">
        <v>4</v>
      </c>
      <c r="AH57" s="29">
        <v>4</v>
      </c>
      <c r="AI57" s="48"/>
      <c r="AJ57" s="48"/>
      <c r="AK57" s="48"/>
      <c r="AL57" s="48"/>
      <c r="AM57" s="48"/>
      <c r="AN57" s="49"/>
      <c r="AO57" s="52"/>
      <c r="AP57" s="48"/>
      <c r="XFA57" s="54"/>
      <c r="XFB57" s="54"/>
      <c r="XFC57" s="54"/>
    </row>
    <row r="58" s="10" customFormat="1" ht="15" customHeight="1" spans="1:16383">
      <c r="A58" s="27"/>
      <c r="B58" s="21"/>
      <c r="C58" s="33" t="s">
        <v>153</v>
      </c>
      <c r="D58" s="29"/>
      <c r="E58" s="29"/>
      <c r="F58" s="29"/>
      <c r="G58" s="29">
        <v>4.5</v>
      </c>
      <c r="H58" s="29">
        <v>3</v>
      </c>
      <c r="I58" s="29">
        <v>4.5</v>
      </c>
      <c r="J58" s="29">
        <v>3.5</v>
      </c>
      <c r="K58" s="35">
        <v>4</v>
      </c>
      <c r="L58" s="21">
        <v>4</v>
      </c>
      <c r="M58" s="29">
        <v>3</v>
      </c>
      <c r="N58" s="35"/>
      <c r="O58" s="35">
        <v>3</v>
      </c>
      <c r="P58" s="37">
        <v>3</v>
      </c>
      <c r="Q58" s="35">
        <v>14</v>
      </c>
      <c r="R58" s="29">
        <v>3</v>
      </c>
      <c r="S58" s="29">
        <v>3.5</v>
      </c>
      <c r="T58" s="29">
        <v>3</v>
      </c>
      <c r="U58" s="29">
        <v>3</v>
      </c>
      <c r="V58" s="29">
        <v>3</v>
      </c>
      <c r="W58" s="29">
        <v>3</v>
      </c>
      <c r="X58" s="29">
        <v>3</v>
      </c>
      <c r="Y58" s="29">
        <v>3</v>
      </c>
      <c r="Z58" s="29">
        <v>3</v>
      </c>
      <c r="AA58" s="29">
        <v>3.5</v>
      </c>
      <c r="AB58" s="29">
        <v>3</v>
      </c>
      <c r="AC58" s="21"/>
      <c r="AD58" s="29">
        <v>13.5</v>
      </c>
      <c r="AE58" s="29">
        <v>3</v>
      </c>
      <c r="AF58" s="29">
        <v>3</v>
      </c>
      <c r="AG58" s="29">
        <v>3</v>
      </c>
      <c r="AH58" s="29">
        <v>3</v>
      </c>
      <c r="AI58" s="48"/>
      <c r="AJ58" s="48"/>
      <c r="AK58" s="48"/>
      <c r="AL58" s="48"/>
      <c r="AM58" s="48"/>
      <c r="AN58" s="49"/>
      <c r="AO58" s="53"/>
      <c r="AP58" s="48"/>
      <c r="XFA58" s="54"/>
      <c r="XFB58" s="54"/>
      <c r="XFC58" s="54"/>
    </row>
    <row r="59" s="10" customFormat="1" ht="15" customHeight="1" spans="1:16383">
      <c r="A59" s="27" t="s">
        <v>68</v>
      </c>
      <c r="B59" s="21" t="s">
        <v>157</v>
      </c>
      <c r="C59" s="33" t="s">
        <v>151</v>
      </c>
      <c r="D59" s="29"/>
      <c r="E59" s="29"/>
      <c r="F59" s="29"/>
      <c r="G59" s="29">
        <v>4</v>
      </c>
      <c r="H59" s="29">
        <v>4</v>
      </c>
      <c r="I59" s="29">
        <v>4</v>
      </c>
      <c r="J59" s="29">
        <v>4</v>
      </c>
      <c r="K59" s="35">
        <v>4</v>
      </c>
      <c r="L59" s="21">
        <v>4</v>
      </c>
      <c r="M59" s="29">
        <v>4</v>
      </c>
      <c r="N59" s="29">
        <v>4</v>
      </c>
      <c r="O59" s="29">
        <v>4</v>
      </c>
      <c r="P59" s="29">
        <v>4</v>
      </c>
      <c r="Q59" s="29">
        <v>4</v>
      </c>
      <c r="R59" s="8">
        <v>4</v>
      </c>
      <c r="S59" s="8">
        <v>4</v>
      </c>
      <c r="T59" s="8">
        <v>4</v>
      </c>
      <c r="U59" s="21"/>
      <c r="V59" s="8">
        <v>4</v>
      </c>
      <c r="W59" s="8">
        <v>4</v>
      </c>
      <c r="X59" s="8">
        <v>4</v>
      </c>
      <c r="Y59" s="8">
        <v>4</v>
      </c>
      <c r="Z59" s="8">
        <v>4</v>
      </c>
      <c r="AA59" s="8">
        <v>4</v>
      </c>
      <c r="AB59" s="8">
        <v>4</v>
      </c>
      <c r="AC59" s="8">
        <v>4</v>
      </c>
      <c r="AD59" s="8">
        <v>4</v>
      </c>
      <c r="AE59" s="21">
        <v>4</v>
      </c>
      <c r="AF59" s="21">
        <v>4</v>
      </c>
      <c r="AG59" s="21">
        <v>4</v>
      </c>
      <c r="AH59" s="21">
        <v>4</v>
      </c>
      <c r="AI59" s="48">
        <f>IF(A56="","",COUNTIF(D59:AH60,"&gt;2")/2)</f>
        <v>26.5</v>
      </c>
      <c r="AJ59" s="48">
        <f>SUMPRODUCT(IFERROR((IFERROR(WEEKDAY($D$3:$AH$3,2),999)&lt;6)*D59:AH60,0))</f>
        <v>156</v>
      </c>
      <c r="AK59" s="48">
        <f>SUMPRODUCT((IFERROR(WEEKDAY($D$3:$AH$3,2),999)&lt;6)*D61:AH61)</f>
        <v>63.5</v>
      </c>
      <c r="AL59" s="48">
        <f>SUMPRODUCT(IFERROR((IFERROR(WEEKDAY($D$3:$AH$3,2),0)&gt;5)*D59:AH61,0))</f>
        <v>89.5</v>
      </c>
      <c r="AM59" s="48">
        <f>IFERROR(SUM(AJ59:AL61),"")</f>
        <v>309</v>
      </c>
      <c r="AN59" s="49" t="s">
        <v>154</v>
      </c>
      <c r="AO59" s="51">
        <f>SUMPRODUCT((IFERROR((L59:AH59+L60:AH60+L61:AH61),0)&gt;8)*1,IFERROR((L59:AH59+L60:AH60+L61:AH61-8),0))</f>
        <v>77.5</v>
      </c>
      <c r="AP59" s="48"/>
      <c r="XFA59" s="54"/>
      <c r="XFB59" s="54"/>
      <c r="XFC59" s="54"/>
    </row>
    <row r="60" s="10" customFormat="1" ht="15" customHeight="1" spans="1:16383">
      <c r="A60" s="27"/>
      <c r="B60" s="21"/>
      <c r="C60" s="33" t="s">
        <v>152</v>
      </c>
      <c r="D60" s="29"/>
      <c r="E60" s="29"/>
      <c r="F60" s="29"/>
      <c r="G60" s="29">
        <v>4</v>
      </c>
      <c r="H60" s="29">
        <v>4</v>
      </c>
      <c r="I60" s="29">
        <v>4</v>
      </c>
      <c r="J60" s="29">
        <v>4</v>
      </c>
      <c r="K60" s="35">
        <v>4</v>
      </c>
      <c r="L60" s="21">
        <v>4</v>
      </c>
      <c r="M60" s="29">
        <v>4</v>
      </c>
      <c r="N60" s="29">
        <v>4</v>
      </c>
      <c r="O60" s="29">
        <v>4</v>
      </c>
      <c r="P60" s="29">
        <v>4</v>
      </c>
      <c r="Q60" s="29">
        <v>4</v>
      </c>
      <c r="R60" s="29">
        <v>4</v>
      </c>
      <c r="S60" s="29">
        <v>4</v>
      </c>
      <c r="T60" s="29">
        <v>4</v>
      </c>
      <c r="U60" s="21"/>
      <c r="V60" s="29">
        <v>4</v>
      </c>
      <c r="W60" s="29">
        <v>4</v>
      </c>
      <c r="X60" s="29">
        <v>4</v>
      </c>
      <c r="Y60" s="29">
        <v>4</v>
      </c>
      <c r="Z60" s="29">
        <v>4</v>
      </c>
      <c r="AA60" s="29">
        <v>4</v>
      </c>
      <c r="AB60" s="29">
        <v>4</v>
      </c>
      <c r="AC60" s="29">
        <v>4</v>
      </c>
      <c r="AD60" s="29"/>
      <c r="AE60" s="21">
        <v>4</v>
      </c>
      <c r="AF60" s="21">
        <v>4</v>
      </c>
      <c r="AG60" s="21">
        <v>4</v>
      </c>
      <c r="AH60" s="21">
        <v>4</v>
      </c>
      <c r="AI60" s="48"/>
      <c r="AJ60" s="48"/>
      <c r="AK60" s="48"/>
      <c r="AL60" s="48"/>
      <c r="AM60" s="48"/>
      <c r="AN60" s="49"/>
      <c r="AO60" s="52"/>
      <c r="AP60" s="48"/>
      <c r="XFA60" s="54"/>
      <c r="XFB60" s="54"/>
      <c r="XFC60" s="54"/>
    </row>
    <row r="61" s="10" customFormat="1" ht="15" customHeight="1" spans="1:16383">
      <c r="A61" s="27"/>
      <c r="B61" s="21"/>
      <c r="C61" s="33" t="s">
        <v>153</v>
      </c>
      <c r="D61" s="29"/>
      <c r="E61" s="29"/>
      <c r="F61" s="29"/>
      <c r="G61" s="29">
        <v>4.5</v>
      </c>
      <c r="H61" s="29">
        <v>3</v>
      </c>
      <c r="I61" s="29">
        <v>4.5</v>
      </c>
      <c r="J61" s="29">
        <v>3.5</v>
      </c>
      <c r="K61" s="35">
        <v>4</v>
      </c>
      <c r="L61" s="21">
        <v>4</v>
      </c>
      <c r="M61" s="29">
        <v>3</v>
      </c>
      <c r="N61" s="29">
        <v>14</v>
      </c>
      <c r="O61" s="29">
        <v>3</v>
      </c>
      <c r="P61" s="29">
        <v>3</v>
      </c>
      <c r="Q61" s="29">
        <v>3</v>
      </c>
      <c r="R61" s="29">
        <v>3</v>
      </c>
      <c r="S61" s="29">
        <v>3.5</v>
      </c>
      <c r="T61" s="29">
        <v>3</v>
      </c>
      <c r="U61" s="21"/>
      <c r="V61" s="29">
        <v>3</v>
      </c>
      <c r="W61" s="29">
        <v>3</v>
      </c>
      <c r="X61" s="29">
        <v>3</v>
      </c>
      <c r="Y61" s="29">
        <v>3</v>
      </c>
      <c r="Z61" s="29">
        <v>3</v>
      </c>
      <c r="AA61" s="29">
        <v>3</v>
      </c>
      <c r="AB61" s="29">
        <v>3</v>
      </c>
      <c r="AC61" s="29">
        <v>3</v>
      </c>
      <c r="AD61" s="29"/>
      <c r="AE61" s="21">
        <v>3.5</v>
      </c>
      <c r="AF61" s="21">
        <v>3.5</v>
      </c>
      <c r="AG61" s="21">
        <v>4</v>
      </c>
      <c r="AH61" s="21">
        <v>3</v>
      </c>
      <c r="AI61" s="48"/>
      <c r="AJ61" s="48"/>
      <c r="AK61" s="48"/>
      <c r="AL61" s="48"/>
      <c r="AM61" s="48"/>
      <c r="AN61" s="49"/>
      <c r="AO61" s="53"/>
      <c r="AP61" s="48"/>
      <c r="XFA61" s="54"/>
      <c r="XFB61" s="54"/>
      <c r="XFC61" s="54"/>
    </row>
    <row r="62" s="10" customFormat="1" ht="15" customHeight="1" spans="1:16383">
      <c r="A62" s="27" t="s">
        <v>70</v>
      </c>
      <c r="B62" s="21" t="s">
        <v>157</v>
      </c>
      <c r="C62" s="33" t="s">
        <v>151</v>
      </c>
      <c r="D62" s="29"/>
      <c r="E62" s="29"/>
      <c r="F62" s="29"/>
      <c r="G62" s="29">
        <v>4</v>
      </c>
      <c r="H62" s="29">
        <v>4</v>
      </c>
      <c r="I62" s="29">
        <v>4</v>
      </c>
      <c r="J62" s="29">
        <v>4</v>
      </c>
      <c r="K62" s="35">
        <v>4</v>
      </c>
      <c r="L62" s="21">
        <v>4</v>
      </c>
      <c r="M62" s="29">
        <v>4</v>
      </c>
      <c r="N62" s="29">
        <v>4</v>
      </c>
      <c r="O62" s="29">
        <v>4</v>
      </c>
      <c r="P62" s="29">
        <v>4</v>
      </c>
      <c r="Q62" s="29">
        <v>4</v>
      </c>
      <c r="R62" s="8">
        <v>4</v>
      </c>
      <c r="S62" s="8">
        <v>4</v>
      </c>
      <c r="T62" s="8">
        <v>4</v>
      </c>
      <c r="U62" s="21"/>
      <c r="V62" s="8">
        <v>4</v>
      </c>
      <c r="W62" s="8">
        <v>4</v>
      </c>
      <c r="X62" s="8">
        <v>4</v>
      </c>
      <c r="Y62" s="8">
        <v>4</v>
      </c>
      <c r="Z62" s="21" t="s">
        <v>161</v>
      </c>
      <c r="AA62" s="21">
        <v>4</v>
      </c>
      <c r="AB62" s="29">
        <v>4</v>
      </c>
      <c r="AC62" s="21">
        <v>4</v>
      </c>
      <c r="AD62" s="21">
        <v>4</v>
      </c>
      <c r="AE62" s="21">
        <v>4</v>
      </c>
      <c r="AF62" s="21">
        <v>4</v>
      </c>
      <c r="AG62" s="21">
        <v>4</v>
      </c>
      <c r="AH62" s="21">
        <v>4</v>
      </c>
      <c r="AI62" s="48">
        <f>IF(A59="","",COUNTIF(D62:AH63,"&gt;2")/2)</f>
        <v>26</v>
      </c>
      <c r="AJ62" s="48">
        <f>SUMPRODUCT(IFERROR((IFERROR(WEEKDAY($D$3:$AH$3,2),999)&lt;6)*D62:AH63,0))</f>
        <v>152</v>
      </c>
      <c r="AK62" s="48">
        <f>SUMPRODUCT((IFERROR(WEEKDAY($D$3:$AH$3,2),999)&lt;6)*D64:AH64)</f>
        <v>65.5</v>
      </c>
      <c r="AL62" s="48">
        <f>SUMPRODUCT(IFERROR((IFERROR(WEEKDAY($D$3:$AH$3,2),0)&gt;5)*D62:AH64,0))</f>
        <v>91</v>
      </c>
      <c r="AM62" s="48">
        <f>IFERROR(SUM(AJ62:AL64),"")</f>
        <v>308.5</v>
      </c>
      <c r="AN62" s="49" t="s">
        <v>154</v>
      </c>
      <c r="AO62" s="51">
        <f>SUMPRODUCT((IFERROR((L62:AH62+L63:AH63+L64:AH64),0)&gt;8)*1,IFERROR((L62:AH62+L63:AH63+L64:AH64-8),0))</f>
        <v>81</v>
      </c>
      <c r="AP62" s="48"/>
      <c r="XFA62" s="54"/>
      <c r="XFB62" s="54"/>
      <c r="XFC62" s="54"/>
    </row>
    <row r="63" s="10" customFormat="1" ht="15" customHeight="1" spans="1:16383">
      <c r="A63" s="27"/>
      <c r="B63" s="21"/>
      <c r="C63" s="33" t="s">
        <v>152</v>
      </c>
      <c r="D63" s="29"/>
      <c r="E63" s="29"/>
      <c r="F63" s="29"/>
      <c r="G63" s="29">
        <v>4</v>
      </c>
      <c r="H63" s="29">
        <v>4</v>
      </c>
      <c r="I63" s="29">
        <v>4</v>
      </c>
      <c r="J63" s="29">
        <v>4</v>
      </c>
      <c r="K63" s="35">
        <v>4</v>
      </c>
      <c r="L63" s="21">
        <v>4</v>
      </c>
      <c r="M63" s="29">
        <v>4</v>
      </c>
      <c r="N63" s="29">
        <v>4</v>
      </c>
      <c r="O63" s="29">
        <v>4</v>
      </c>
      <c r="P63" s="29">
        <v>4</v>
      </c>
      <c r="Q63" s="29">
        <v>4</v>
      </c>
      <c r="R63" s="29">
        <v>4</v>
      </c>
      <c r="S63" s="29">
        <v>4</v>
      </c>
      <c r="T63" s="29">
        <v>4</v>
      </c>
      <c r="U63" s="21"/>
      <c r="V63" s="29">
        <v>4</v>
      </c>
      <c r="W63" s="29">
        <v>4</v>
      </c>
      <c r="X63" s="29">
        <v>4</v>
      </c>
      <c r="Y63" s="29">
        <v>4</v>
      </c>
      <c r="Z63" s="21"/>
      <c r="AA63" s="21">
        <v>4</v>
      </c>
      <c r="AB63" s="29">
        <v>4</v>
      </c>
      <c r="AC63" s="21">
        <v>4</v>
      </c>
      <c r="AD63" s="21">
        <v>4</v>
      </c>
      <c r="AE63" s="21">
        <v>4</v>
      </c>
      <c r="AF63" s="21">
        <v>4</v>
      </c>
      <c r="AG63" s="21">
        <v>4</v>
      </c>
      <c r="AH63" s="21">
        <v>4</v>
      </c>
      <c r="AI63" s="48"/>
      <c r="AJ63" s="48"/>
      <c r="AK63" s="48"/>
      <c r="AL63" s="48"/>
      <c r="AM63" s="48"/>
      <c r="AN63" s="49"/>
      <c r="AO63" s="52"/>
      <c r="AP63" s="48"/>
      <c r="XFA63" s="54"/>
      <c r="XFB63" s="54"/>
      <c r="XFC63" s="54"/>
    </row>
    <row r="64" s="10" customFormat="1" ht="15" customHeight="1" spans="1:16383">
      <c r="A64" s="27"/>
      <c r="B64" s="21"/>
      <c r="C64" s="33" t="s">
        <v>153</v>
      </c>
      <c r="D64" s="29"/>
      <c r="E64" s="29"/>
      <c r="F64" s="29"/>
      <c r="G64" s="29">
        <v>4.5</v>
      </c>
      <c r="H64" s="29">
        <v>3</v>
      </c>
      <c r="I64" s="29">
        <v>4.5</v>
      </c>
      <c r="J64" s="29">
        <v>3.5</v>
      </c>
      <c r="K64" s="35">
        <v>4</v>
      </c>
      <c r="L64" s="21">
        <v>4</v>
      </c>
      <c r="M64" s="29">
        <v>3</v>
      </c>
      <c r="N64" s="29">
        <v>14</v>
      </c>
      <c r="O64" s="29">
        <v>3</v>
      </c>
      <c r="P64" s="29">
        <v>3</v>
      </c>
      <c r="Q64" s="29">
        <v>3</v>
      </c>
      <c r="R64" s="29">
        <v>3</v>
      </c>
      <c r="S64" s="29">
        <v>3.5</v>
      </c>
      <c r="T64" s="29">
        <v>3</v>
      </c>
      <c r="U64" s="21"/>
      <c r="V64" s="29">
        <v>3</v>
      </c>
      <c r="W64" s="29">
        <v>3</v>
      </c>
      <c r="X64" s="29">
        <v>3</v>
      </c>
      <c r="Y64" s="29">
        <v>3</v>
      </c>
      <c r="Z64" s="21"/>
      <c r="AA64" s="21">
        <v>4</v>
      </c>
      <c r="AB64" s="29">
        <v>3.5</v>
      </c>
      <c r="AC64" s="21">
        <v>4</v>
      </c>
      <c r="AD64" s="21">
        <v>4</v>
      </c>
      <c r="AE64" s="21">
        <v>3.5</v>
      </c>
      <c r="AF64" s="21">
        <v>3.5</v>
      </c>
      <c r="AG64" s="21">
        <v>4</v>
      </c>
      <c r="AH64" s="21">
        <v>3</v>
      </c>
      <c r="AI64" s="48"/>
      <c r="AJ64" s="48"/>
      <c r="AK64" s="48"/>
      <c r="AL64" s="48"/>
      <c r="AM64" s="48"/>
      <c r="AN64" s="49"/>
      <c r="AO64" s="53"/>
      <c r="AP64" s="48"/>
      <c r="XFA64" s="54"/>
      <c r="XFB64" s="54"/>
      <c r="XFC64" s="54"/>
    </row>
    <row r="65" s="10" customFormat="1" ht="16.5" spans="1:42">
      <c r="A65" s="27" t="s">
        <v>99</v>
      </c>
      <c r="B65" s="21" t="s">
        <v>157</v>
      </c>
      <c r="C65" s="33" t="s">
        <v>151</v>
      </c>
      <c r="D65" s="29"/>
      <c r="E65" s="29"/>
      <c r="F65" s="29"/>
      <c r="G65" s="29">
        <v>4</v>
      </c>
      <c r="H65" s="8">
        <v>4</v>
      </c>
      <c r="I65" s="29">
        <v>4</v>
      </c>
      <c r="J65" s="29">
        <v>4</v>
      </c>
      <c r="K65" s="21">
        <v>4</v>
      </c>
      <c r="L65" s="21">
        <v>4</v>
      </c>
      <c r="M65" s="21"/>
      <c r="N65" s="21"/>
      <c r="O65" s="21"/>
      <c r="P65" s="21"/>
      <c r="Q65" s="21">
        <v>4</v>
      </c>
      <c r="R65" s="21">
        <v>4</v>
      </c>
      <c r="S65" s="21">
        <v>4</v>
      </c>
      <c r="T65" s="21"/>
      <c r="U65" s="21"/>
      <c r="V65" s="21">
        <v>4</v>
      </c>
      <c r="W65" s="21">
        <v>4</v>
      </c>
      <c r="X65" s="21">
        <v>4</v>
      </c>
      <c r="Y65" s="21">
        <v>4</v>
      </c>
      <c r="Z65" s="21">
        <v>4</v>
      </c>
      <c r="AA65" s="21">
        <v>4</v>
      </c>
      <c r="AB65" s="21">
        <v>4</v>
      </c>
      <c r="AC65" s="8">
        <v>4</v>
      </c>
      <c r="AD65" s="8">
        <v>4</v>
      </c>
      <c r="AE65" s="8">
        <v>4</v>
      </c>
      <c r="AF65" s="8">
        <v>4</v>
      </c>
      <c r="AG65" s="21">
        <v>4</v>
      </c>
      <c r="AH65" s="21"/>
      <c r="AI65" s="48">
        <f>IF(A62="","",COUNTIF(D65:AH66,"&gt;2")/2)</f>
        <v>21</v>
      </c>
      <c r="AJ65" s="48">
        <f>SUMPRODUCT(IFERROR((IFERROR(WEEKDAY($D$3:$AH$3,2),999)&lt;6)*D65:AH66,0))</f>
        <v>128</v>
      </c>
      <c r="AK65" s="48">
        <f>SUMPRODUCT((IFERROR(WEEKDAY($D$3:$AH$3,2),999)&lt;6)*D67:AH67)</f>
        <v>61.5</v>
      </c>
      <c r="AL65" s="48">
        <f>SUMPRODUCT(IFERROR((IFERROR(WEEKDAY($D$3:$AH$3,2),0)&gt;5)*D65:AH67,0))</f>
        <v>58</v>
      </c>
      <c r="AM65" s="48">
        <f>IFERROR(SUM(AJ65:AL67),"")</f>
        <v>247.5</v>
      </c>
      <c r="AN65" s="49" t="s">
        <v>154</v>
      </c>
      <c r="AO65" s="51">
        <f>SUMPRODUCT((IFERROR((L65:AH65+L66:AH66+L67:AH67),0)&gt;8)*1,IFERROR((L65:AH65+L66:AH66+L67:AH67-8),0))</f>
        <v>63.5</v>
      </c>
      <c r="AP65" s="48"/>
    </row>
    <row r="66" s="10" customFormat="1" ht="16.5" spans="1:42">
      <c r="A66" s="27"/>
      <c r="B66" s="21"/>
      <c r="C66" s="33" t="s">
        <v>152</v>
      </c>
      <c r="D66" s="29"/>
      <c r="E66" s="29"/>
      <c r="F66" s="29"/>
      <c r="G66" s="29">
        <v>4</v>
      </c>
      <c r="H66" s="29">
        <v>4</v>
      </c>
      <c r="I66" s="29">
        <v>4</v>
      </c>
      <c r="J66" s="29">
        <v>4</v>
      </c>
      <c r="K66" s="21">
        <v>4</v>
      </c>
      <c r="L66" s="21">
        <v>4</v>
      </c>
      <c r="M66" s="21"/>
      <c r="N66" s="21"/>
      <c r="O66" s="21"/>
      <c r="P66" s="21"/>
      <c r="Q66" s="21">
        <v>4</v>
      </c>
      <c r="R66" s="21">
        <v>4</v>
      </c>
      <c r="S66" s="21">
        <v>4</v>
      </c>
      <c r="T66" s="21"/>
      <c r="U66" s="21"/>
      <c r="V66" s="21">
        <v>4</v>
      </c>
      <c r="W66" s="21">
        <v>4</v>
      </c>
      <c r="X66" s="21">
        <v>4</v>
      </c>
      <c r="Y66" s="21">
        <v>4</v>
      </c>
      <c r="Z66" s="21">
        <v>4</v>
      </c>
      <c r="AA66" s="21">
        <v>4</v>
      </c>
      <c r="AB66" s="21">
        <v>4</v>
      </c>
      <c r="AC66" s="29">
        <v>4</v>
      </c>
      <c r="AD66" s="29">
        <v>4</v>
      </c>
      <c r="AE66" s="29">
        <v>4</v>
      </c>
      <c r="AF66" s="29">
        <v>4</v>
      </c>
      <c r="AG66" s="21">
        <v>4</v>
      </c>
      <c r="AH66" s="21"/>
      <c r="AI66" s="48"/>
      <c r="AJ66" s="48"/>
      <c r="AK66" s="48"/>
      <c r="AL66" s="48"/>
      <c r="AM66" s="48"/>
      <c r="AN66" s="49"/>
      <c r="AO66" s="52"/>
      <c r="AP66" s="48"/>
    </row>
    <row r="67" s="10" customFormat="1" ht="16.5" spans="1:16383">
      <c r="A67" s="27"/>
      <c r="B67" s="21"/>
      <c r="C67" s="33" t="s">
        <v>153</v>
      </c>
      <c r="D67" s="29"/>
      <c r="E67" s="29"/>
      <c r="F67" s="29"/>
      <c r="G67" s="29">
        <v>4.5</v>
      </c>
      <c r="H67" s="29">
        <v>3</v>
      </c>
      <c r="I67" s="29">
        <v>4.5</v>
      </c>
      <c r="J67" s="29">
        <v>3</v>
      </c>
      <c r="K67" s="21">
        <v>1</v>
      </c>
      <c r="L67" s="21">
        <v>4</v>
      </c>
      <c r="M67" s="21"/>
      <c r="N67" s="21"/>
      <c r="O67" s="21"/>
      <c r="P67" s="21"/>
      <c r="Q67" s="21">
        <v>4</v>
      </c>
      <c r="R67" s="21">
        <v>4</v>
      </c>
      <c r="S67" s="21">
        <v>3</v>
      </c>
      <c r="T67" s="21"/>
      <c r="U67" s="21"/>
      <c r="V67" s="21">
        <v>3</v>
      </c>
      <c r="W67" s="21">
        <v>4.5</v>
      </c>
      <c r="X67" s="21">
        <v>4</v>
      </c>
      <c r="Y67" s="21">
        <v>4</v>
      </c>
      <c r="Z67" s="21">
        <v>4</v>
      </c>
      <c r="AA67" s="21">
        <v>4</v>
      </c>
      <c r="AB67" s="21">
        <v>4.5</v>
      </c>
      <c r="AC67" s="29">
        <v>3</v>
      </c>
      <c r="AD67" s="29">
        <v>6</v>
      </c>
      <c r="AE67" s="29">
        <v>3</v>
      </c>
      <c r="AF67" s="29">
        <v>5.5</v>
      </c>
      <c r="AG67" s="29">
        <v>3</v>
      </c>
      <c r="AH67" s="21"/>
      <c r="AI67" s="48"/>
      <c r="AJ67" s="48"/>
      <c r="AK67" s="48"/>
      <c r="AL67" s="48"/>
      <c r="AM67" s="48"/>
      <c r="AN67" s="49"/>
      <c r="AO67" s="53"/>
      <c r="AP67" s="48"/>
      <c r="XFB67" s="14"/>
      <c r="XFC67" s="14"/>
    </row>
    <row r="68" s="11" customFormat="1" spans="1:16383">
      <c r="A68" s="55" t="s">
        <v>98</v>
      </c>
      <c r="B68" s="21" t="s">
        <v>157</v>
      </c>
      <c r="C68" s="21" t="s">
        <v>151</v>
      </c>
      <c r="D68" s="21"/>
      <c r="E68" s="21"/>
      <c r="F68" s="21"/>
      <c r="G68" s="21"/>
      <c r="H68" s="21"/>
      <c r="I68" s="21"/>
      <c r="J68" s="21"/>
      <c r="K68" s="21"/>
      <c r="L68" s="21"/>
      <c r="M68" s="21">
        <v>3</v>
      </c>
      <c r="N68" s="21">
        <v>4</v>
      </c>
      <c r="O68" s="21">
        <v>4</v>
      </c>
      <c r="P68" s="21">
        <v>4</v>
      </c>
      <c r="Q68" s="21">
        <v>4</v>
      </c>
      <c r="R68" s="21">
        <v>4</v>
      </c>
      <c r="S68" s="21">
        <v>4</v>
      </c>
      <c r="T68" s="21"/>
      <c r="U68" s="21">
        <v>4</v>
      </c>
      <c r="V68" s="21">
        <v>4</v>
      </c>
      <c r="W68" s="21">
        <v>4</v>
      </c>
      <c r="X68" s="21">
        <v>4</v>
      </c>
      <c r="Y68" s="21">
        <v>4</v>
      </c>
      <c r="Z68" s="21">
        <v>4</v>
      </c>
      <c r="AA68" s="8">
        <v>4</v>
      </c>
      <c r="AB68" s="8">
        <v>4</v>
      </c>
      <c r="AC68" s="8">
        <v>4</v>
      </c>
      <c r="AD68" s="8">
        <v>4</v>
      </c>
      <c r="AE68" s="8">
        <v>4</v>
      </c>
      <c r="AF68" s="8">
        <v>4</v>
      </c>
      <c r="AG68" s="21">
        <v>4</v>
      </c>
      <c r="AH68" s="21"/>
      <c r="AI68" s="48">
        <f>IF(A65="","",COUNTIF(D68:AH69,"&gt;2")/2)</f>
        <v>19.5</v>
      </c>
      <c r="AJ68" s="48">
        <f>SUMPRODUCT(IFERROR((IFERROR(WEEKDAY($D$3:$AH$3,2),999)&lt;6)*D68:AH69,0))</f>
        <v>108.5</v>
      </c>
      <c r="AK68" s="48">
        <f>SUMPRODUCT((IFERROR(WEEKDAY($D$3:$AH$3,2),999)&lt;6)*D70:AH70)</f>
        <v>55</v>
      </c>
      <c r="AL68" s="48">
        <f>SUMPRODUCT(IFERROR((IFERROR(WEEKDAY($D$3:$AH$3,2),0)&gt;5)*D68:AH70,0))</f>
        <v>67.5</v>
      </c>
      <c r="AM68" s="48">
        <f>IFERROR(SUM(AJ68:AL70),"")</f>
        <v>231</v>
      </c>
      <c r="AN68" s="49" t="s">
        <v>154</v>
      </c>
      <c r="AO68" s="51">
        <f>SUMPRODUCT((IFERROR((L68:AH68+L69:AH69+L70:AH70),0)&gt;8)*1,IFERROR((L68:AH68+L69:AH69+L70:AH70-8),0))</f>
        <v>73.5</v>
      </c>
      <c r="AP68" s="48"/>
      <c r="XFB68" s="14"/>
      <c r="XFC68" s="14"/>
    </row>
    <row r="69" s="11" customFormat="1" ht="16.5" spans="1:16383">
      <c r="A69" s="55"/>
      <c r="B69" s="21"/>
      <c r="C69" s="21" t="s">
        <v>152</v>
      </c>
      <c r="D69" s="21"/>
      <c r="E69" s="21"/>
      <c r="F69" s="21"/>
      <c r="G69" s="21"/>
      <c r="H69" s="21"/>
      <c r="I69" s="21"/>
      <c r="J69" s="21"/>
      <c r="K69" s="21"/>
      <c r="L69" s="21"/>
      <c r="M69" s="21">
        <v>4</v>
      </c>
      <c r="N69" s="21">
        <v>4</v>
      </c>
      <c r="O69" s="21">
        <v>4</v>
      </c>
      <c r="P69" s="21">
        <v>4</v>
      </c>
      <c r="Q69" s="21">
        <v>4</v>
      </c>
      <c r="R69" s="21">
        <v>4</v>
      </c>
      <c r="S69" s="21">
        <v>4</v>
      </c>
      <c r="T69" s="21"/>
      <c r="U69" s="21">
        <v>4</v>
      </c>
      <c r="V69" s="21">
        <v>4</v>
      </c>
      <c r="W69" s="21">
        <v>4</v>
      </c>
      <c r="X69" s="21">
        <v>4</v>
      </c>
      <c r="Y69" s="21">
        <v>4</v>
      </c>
      <c r="Z69" s="21">
        <v>4</v>
      </c>
      <c r="AA69" s="29">
        <v>4</v>
      </c>
      <c r="AB69" s="29">
        <v>4</v>
      </c>
      <c r="AC69" s="29">
        <v>4</v>
      </c>
      <c r="AD69" s="29">
        <v>4</v>
      </c>
      <c r="AE69" s="29">
        <v>4</v>
      </c>
      <c r="AF69" s="29">
        <v>4</v>
      </c>
      <c r="AG69" s="21">
        <v>1.5</v>
      </c>
      <c r="AH69" s="21"/>
      <c r="AI69" s="48"/>
      <c r="AJ69" s="48"/>
      <c r="AK69" s="48"/>
      <c r="AL69" s="48"/>
      <c r="AM69" s="48"/>
      <c r="AN69" s="49"/>
      <c r="AO69" s="52"/>
      <c r="AP69" s="48"/>
      <c r="XFB69" s="14"/>
      <c r="XFC69" s="14"/>
    </row>
    <row r="70" s="11" customFormat="1" ht="16.5" spans="1:16383">
      <c r="A70" s="55"/>
      <c r="B70" s="21"/>
      <c r="C70" s="21" t="s">
        <v>153</v>
      </c>
      <c r="D70" s="21"/>
      <c r="E70" s="21"/>
      <c r="F70" s="21"/>
      <c r="G70" s="21"/>
      <c r="H70" s="21"/>
      <c r="I70" s="21"/>
      <c r="J70" s="21"/>
      <c r="K70" s="21"/>
      <c r="L70" s="21"/>
      <c r="M70" s="21">
        <v>3</v>
      </c>
      <c r="N70" s="21">
        <v>3.5</v>
      </c>
      <c r="O70" s="21">
        <v>3</v>
      </c>
      <c r="P70" s="21">
        <v>3</v>
      </c>
      <c r="Q70" s="21">
        <v>4</v>
      </c>
      <c r="R70" s="21">
        <v>4</v>
      </c>
      <c r="S70" s="21">
        <v>4</v>
      </c>
      <c r="T70" s="21"/>
      <c r="U70" s="21">
        <v>4</v>
      </c>
      <c r="V70" s="21">
        <v>3</v>
      </c>
      <c r="W70" s="21">
        <v>4.5</v>
      </c>
      <c r="X70" s="21">
        <v>3</v>
      </c>
      <c r="Y70" s="21">
        <v>3</v>
      </c>
      <c r="Z70" s="21">
        <v>14</v>
      </c>
      <c r="AA70" s="29">
        <v>3</v>
      </c>
      <c r="AB70" s="29">
        <v>3</v>
      </c>
      <c r="AC70" s="29">
        <v>3</v>
      </c>
      <c r="AD70" s="29">
        <v>3.5</v>
      </c>
      <c r="AE70" s="29">
        <v>3</v>
      </c>
      <c r="AF70" s="29">
        <v>3</v>
      </c>
      <c r="AG70" s="21"/>
      <c r="AH70" s="21"/>
      <c r="AI70" s="48"/>
      <c r="AJ70" s="48"/>
      <c r="AK70" s="48"/>
      <c r="AL70" s="48"/>
      <c r="AM70" s="48"/>
      <c r="AN70" s="49"/>
      <c r="AO70" s="53"/>
      <c r="AP70" s="48"/>
      <c r="XFB70" s="14"/>
      <c r="XFC70" s="14"/>
    </row>
    <row r="71" s="11" customFormat="1" spans="1:16383">
      <c r="A71" s="55" t="s">
        <v>72</v>
      </c>
      <c r="B71" s="21" t="s">
        <v>157</v>
      </c>
      <c r="C71" s="21" t="s">
        <v>151</v>
      </c>
      <c r="D71" s="21"/>
      <c r="E71" s="21"/>
      <c r="F71" s="21"/>
      <c r="G71" s="21"/>
      <c r="H71" s="21"/>
      <c r="I71" s="21"/>
      <c r="J71" s="21"/>
      <c r="K71" s="21"/>
      <c r="L71" s="21"/>
      <c r="M71" s="21"/>
      <c r="N71" s="21"/>
      <c r="O71" s="21">
        <v>4</v>
      </c>
      <c r="P71" s="8">
        <v>4</v>
      </c>
      <c r="Q71" s="8">
        <v>4</v>
      </c>
      <c r="R71" s="8">
        <v>4</v>
      </c>
      <c r="S71" s="8">
        <v>4</v>
      </c>
      <c r="T71" s="8">
        <v>4</v>
      </c>
      <c r="U71" s="8">
        <v>4</v>
      </c>
      <c r="V71" s="8">
        <v>4</v>
      </c>
      <c r="W71" s="8">
        <v>4</v>
      </c>
      <c r="X71" s="8">
        <v>4</v>
      </c>
      <c r="Y71" s="21"/>
      <c r="Z71" s="21"/>
      <c r="AA71" s="8">
        <v>4</v>
      </c>
      <c r="AB71" s="8">
        <v>4</v>
      </c>
      <c r="AC71" s="8">
        <v>4</v>
      </c>
      <c r="AD71" s="8">
        <v>4</v>
      </c>
      <c r="AE71" s="8">
        <v>4</v>
      </c>
      <c r="AF71" s="8">
        <v>4</v>
      </c>
      <c r="AG71" s="21">
        <v>4</v>
      </c>
      <c r="AH71" s="21"/>
      <c r="AI71" s="48">
        <f>IF(A68="","",COUNTIF(D71:AH72,"&gt;2")/2)</f>
        <v>17</v>
      </c>
      <c r="AJ71" s="48">
        <f>SUMPRODUCT(IFERROR((IFERROR(WEEKDAY($D$3:$AH$3,2),999)&lt;6)*D71:AH72,0))</f>
        <v>96</v>
      </c>
      <c r="AK71" s="48">
        <f>SUMPRODUCT((IFERROR(WEEKDAY($D$3:$AH$3,2),999)&lt;6)*D73:AH73)</f>
        <v>36.5</v>
      </c>
      <c r="AL71" s="48">
        <f>SUMPRODUCT(IFERROR((IFERROR(WEEKDAY($D$3:$AH$3,2),0)&gt;5)*D71:AH73,0))</f>
        <v>58.5</v>
      </c>
      <c r="AM71" s="48">
        <f>IFERROR(SUM(AJ71:AL73),"")</f>
        <v>191</v>
      </c>
      <c r="AN71" s="49" t="s">
        <v>154</v>
      </c>
      <c r="AO71" s="51">
        <f>SUMPRODUCT((IFERROR((L71:AH71+L72:AH72+L73:AH73),0)&gt;8)*1,IFERROR((L71:AH71+L72:AH72+L73:AH73-8),0))</f>
        <v>55</v>
      </c>
      <c r="AP71" s="48"/>
      <c r="XFB71" s="14"/>
      <c r="XFC71" s="14"/>
    </row>
    <row r="72" s="11" customFormat="1" ht="16.5" spans="1:16383">
      <c r="A72" s="55"/>
      <c r="B72" s="21"/>
      <c r="C72" s="21" t="s">
        <v>152</v>
      </c>
      <c r="D72" s="21"/>
      <c r="E72" s="21"/>
      <c r="F72" s="21"/>
      <c r="G72" s="21"/>
      <c r="H72" s="21"/>
      <c r="I72" s="21"/>
      <c r="J72" s="21"/>
      <c r="K72" s="21"/>
      <c r="L72" s="21"/>
      <c r="M72" s="21"/>
      <c r="N72" s="21"/>
      <c r="O72" s="21">
        <v>4</v>
      </c>
      <c r="P72" s="29">
        <v>4</v>
      </c>
      <c r="Q72" s="29">
        <v>4</v>
      </c>
      <c r="R72" s="29">
        <v>4</v>
      </c>
      <c r="S72" s="29">
        <v>4</v>
      </c>
      <c r="T72" s="29">
        <v>4</v>
      </c>
      <c r="U72" s="29">
        <v>4</v>
      </c>
      <c r="V72" s="29">
        <v>4</v>
      </c>
      <c r="W72" s="29">
        <v>4</v>
      </c>
      <c r="X72" s="29">
        <v>4</v>
      </c>
      <c r="Y72" s="21"/>
      <c r="Z72" s="21"/>
      <c r="AA72" s="29">
        <v>4</v>
      </c>
      <c r="AB72" s="29">
        <v>4</v>
      </c>
      <c r="AC72" s="29">
        <v>4</v>
      </c>
      <c r="AD72" s="29">
        <v>4</v>
      </c>
      <c r="AE72" s="29">
        <v>4</v>
      </c>
      <c r="AF72" s="29">
        <v>4</v>
      </c>
      <c r="AG72" s="21">
        <v>4</v>
      </c>
      <c r="AH72" s="21"/>
      <c r="AI72" s="48"/>
      <c r="AJ72" s="48"/>
      <c r="AK72" s="48"/>
      <c r="AL72" s="48"/>
      <c r="AM72" s="48"/>
      <c r="AN72" s="49"/>
      <c r="AO72" s="52"/>
      <c r="AP72" s="48"/>
      <c r="XFB72" s="14"/>
      <c r="XFC72" s="14"/>
    </row>
    <row r="73" s="11" customFormat="1" ht="16.5" spans="1:16383">
      <c r="A73" s="55"/>
      <c r="B73" s="21"/>
      <c r="C73" s="21" t="s">
        <v>153</v>
      </c>
      <c r="D73" s="21"/>
      <c r="E73" s="21"/>
      <c r="F73" s="21"/>
      <c r="G73" s="21"/>
      <c r="H73" s="21"/>
      <c r="I73" s="21"/>
      <c r="J73" s="21"/>
      <c r="K73" s="21"/>
      <c r="L73" s="21"/>
      <c r="M73" s="21"/>
      <c r="N73" s="21"/>
      <c r="O73" s="21">
        <v>6.5</v>
      </c>
      <c r="P73" s="29">
        <v>3</v>
      </c>
      <c r="Q73" s="29">
        <v>3</v>
      </c>
      <c r="R73" s="29">
        <v>3</v>
      </c>
      <c r="S73" s="29">
        <v>3</v>
      </c>
      <c r="T73" s="29">
        <v>3</v>
      </c>
      <c r="U73" s="29">
        <v>3</v>
      </c>
      <c r="V73" s="29">
        <v>3</v>
      </c>
      <c r="W73" s="29">
        <v>3</v>
      </c>
      <c r="X73" s="29">
        <v>3</v>
      </c>
      <c r="Y73" s="21"/>
      <c r="Z73" s="21"/>
      <c r="AA73" s="29">
        <v>3</v>
      </c>
      <c r="AB73" s="29">
        <v>3</v>
      </c>
      <c r="AC73" s="29">
        <v>3</v>
      </c>
      <c r="AD73" s="29">
        <v>3.5</v>
      </c>
      <c r="AE73" s="29">
        <v>3</v>
      </c>
      <c r="AF73" s="29">
        <v>3</v>
      </c>
      <c r="AG73" s="21">
        <v>3</v>
      </c>
      <c r="AH73" s="21"/>
      <c r="AI73" s="48"/>
      <c r="AJ73" s="48"/>
      <c r="AK73" s="48"/>
      <c r="AL73" s="48"/>
      <c r="AM73" s="48"/>
      <c r="AN73" s="49"/>
      <c r="AO73" s="53"/>
      <c r="AP73" s="48"/>
      <c r="XFB73" s="14"/>
      <c r="XFC73" s="14"/>
    </row>
    <row r="74" s="11" customFormat="1" spans="1:16383">
      <c r="A74" s="56" t="s">
        <v>94</v>
      </c>
      <c r="B74" s="21" t="s">
        <v>157</v>
      </c>
      <c r="C74" s="21" t="s">
        <v>151</v>
      </c>
      <c r="D74" s="21"/>
      <c r="E74" s="21"/>
      <c r="F74" s="21"/>
      <c r="G74" s="21"/>
      <c r="H74" s="21"/>
      <c r="I74" s="21"/>
      <c r="J74" s="21"/>
      <c r="K74" s="21"/>
      <c r="L74" s="21"/>
      <c r="M74" s="21"/>
      <c r="N74" s="21"/>
      <c r="O74" s="21"/>
      <c r="P74" s="21"/>
      <c r="Q74" s="21">
        <v>3.5</v>
      </c>
      <c r="R74" s="21">
        <v>4</v>
      </c>
      <c r="S74" s="21">
        <v>4</v>
      </c>
      <c r="T74" s="21">
        <v>4</v>
      </c>
      <c r="U74" s="21">
        <v>4</v>
      </c>
      <c r="V74" s="21">
        <v>4</v>
      </c>
      <c r="W74" s="21">
        <v>4</v>
      </c>
      <c r="X74" s="21">
        <v>4</v>
      </c>
      <c r="Y74" s="21">
        <v>4</v>
      </c>
      <c r="Z74" s="21"/>
      <c r="AA74" s="21"/>
      <c r="AB74" s="21"/>
      <c r="AC74" s="21"/>
      <c r="AD74" s="21"/>
      <c r="AE74" s="21"/>
      <c r="AF74" s="21"/>
      <c r="AG74" s="21"/>
      <c r="AH74" s="21"/>
      <c r="AI74" s="48">
        <f>IF(A71="","",COUNTIF(D74:AH75,"&gt;2")/2)</f>
        <v>9</v>
      </c>
      <c r="AJ74" s="48">
        <f>SUMPRODUCT(IFERROR((IFERROR(WEEKDAY($D$3:$AH$3,2),999)&lt;6)*D74:AH75,0))</f>
        <v>55.5</v>
      </c>
      <c r="AK74" s="48">
        <f>SUMPRODUCT((IFERROR(WEEKDAY($D$3:$AH$3,2),999)&lt;6)*D76:AH76)</f>
        <v>29</v>
      </c>
      <c r="AL74" s="48">
        <f>SUMPRODUCT(IFERROR((IFERROR(WEEKDAY($D$3:$AH$3,2),0)&gt;5)*D74:AH76,0))</f>
        <v>23</v>
      </c>
      <c r="AM74" s="48">
        <f>IFERROR(SUM(AJ74:AL76),"")</f>
        <v>107.5</v>
      </c>
      <c r="AN74" s="49" t="s">
        <v>154</v>
      </c>
      <c r="AO74" s="51">
        <f>SUMPRODUCT((IFERROR((L74:AH74+L75:AH75+L76:AH76),0)&gt;8)*1,IFERROR((L74:AH74+L75:AH75+L76:AH76-8),0))</f>
        <v>35.5</v>
      </c>
      <c r="AP74" s="48"/>
      <c r="XFB74" s="14"/>
      <c r="XFC74" s="14"/>
    </row>
    <row r="75" s="11" customFormat="1" spans="1:16383">
      <c r="A75" s="56"/>
      <c r="B75" s="21"/>
      <c r="C75" s="21" t="s">
        <v>152</v>
      </c>
      <c r="D75" s="21"/>
      <c r="E75" s="21"/>
      <c r="F75" s="21"/>
      <c r="G75" s="21"/>
      <c r="H75" s="21"/>
      <c r="I75" s="21"/>
      <c r="J75" s="21"/>
      <c r="K75" s="21"/>
      <c r="L75" s="21"/>
      <c r="M75" s="21"/>
      <c r="N75" s="21"/>
      <c r="O75" s="21"/>
      <c r="P75" s="21"/>
      <c r="Q75" s="21">
        <v>4</v>
      </c>
      <c r="R75" s="21">
        <v>4</v>
      </c>
      <c r="S75" s="21">
        <v>4</v>
      </c>
      <c r="T75" s="21">
        <v>4</v>
      </c>
      <c r="U75" s="21">
        <v>4</v>
      </c>
      <c r="V75" s="21">
        <v>4</v>
      </c>
      <c r="W75" s="21">
        <v>4</v>
      </c>
      <c r="X75" s="21">
        <v>4</v>
      </c>
      <c r="Y75" s="21">
        <v>4</v>
      </c>
      <c r="Z75" s="21"/>
      <c r="AA75" s="21"/>
      <c r="AB75" s="21"/>
      <c r="AC75" s="21"/>
      <c r="AD75" s="21"/>
      <c r="AE75" s="21"/>
      <c r="AF75" s="21"/>
      <c r="AG75" s="21"/>
      <c r="AH75" s="21"/>
      <c r="AI75" s="48"/>
      <c r="AJ75" s="48"/>
      <c r="AK75" s="48"/>
      <c r="AL75" s="48"/>
      <c r="AM75" s="48"/>
      <c r="AN75" s="49"/>
      <c r="AO75" s="52"/>
      <c r="AP75" s="48"/>
      <c r="XFB75" s="14"/>
      <c r="XFC75" s="14"/>
    </row>
    <row r="76" s="11" customFormat="1" spans="1:16383">
      <c r="A76" s="56"/>
      <c r="B76" s="21"/>
      <c r="C76" s="21" t="s">
        <v>153</v>
      </c>
      <c r="D76" s="21"/>
      <c r="E76" s="21"/>
      <c r="F76" s="21"/>
      <c r="G76" s="21"/>
      <c r="H76" s="21"/>
      <c r="I76" s="21"/>
      <c r="J76" s="21"/>
      <c r="K76" s="21"/>
      <c r="L76" s="21"/>
      <c r="M76" s="21"/>
      <c r="N76" s="21"/>
      <c r="O76" s="21"/>
      <c r="P76" s="21"/>
      <c r="Q76" s="21">
        <v>4</v>
      </c>
      <c r="R76" s="21">
        <v>5</v>
      </c>
      <c r="S76" s="21">
        <v>4.5</v>
      </c>
      <c r="T76" s="21">
        <v>4</v>
      </c>
      <c r="U76" s="21">
        <v>4</v>
      </c>
      <c r="V76" s="21">
        <v>3</v>
      </c>
      <c r="W76" s="21">
        <v>4.5</v>
      </c>
      <c r="X76" s="21">
        <v>4</v>
      </c>
      <c r="Y76" s="21">
        <v>3</v>
      </c>
      <c r="Z76" s="21"/>
      <c r="AA76" s="21"/>
      <c r="AB76" s="21"/>
      <c r="AC76" s="21"/>
      <c r="AD76" s="21"/>
      <c r="AE76" s="21"/>
      <c r="AF76" s="21"/>
      <c r="AG76" s="21"/>
      <c r="AH76" s="21"/>
      <c r="AI76" s="48"/>
      <c r="AJ76" s="48"/>
      <c r="AK76" s="48"/>
      <c r="AL76" s="48"/>
      <c r="AM76" s="48"/>
      <c r="AN76" s="49"/>
      <c r="AO76" s="53"/>
      <c r="AP76" s="48"/>
      <c r="XFB76" s="14"/>
      <c r="XFC76" s="14"/>
    </row>
    <row r="77" s="11" customFormat="1" spans="1:16383">
      <c r="A77" s="57" t="s">
        <v>74</v>
      </c>
      <c r="B77" s="21" t="s">
        <v>157</v>
      </c>
      <c r="C77" s="21" t="s">
        <v>151</v>
      </c>
      <c r="D77" s="21"/>
      <c r="E77" s="21"/>
      <c r="F77" s="21"/>
      <c r="G77" s="21"/>
      <c r="H77" s="21"/>
      <c r="I77" s="21"/>
      <c r="J77" s="21"/>
      <c r="K77" s="21"/>
      <c r="L77" s="21"/>
      <c r="M77" s="21"/>
      <c r="N77" s="21"/>
      <c r="O77" s="21"/>
      <c r="P77" s="21"/>
      <c r="Q77" s="21"/>
      <c r="R77" s="21"/>
      <c r="S77" s="21"/>
      <c r="T77" s="21">
        <v>3.5</v>
      </c>
      <c r="U77" s="21">
        <v>4</v>
      </c>
      <c r="V77" s="21">
        <v>4</v>
      </c>
      <c r="W77" s="21">
        <v>4</v>
      </c>
      <c r="X77" s="21">
        <v>4</v>
      </c>
      <c r="Y77" s="21">
        <v>4</v>
      </c>
      <c r="Z77" s="21">
        <v>4</v>
      </c>
      <c r="AA77" s="21">
        <v>4</v>
      </c>
      <c r="AB77" s="21">
        <v>4</v>
      </c>
      <c r="AC77" s="21">
        <v>4</v>
      </c>
      <c r="AD77" s="21">
        <v>4</v>
      </c>
      <c r="AE77" s="21">
        <v>4</v>
      </c>
      <c r="AF77" s="21">
        <v>4</v>
      </c>
      <c r="AG77" s="21">
        <v>4</v>
      </c>
      <c r="AH77" s="21">
        <v>4</v>
      </c>
      <c r="AI77" s="48">
        <f>IF(A74="","",COUNTIF(D77:AH78,"&gt;2")/2)</f>
        <v>15</v>
      </c>
      <c r="AJ77" s="48">
        <f>SUMPRODUCT(IFERROR((IFERROR(WEEKDAY($D$3:$AH$3,2),999)&lt;6)*D77:AH78,0))</f>
        <v>87.5</v>
      </c>
      <c r="AK77" s="48">
        <f>SUMPRODUCT((IFERROR(WEEKDAY($D$3:$AH$3,2),999)&lt;6)*D79:AH79)</f>
        <v>43</v>
      </c>
      <c r="AL77" s="48">
        <f>SUMPRODUCT(IFERROR((IFERROR(WEEKDAY($D$3:$AH$3,2),0)&gt;5)*D77:AH79,0))</f>
        <v>46.5</v>
      </c>
      <c r="AM77" s="48">
        <f>IFERROR(SUM(AJ77:AL79),"")</f>
        <v>177</v>
      </c>
      <c r="AN77" s="49" t="s">
        <v>154</v>
      </c>
      <c r="AO77" s="51">
        <f>SUMPRODUCT((IFERROR((L77:AH77+L78:AH78+L79:AH79),0)&gt;8)*1,IFERROR((L77:AH77+L78:AH78+L79:AH79-8),0))</f>
        <v>57</v>
      </c>
      <c r="AP77" s="48"/>
      <c r="XFB77" s="14"/>
      <c r="XFC77" s="14"/>
    </row>
    <row r="78" s="11" customFormat="1" spans="1:16383">
      <c r="A78" s="58"/>
      <c r="B78" s="21"/>
      <c r="C78" s="21" t="s">
        <v>152</v>
      </c>
      <c r="D78" s="21"/>
      <c r="E78" s="21"/>
      <c r="F78" s="21"/>
      <c r="G78" s="21"/>
      <c r="H78" s="21"/>
      <c r="I78" s="21"/>
      <c r="J78" s="21"/>
      <c r="K78" s="21"/>
      <c r="L78" s="21"/>
      <c r="M78" s="21"/>
      <c r="N78" s="21"/>
      <c r="O78" s="21"/>
      <c r="P78" s="21"/>
      <c r="Q78" s="21"/>
      <c r="R78" s="21"/>
      <c r="S78" s="21"/>
      <c r="T78" s="21">
        <v>4</v>
      </c>
      <c r="U78" s="21">
        <v>4</v>
      </c>
      <c r="V78" s="21">
        <v>4</v>
      </c>
      <c r="W78" s="21">
        <v>4</v>
      </c>
      <c r="X78" s="21">
        <v>4</v>
      </c>
      <c r="Y78" s="21">
        <v>4</v>
      </c>
      <c r="Z78" s="21">
        <v>4</v>
      </c>
      <c r="AA78" s="21">
        <v>4</v>
      </c>
      <c r="AB78" s="21">
        <v>4</v>
      </c>
      <c r="AC78" s="21">
        <v>4</v>
      </c>
      <c r="AD78" s="21">
        <v>4</v>
      </c>
      <c r="AE78" s="21">
        <v>4</v>
      </c>
      <c r="AF78" s="21">
        <v>4</v>
      </c>
      <c r="AG78" s="21">
        <v>4</v>
      </c>
      <c r="AH78" s="21">
        <v>4</v>
      </c>
      <c r="AI78" s="48"/>
      <c r="AJ78" s="48"/>
      <c r="AK78" s="48"/>
      <c r="AL78" s="48"/>
      <c r="AM78" s="48"/>
      <c r="AN78" s="49"/>
      <c r="AO78" s="52"/>
      <c r="AP78" s="48"/>
      <c r="XFB78" s="14"/>
      <c r="XFC78" s="14"/>
    </row>
    <row r="79" s="11" customFormat="1" spans="1:16383">
      <c r="A79" s="59"/>
      <c r="B79" s="21"/>
      <c r="C79" s="21" t="s">
        <v>153</v>
      </c>
      <c r="D79" s="21"/>
      <c r="E79" s="21"/>
      <c r="F79" s="21"/>
      <c r="G79" s="21"/>
      <c r="H79" s="21"/>
      <c r="I79" s="21"/>
      <c r="J79" s="21"/>
      <c r="K79" s="21"/>
      <c r="L79" s="21"/>
      <c r="M79" s="21"/>
      <c r="N79" s="21"/>
      <c r="O79" s="21"/>
      <c r="P79" s="21"/>
      <c r="Q79" s="21"/>
      <c r="R79" s="21"/>
      <c r="S79" s="21"/>
      <c r="T79" s="21">
        <v>4</v>
      </c>
      <c r="U79" s="21">
        <v>4</v>
      </c>
      <c r="V79" s="21">
        <v>3</v>
      </c>
      <c r="W79" s="21">
        <v>4.5</v>
      </c>
      <c r="X79" s="21">
        <v>4</v>
      </c>
      <c r="Y79" s="21">
        <v>4</v>
      </c>
      <c r="Z79" s="21">
        <v>4.5</v>
      </c>
      <c r="AA79" s="21">
        <v>4</v>
      </c>
      <c r="AB79" s="21">
        <v>3.5</v>
      </c>
      <c r="AC79" s="21">
        <v>4</v>
      </c>
      <c r="AD79" s="21">
        <v>4</v>
      </c>
      <c r="AE79" s="21">
        <v>3.5</v>
      </c>
      <c r="AF79" s="21">
        <v>3.5</v>
      </c>
      <c r="AG79" s="21">
        <v>4</v>
      </c>
      <c r="AH79" s="21">
        <v>3</v>
      </c>
      <c r="AI79" s="48"/>
      <c r="AJ79" s="48"/>
      <c r="AK79" s="48"/>
      <c r="AL79" s="48"/>
      <c r="AM79" s="48"/>
      <c r="AN79" s="49"/>
      <c r="AO79" s="53"/>
      <c r="AP79" s="48"/>
      <c r="XFB79" s="14"/>
      <c r="XFC79" s="14"/>
    </row>
    <row r="80" s="11" customFormat="1" spans="1:16383">
      <c r="A80" s="57" t="s">
        <v>73</v>
      </c>
      <c r="B80" s="21" t="s">
        <v>157</v>
      </c>
      <c r="C80" s="21" t="s">
        <v>151</v>
      </c>
      <c r="D80" s="21"/>
      <c r="E80" s="21"/>
      <c r="F80" s="21"/>
      <c r="G80" s="21"/>
      <c r="H80" s="21"/>
      <c r="I80" s="21"/>
      <c r="J80" s="21"/>
      <c r="K80" s="21"/>
      <c r="L80" s="21"/>
      <c r="M80" s="21"/>
      <c r="N80" s="21"/>
      <c r="O80" s="21"/>
      <c r="P80" s="21"/>
      <c r="Q80" s="21"/>
      <c r="R80" s="21"/>
      <c r="S80" s="21"/>
      <c r="T80" s="21">
        <v>4</v>
      </c>
      <c r="U80" s="21">
        <v>4</v>
      </c>
      <c r="V80" s="21">
        <v>4</v>
      </c>
      <c r="W80" s="21">
        <v>4</v>
      </c>
      <c r="X80" s="21">
        <v>4</v>
      </c>
      <c r="Y80" s="21">
        <v>4</v>
      </c>
      <c r="Z80" s="8">
        <v>4</v>
      </c>
      <c r="AA80" s="8">
        <v>4</v>
      </c>
      <c r="AB80" s="8">
        <v>4</v>
      </c>
      <c r="AC80" s="8">
        <v>4</v>
      </c>
      <c r="AD80" s="8">
        <v>4</v>
      </c>
      <c r="AE80" s="21"/>
      <c r="AF80" s="21">
        <v>4</v>
      </c>
      <c r="AG80" s="21">
        <v>4</v>
      </c>
      <c r="AH80" s="21">
        <v>4</v>
      </c>
      <c r="AI80" s="48">
        <f>IF(A77="","",COUNTIF(D80:AH81,"&gt;2")/2)</f>
        <v>14</v>
      </c>
      <c r="AJ80" s="48">
        <f>SUMPRODUCT(IFERROR((IFERROR(WEEKDAY($D$3:$AH$3,2),999)&lt;6)*D80:AH81,0))</f>
        <v>80</v>
      </c>
      <c r="AK80" s="48">
        <f>SUMPRODUCT((IFERROR(WEEKDAY($D$3:$AH$3,2),999)&lt;6)*D82:AH82)</f>
        <v>50.5</v>
      </c>
      <c r="AL80" s="48">
        <f>SUMPRODUCT(IFERROR((IFERROR(WEEKDAY($D$3:$AH$3,2),0)&gt;5)*D80:AH82,0))</f>
        <v>45</v>
      </c>
      <c r="AM80" s="48">
        <f>IFERROR(SUM(AJ80:AL82),"")</f>
        <v>175.5</v>
      </c>
      <c r="AN80" s="49" t="s">
        <v>154</v>
      </c>
      <c r="AO80" s="51">
        <f>SUMPRODUCT((IFERROR((L80:AH80+L81:AH81+L82:AH82),0)&gt;8)*1,IFERROR((L80:AH80+L81:AH81+L82:AH82-8),0))</f>
        <v>59</v>
      </c>
      <c r="AP80" s="48"/>
      <c r="XFB80" s="14"/>
      <c r="XFC80" s="14"/>
    </row>
    <row r="81" s="11" customFormat="1" ht="16.5" spans="1:16383">
      <c r="A81" s="58"/>
      <c r="B81" s="21"/>
      <c r="C81" s="21" t="s">
        <v>152</v>
      </c>
      <c r="D81" s="21"/>
      <c r="E81" s="21"/>
      <c r="F81" s="21"/>
      <c r="G81" s="21"/>
      <c r="H81" s="21"/>
      <c r="I81" s="21"/>
      <c r="J81" s="21"/>
      <c r="K81" s="21"/>
      <c r="L81" s="21"/>
      <c r="M81" s="21"/>
      <c r="N81" s="21"/>
      <c r="O81" s="21"/>
      <c r="P81" s="21"/>
      <c r="Q81" s="21"/>
      <c r="R81" s="21"/>
      <c r="S81" s="21"/>
      <c r="T81" s="21">
        <v>4</v>
      </c>
      <c r="U81" s="21">
        <v>4</v>
      </c>
      <c r="V81" s="21">
        <v>4</v>
      </c>
      <c r="W81" s="21">
        <v>4</v>
      </c>
      <c r="X81" s="21">
        <v>4</v>
      </c>
      <c r="Y81" s="21">
        <v>4</v>
      </c>
      <c r="Z81" s="29">
        <v>4</v>
      </c>
      <c r="AA81" s="29">
        <v>4</v>
      </c>
      <c r="AB81" s="29">
        <v>4</v>
      </c>
      <c r="AC81" s="29">
        <v>4</v>
      </c>
      <c r="AD81" s="29">
        <v>4</v>
      </c>
      <c r="AE81" s="21"/>
      <c r="AF81" s="21">
        <v>4</v>
      </c>
      <c r="AG81" s="21">
        <v>4</v>
      </c>
      <c r="AH81" s="21">
        <v>4</v>
      </c>
      <c r="AI81" s="48"/>
      <c r="AJ81" s="48"/>
      <c r="AK81" s="48"/>
      <c r="AL81" s="48"/>
      <c r="AM81" s="48"/>
      <c r="AN81" s="49"/>
      <c r="AO81" s="52"/>
      <c r="AP81" s="48"/>
      <c r="XFB81" s="14"/>
      <c r="XFC81" s="14"/>
    </row>
    <row r="82" s="11" customFormat="1" ht="16.5" spans="1:16383">
      <c r="A82" s="59"/>
      <c r="B82" s="21"/>
      <c r="C82" s="21" t="s">
        <v>153</v>
      </c>
      <c r="D82" s="21"/>
      <c r="E82" s="21"/>
      <c r="F82" s="21"/>
      <c r="G82" s="21"/>
      <c r="H82" s="21"/>
      <c r="I82" s="21"/>
      <c r="J82" s="21"/>
      <c r="K82" s="21"/>
      <c r="L82" s="21"/>
      <c r="M82" s="21"/>
      <c r="N82" s="21"/>
      <c r="O82" s="21"/>
      <c r="P82" s="21"/>
      <c r="Q82" s="21"/>
      <c r="R82" s="21"/>
      <c r="S82" s="21"/>
      <c r="T82" s="21">
        <v>4</v>
      </c>
      <c r="U82" s="21">
        <v>4</v>
      </c>
      <c r="V82" s="21">
        <v>3</v>
      </c>
      <c r="W82" s="21">
        <v>4.5</v>
      </c>
      <c r="X82" s="21">
        <v>4</v>
      </c>
      <c r="Y82" s="21">
        <v>12</v>
      </c>
      <c r="Z82" s="29">
        <v>3</v>
      </c>
      <c r="AA82" s="29">
        <v>3</v>
      </c>
      <c r="AB82" s="29">
        <v>3</v>
      </c>
      <c r="AC82" s="29">
        <v>3</v>
      </c>
      <c r="AD82" s="29">
        <v>3.5</v>
      </c>
      <c r="AE82" s="21">
        <v>4.5</v>
      </c>
      <c r="AF82" s="21">
        <v>3</v>
      </c>
      <c r="AG82" s="21">
        <v>4.5</v>
      </c>
      <c r="AH82" s="21">
        <v>4.5</v>
      </c>
      <c r="AI82" s="48"/>
      <c r="AJ82" s="48"/>
      <c r="AK82" s="48"/>
      <c r="AL82" s="48"/>
      <c r="AM82" s="48"/>
      <c r="AN82" s="49"/>
      <c r="AO82" s="53"/>
      <c r="AP82" s="48"/>
      <c r="XFB82" s="14"/>
      <c r="XFC82" s="14"/>
    </row>
    <row r="83" s="11" customFormat="1" spans="1:16383">
      <c r="A83" s="57" t="s">
        <v>75</v>
      </c>
      <c r="B83" s="21" t="s">
        <v>157</v>
      </c>
      <c r="C83" s="21" t="s">
        <v>151</v>
      </c>
      <c r="D83" s="21"/>
      <c r="E83" s="21"/>
      <c r="F83" s="21"/>
      <c r="G83" s="21"/>
      <c r="H83" s="21"/>
      <c r="I83" s="21"/>
      <c r="J83" s="21"/>
      <c r="K83" s="21"/>
      <c r="L83" s="21"/>
      <c r="M83" s="21"/>
      <c r="N83" s="21"/>
      <c r="O83" s="21"/>
      <c r="P83" s="21"/>
      <c r="Q83" s="21"/>
      <c r="R83" s="21"/>
      <c r="S83" s="21"/>
      <c r="T83" s="21"/>
      <c r="U83" s="21">
        <v>4</v>
      </c>
      <c r="V83" s="21">
        <v>4</v>
      </c>
      <c r="W83" s="21">
        <v>4</v>
      </c>
      <c r="X83" s="21">
        <v>4</v>
      </c>
      <c r="Y83" s="21">
        <v>4</v>
      </c>
      <c r="Z83" s="21">
        <v>4</v>
      </c>
      <c r="AA83" s="21">
        <v>4</v>
      </c>
      <c r="AB83" s="21">
        <v>4</v>
      </c>
      <c r="AC83" s="21">
        <v>4</v>
      </c>
      <c r="AD83" s="21">
        <v>4</v>
      </c>
      <c r="AE83" s="21">
        <v>4</v>
      </c>
      <c r="AF83" s="21">
        <v>4</v>
      </c>
      <c r="AG83" s="21">
        <v>4</v>
      </c>
      <c r="AH83" s="21">
        <v>4</v>
      </c>
      <c r="AI83" s="48">
        <f>IF(A80="","",COUNTIF(D83:AH84,"&gt;2")/2)</f>
        <v>13.5</v>
      </c>
      <c r="AJ83" s="48">
        <f>SUMPRODUCT(IFERROR((IFERROR(WEEKDAY($D$3:$AH$3,2),999)&lt;6)*D83:AH84,0))</f>
        <v>77</v>
      </c>
      <c r="AK83" s="48">
        <f>SUMPRODUCT((IFERROR(WEEKDAY($D$3:$AH$3,2),999)&lt;6)*D85:AH85)</f>
        <v>34</v>
      </c>
      <c r="AL83" s="48">
        <f>SUMPRODUCT(IFERROR((IFERROR(WEEKDAY($D$3:$AH$3,2),0)&gt;5)*D83:AH85,0))</f>
        <v>46.5</v>
      </c>
      <c r="AM83" s="48">
        <f>IFERROR(SUM(AJ83:AL85),"")</f>
        <v>157.5</v>
      </c>
      <c r="AN83" s="49" t="s">
        <v>154</v>
      </c>
      <c r="AO83" s="51">
        <f>SUMPRODUCT((IFERROR((L83:AH83+L84:AH84+L85:AH85),0)&gt;8)*1,IFERROR((L83:AH83+L84:AH84+L85:AH85-8),0))</f>
        <v>48.5</v>
      </c>
      <c r="AP83" s="48"/>
      <c r="XFB83" s="14"/>
      <c r="XFC83" s="14"/>
    </row>
    <row r="84" s="11" customFormat="1" spans="1:16383">
      <c r="A84" s="58"/>
      <c r="B84" s="21"/>
      <c r="C84" s="21" t="s">
        <v>152</v>
      </c>
      <c r="D84" s="21"/>
      <c r="E84" s="21"/>
      <c r="F84" s="21"/>
      <c r="G84" s="21"/>
      <c r="H84" s="21"/>
      <c r="I84" s="21"/>
      <c r="J84" s="21"/>
      <c r="K84" s="21"/>
      <c r="L84" s="21"/>
      <c r="M84" s="21"/>
      <c r="N84" s="21"/>
      <c r="O84" s="21"/>
      <c r="P84" s="21"/>
      <c r="Q84" s="21"/>
      <c r="R84" s="21"/>
      <c r="S84" s="21"/>
      <c r="T84" s="21"/>
      <c r="U84" s="21">
        <v>4</v>
      </c>
      <c r="V84" s="21">
        <v>4</v>
      </c>
      <c r="W84" s="21">
        <v>4</v>
      </c>
      <c r="X84" s="21">
        <v>4</v>
      </c>
      <c r="Y84" s="21">
        <v>4</v>
      </c>
      <c r="Z84" s="21">
        <v>4</v>
      </c>
      <c r="AA84" s="21">
        <v>1</v>
      </c>
      <c r="AB84" s="21">
        <v>4</v>
      </c>
      <c r="AC84" s="21">
        <v>4</v>
      </c>
      <c r="AD84" s="21">
        <v>4</v>
      </c>
      <c r="AE84" s="21">
        <v>4</v>
      </c>
      <c r="AF84" s="21">
        <v>4</v>
      </c>
      <c r="AG84" s="21">
        <v>4</v>
      </c>
      <c r="AH84" s="21">
        <v>4</v>
      </c>
      <c r="AI84" s="48"/>
      <c r="AJ84" s="48"/>
      <c r="AK84" s="48"/>
      <c r="AL84" s="48"/>
      <c r="AM84" s="48"/>
      <c r="AN84" s="49"/>
      <c r="AO84" s="52"/>
      <c r="AP84" s="48"/>
      <c r="XFB84" s="14"/>
      <c r="XFC84" s="14"/>
    </row>
    <row r="85" s="11" customFormat="1" spans="1:16383">
      <c r="A85" s="59"/>
      <c r="B85" s="21"/>
      <c r="C85" s="21" t="s">
        <v>153</v>
      </c>
      <c r="D85" s="21"/>
      <c r="E85" s="21"/>
      <c r="F85" s="21"/>
      <c r="G85" s="21"/>
      <c r="H85" s="21"/>
      <c r="I85" s="21"/>
      <c r="J85" s="21"/>
      <c r="K85" s="21"/>
      <c r="L85" s="21"/>
      <c r="M85" s="21"/>
      <c r="N85" s="21"/>
      <c r="O85" s="21"/>
      <c r="P85" s="21"/>
      <c r="Q85" s="21"/>
      <c r="R85" s="21"/>
      <c r="S85" s="21"/>
      <c r="T85" s="21"/>
      <c r="U85" s="21">
        <v>4</v>
      </c>
      <c r="V85" s="21">
        <v>3</v>
      </c>
      <c r="W85" s="21">
        <v>4.5</v>
      </c>
      <c r="X85" s="21">
        <v>3</v>
      </c>
      <c r="Y85" s="21">
        <v>4</v>
      </c>
      <c r="Z85" s="21">
        <v>4.5</v>
      </c>
      <c r="AA85" s="21"/>
      <c r="AB85" s="21">
        <v>3.5</v>
      </c>
      <c r="AC85" s="21">
        <v>4</v>
      </c>
      <c r="AD85" s="21">
        <v>4</v>
      </c>
      <c r="AE85" s="21">
        <v>3.5</v>
      </c>
      <c r="AF85" s="21">
        <v>3.5</v>
      </c>
      <c r="AG85" s="21">
        <v>4</v>
      </c>
      <c r="AH85" s="21">
        <v>3</v>
      </c>
      <c r="AI85" s="48"/>
      <c r="AJ85" s="48"/>
      <c r="AK85" s="48"/>
      <c r="AL85" s="48"/>
      <c r="AM85" s="48"/>
      <c r="AN85" s="49"/>
      <c r="AO85" s="53"/>
      <c r="AP85" s="48"/>
      <c r="XFB85" s="14"/>
      <c r="XFC85" s="14"/>
    </row>
    <row r="86" s="11" customFormat="1" spans="1:16383">
      <c r="A86" s="60" t="s">
        <v>96</v>
      </c>
      <c r="B86" s="35" t="s">
        <v>157</v>
      </c>
      <c r="C86" s="35" t="s">
        <v>151</v>
      </c>
      <c r="D86" s="35"/>
      <c r="E86" s="35"/>
      <c r="F86" s="35"/>
      <c r="G86" s="35"/>
      <c r="H86" s="35"/>
      <c r="I86" s="35"/>
      <c r="J86" s="35"/>
      <c r="K86" s="35"/>
      <c r="L86" s="35"/>
      <c r="M86" s="35"/>
      <c r="N86" s="35"/>
      <c r="O86" s="35"/>
      <c r="P86" s="35"/>
      <c r="Q86" s="35"/>
      <c r="R86" s="35"/>
      <c r="S86" s="35"/>
      <c r="T86" s="35"/>
      <c r="U86" s="35"/>
      <c r="V86" s="35"/>
      <c r="W86" s="35"/>
      <c r="X86" s="35"/>
      <c r="Y86" s="35">
        <v>4</v>
      </c>
      <c r="Z86" s="35">
        <v>4</v>
      </c>
      <c r="AA86" s="35">
        <v>4</v>
      </c>
      <c r="AB86" s="35">
        <v>4</v>
      </c>
      <c r="AC86" s="8">
        <v>4</v>
      </c>
      <c r="AD86" s="8">
        <v>4</v>
      </c>
      <c r="AE86" s="35"/>
      <c r="AF86" s="35" t="s">
        <v>162</v>
      </c>
      <c r="AG86" s="35"/>
      <c r="AH86" s="21"/>
      <c r="AI86" s="48">
        <f>IF(A83="","",COUNTIF(D86:AH87,"&gt;2")/2)</f>
        <v>6</v>
      </c>
      <c r="AJ86" s="48">
        <f>SUMPRODUCT(IFERROR((IFERROR(WEEKDAY($D$3:$AH$3,2),999)&lt;6)*D86:AH87,0))</f>
        <v>33</v>
      </c>
      <c r="AK86" s="48">
        <f>SUMPRODUCT((IFERROR(WEEKDAY($D$3:$AH$3,2),999)&lt;6)*D88:AH88)</f>
        <v>17.5</v>
      </c>
      <c r="AL86" s="48">
        <f>SUMPRODUCT(IFERROR((IFERROR(WEEKDAY($D$3:$AH$3,2),0)&gt;5)*D86:AH88,0))</f>
        <v>31</v>
      </c>
      <c r="AM86" s="48">
        <f>IFERROR(SUM(AJ86:AL88),"")</f>
        <v>81.5</v>
      </c>
      <c r="AN86" s="49" t="s">
        <v>154</v>
      </c>
      <c r="AO86" s="51">
        <f>SUMPRODUCT((IFERROR((L86:AH86+L87:AH87+L88:AH88),0)&gt;8)*1,IFERROR((L86:AH86+L87:AH87+L88:AH88-8),0))</f>
        <v>26.5</v>
      </c>
      <c r="AP86" s="48"/>
      <c r="XFB86" s="14"/>
      <c r="XFC86" s="14"/>
    </row>
    <row r="87" s="11" customFormat="1" ht="16.5" spans="1:16383">
      <c r="A87" s="61"/>
      <c r="B87" s="35"/>
      <c r="C87" s="35" t="s">
        <v>152</v>
      </c>
      <c r="D87" s="35"/>
      <c r="E87" s="35"/>
      <c r="F87" s="35"/>
      <c r="G87" s="35"/>
      <c r="H87" s="35"/>
      <c r="I87" s="35"/>
      <c r="J87" s="35"/>
      <c r="K87" s="35"/>
      <c r="L87" s="35"/>
      <c r="M87" s="35"/>
      <c r="N87" s="35"/>
      <c r="O87" s="35"/>
      <c r="P87" s="35"/>
      <c r="Q87" s="35"/>
      <c r="R87" s="35"/>
      <c r="S87" s="35"/>
      <c r="T87" s="35"/>
      <c r="U87" s="35"/>
      <c r="V87" s="35"/>
      <c r="W87" s="35"/>
      <c r="X87" s="35"/>
      <c r="Y87" s="35">
        <v>4</v>
      </c>
      <c r="Z87" s="35">
        <v>4</v>
      </c>
      <c r="AA87" s="35">
        <v>4</v>
      </c>
      <c r="AB87" s="35">
        <v>4</v>
      </c>
      <c r="AC87" s="29">
        <v>4</v>
      </c>
      <c r="AD87" s="29">
        <v>4</v>
      </c>
      <c r="AE87" s="35">
        <v>1</v>
      </c>
      <c r="AF87" s="35" t="s">
        <v>156</v>
      </c>
      <c r="AG87" s="35"/>
      <c r="AH87" s="21"/>
      <c r="AI87" s="48"/>
      <c r="AJ87" s="48"/>
      <c r="AK87" s="48"/>
      <c r="AL87" s="48"/>
      <c r="AM87" s="48"/>
      <c r="AN87" s="49"/>
      <c r="AO87" s="52"/>
      <c r="AP87" s="48"/>
      <c r="XFB87" s="14"/>
      <c r="XFC87" s="14"/>
    </row>
    <row r="88" s="11" customFormat="1" ht="16.5" spans="1:16383">
      <c r="A88" s="62"/>
      <c r="B88" s="35"/>
      <c r="C88" s="35" t="s">
        <v>153</v>
      </c>
      <c r="D88" s="35"/>
      <c r="E88" s="35"/>
      <c r="F88" s="35"/>
      <c r="G88" s="35"/>
      <c r="H88" s="35"/>
      <c r="I88" s="35"/>
      <c r="J88" s="35"/>
      <c r="K88" s="35"/>
      <c r="L88" s="35"/>
      <c r="M88" s="35"/>
      <c r="N88" s="35"/>
      <c r="O88" s="35"/>
      <c r="P88" s="35"/>
      <c r="Q88" s="35"/>
      <c r="R88" s="35"/>
      <c r="S88" s="35"/>
      <c r="T88" s="35"/>
      <c r="U88" s="35"/>
      <c r="V88" s="35"/>
      <c r="W88" s="35"/>
      <c r="X88" s="35"/>
      <c r="Y88" s="35">
        <v>3</v>
      </c>
      <c r="Z88" s="35">
        <v>3</v>
      </c>
      <c r="AA88" s="35">
        <v>3</v>
      </c>
      <c r="AB88" s="35">
        <v>12</v>
      </c>
      <c r="AC88" s="29">
        <v>3</v>
      </c>
      <c r="AD88" s="29">
        <v>2.5</v>
      </c>
      <c r="AE88" s="35">
        <v>6</v>
      </c>
      <c r="AF88" s="35"/>
      <c r="AG88" s="35"/>
      <c r="AH88" s="21"/>
      <c r="AI88" s="48"/>
      <c r="AJ88" s="48"/>
      <c r="AK88" s="48"/>
      <c r="AL88" s="48"/>
      <c r="AM88" s="48"/>
      <c r="AN88" s="49"/>
      <c r="AO88" s="53"/>
      <c r="AP88" s="48"/>
      <c r="XFB88" s="14"/>
      <c r="XFC88" s="14"/>
    </row>
    <row r="89" s="11" customFormat="1" spans="1:16383">
      <c r="A89" s="63" t="s">
        <v>76</v>
      </c>
      <c r="B89" s="21" t="s">
        <v>157</v>
      </c>
      <c r="C89" s="21" t="s">
        <v>151</v>
      </c>
      <c r="D89" s="21"/>
      <c r="E89" s="21"/>
      <c r="F89" s="21"/>
      <c r="G89" s="21"/>
      <c r="H89" s="21"/>
      <c r="I89" s="21"/>
      <c r="J89" s="21"/>
      <c r="K89" s="21"/>
      <c r="L89" s="21"/>
      <c r="M89" s="21"/>
      <c r="N89" s="21"/>
      <c r="O89" s="21"/>
      <c r="P89" s="21"/>
      <c r="Q89" s="21"/>
      <c r="R89" s="21"/>
      <c r="S89" s="21"/>
      <c r="T89" s="21"/>
      <c r="U89" s="21"/>
      <c r="V89" s="21"/>
      <c r="W89" s="21"/>
      <c r="X89" s="21"/>
      <c r="Y89" s="21"/>
      <c r="Z89" s="21"/>
      <c r="AA89" s="21"/>
      <c r="AB89" s="21">
        <v>4</v>
      </c>
      <c r="AC89" s="21">
        <v>4</v>
      </c>
      <c r="AD89" s="21"/>
      <c r="AE89" s="8">
        <v>4</v>
      </c>
      <c r="AF89" s="8">
        <v>4</v>
      </c>
      <c r="AG89" s="21">
        <v>4</v>
      </c>
      <c r="AH89" s="21">
        <v>4</v>
      </c>
      <c r="AI89" s="48">
        <f>IF(A86="","",COUNTIF(D89:AH90,"&gt;2")/2)</f>
        <v>6</v>
      </c>
      <c r="AJ89" s="48">
        <f>SUMPRODUCT(IFERROR((IFERROR(WEEKDAY($D$3:$AH$3,2),999)&lt;6)*D89:AH90,0))</f>
        <v>32</v>
      </c>
      <c r="AK89" s="48">
        <f>SUMPRODUCT((IFERROR(WEEKDAY($D$3:$AH$3,2),999)&lt;6)*D91:AH91)</f>
        <v>12</v>
      </c>
      <c r="AL89" s="48">
        <f>SUMPRODUCT(IFERROR((IFERROR(WEEKDAY($D$3:$AH$3,2),0)&gt;5)*D89:AH91,0))</f>
        <v>24.5</v>
      </c>
      <c r="AM89" s="48">
        <f>IFERROR(SUM(AJ89:AL91),"")</f>
        <v>68.5</v>
      </c>
      <c r="AN89" s="49" t="s">
        <v>154</v>
      </c>
      <c r="AO89" s="51">
        <f>SUMPRODUCT((IFERROR((L89:AH89+L90:AH90+L91:AH91),0)&gt;8)*1,IFERROR((L89:AH89+L90:AH90+L91:AH91-8),0))</f>
        <v>20.5</v>
      </c>
      <c r="AP89" s="48"/>
      <c r="XFB89" s="14"/>
      <c r="XFC89" s="14"/>
    </row>
    <row r="90" s="11" customFormat="1" ht="16.5" spans="1:16383">
      <c r="A90" s="64"/>
      <c r="B90" s="21"/>
      <c r="C90" s="21" t="s">
        <v>152</v>
      </c>
      <c r="D90" s="21"/>
      <c r="E90" s="21"/>
      <c r="F90" s="21"/>
      <c r="G90" s="21"/>
      <c r="H90" s="21"/>
      <c r="I90" s="21"/>
      <c r="J90" s="21"/>
      <c r="K90" s="21"/>
      <c r="L90" s="21"/>
      <c r="M90" s="21"/>
      <c r="N90" s="21"/>
      <c r="O90" s="21"/>
      <c r="P90" s="21"/>
      <c r="Q90" s="21"/>
      <c r="R90" s="21"/>
      <c r="S90" s="21"/>
      <c r="T90" s="21"/>
      <c r="U90" s="21"/>
      <c r="V90" s="21"/>
      <c r="W90" s="21" t="s">
        <v>163</v>
      </c>
      <c r="X90" s="21"/>
      <c r="Y90" s="21"/>
      <c r="Z90" s="21"/>
      <c r="AA90" s="21"/>
      <c r="AB90" s="21">
        <v>4</v>
      </c>
      <c r="AC90" s="21">
        <v>4</v>
      </c>
      <c r="AD90" s="21"/>
      <c r="AE90" s="29">
        <v>4</v>
      </c>
      <c r="AF90" s="29">
        <v>4</v>
      </c>
      <c r="AG90" s="21">
        <v>4</v>
      </c>
      <c r="AH90" s="21">
        <v>4</v>
      </c>
      <c r="AI90" s="48"/>
      <c r="AJ90" s="48"/>
      <c r="AK90" s="48"/>
      <c r="AL90" s="48"/>
      <c r="AM90" s="48"/>
      <c r="AN90" s="49"/>
      <c r="AO90" s="52"/>
      <c r="AP90" s="48"/>
      <c r="XFB90" s="14"/>
      <c r="XFC90" s="14"/>
    </row>
    <row r="91" s="11" customFormat="1" ht="16.5" spans="1:16383">
      <c r="A91" s="65"/>
      <c r="B91" s="21"/>
      <c r="C91" s="21" t="s">
        <v>153</v>
      </c>
      <c r="D91" s="21"/>
      <c r="E91" s="21"/>
      <c r="F91" s="21"/>
      <c r="G91" s="21"/>
      <c r="H91" s="21"/>
      <c r="I91" s="21"/>
      <c r="J91" s="21"/>
      <c r="K91" s="21"/>
      <c r="L91" s="21"/>
      <c r="M91" s="21"/>
      <c r="N91" s="21"/>
      <c r="O91" s="21"/>
      <c r="P91" s="21"/>
      <c r="Q91" s="21"/>
      <c r="R91" s="21"/>
      <c r="S91" s="21"/>
      <c r="T91" s="21"/>
      <c r="U91" s="21"/>
      <c r="V91" s="21"/>
      <c r="W91" s="21"/>
      <c r="X91" s="21"/>
      <c r="Y91" s="21"/>
      <c r="Z91" s="21"/>
      <c r="AA91" s="21"/>
      <c r="AB91" s="21">
        <v>3.5</v>
      </c>
      <c r="AC91" s="21">
        <v>5</v>
      </c>
      <c r="AD91" s="21"/>
      <c r="AE91" s="29">
        <v>3</v>
      </c>
      <c r="AF91" s="29">
        <v>3</v>
      </c>
      <c r="AG91" s="29">
        <v>3</v>
      </c>
      <c r="AH91" s="29">
        <v>3</v>
      </c>
      <c r="AI91" s="48"/>
      <c r="AJ91" s="48"/>
      <c r="AK91" s="48"/>
      <c r="AL91" s="48"/>
      <c r="AM91" s="48"/>
      <c r="AN91" s="49"/>
      <c r="AO91" s="53"/>
      <c r="AP91" s="48"/>
      <c r="XFB91" s="14"/>
      <c r="XFC91" s="14"/>
    </row>
    <row r="92" s="11" customFormat="1" spans="1:16383">
      <c r="A92" s="63" t="s">
        <v>77</v>
      </c>
      <c r="B92" s="21" t="s">
        <v>157</v>
      </c>
      <c r="C92" s="21" t="s">
        <v>151</v>
      </c>
      <c r="D92" s="21"/>
      <c r="E92" s="21"/>
      <c r="F92" s="21"/>
      <c r="G92" s="21"/>
      <c r="H92" s="21"/>
      <c r="I92" s="21"/>
      <c r="J92" s="21"/>
      <c r="K92" s="21"/>
      <c r="L92" s="21"/>
      <c r="M92" s="21"/>
      <c r="N92" s="21"/>
      <c r="O92" s="21"/>
      <c r="P92" s="21"/>
      <c r="Q92" s="21"/>
      <c r="R92" s="21"/>
      <c r="S92" s="21"/>
      <c r="T92" s="21"/>
      <c r="U92" s="21"/>
      <c r="V92" s="21"/>
      <c r="W92" s="21"/>
      <c r="X92" s="21"/>
      <c r="Y92" s="21"/>
      <c r="Z92" s="21"/>
      <c r="AA92" s="21"/>
      <c r="AB92" s="21">
        <v>4</v>
      </c>
      <c r="AC92" s="21">
        <v>4</v>
      </c>
      <c r="AD92" s="21">
        <v>4</v>
      </c>
      <c r="AE92" s="8">
        <v>4</v>
      </c>
      <c r="AF92" s="8">
        <v>4</v>
      </c>
      <c r="AG92" s="21">
        <v>4</v>
      </c>
      <c r="AH92" s="21">
        <v>4</v>
      </c>
      <c r="AI92" s="48">
        <f>IF(A89="","",COUNTIF(D92:AH93,"&gt;2")/2)</f>
        <v>7</v>
      </c>
      <c r="AJ92" s="48">
        <f>SUMPRODUCT(IFERROR((IFERROR(WEEKDAY($D$3:$AH$3,2),999)&lt;6)*D92:AH93,0))</f>
        <v>40</v>
      </c>
      <c r="AK92" s="48">
        <f>SUMPRODUCT((IFERROR(WEEKDAY($D$3:$AH$3,2),999)&lt;6)*D94:AH94)</f>
        <v>18</v>
      </c>
      <c r="AL92" s="48">
        <f>SUMPRODUCT(IFERROR((IFERROR(WEEKDAY($D$3:$AH$3,2),0)&gt;5)*D92:AH94,0))</f>
        <v>23</v>
      </c>
      <c r="AM92" s="48">
        <f>IFERROR(SUM(AJ92:AL94),"")</f>
        <v>81</v>
      </c>
      <c r="AN92" s="49" t="s">
        <v>154</v>
      </c>
      <c r="AO92" s="51">
        <f>SUMPRODUCT((IFERROR((L92:AH92+L93:AH93+L94:AH94),0)&gt;8)*1,IFERROR((L92:AH92+L93:AH93+L94:AH94-8),0))</f>
        <v>25</v>
      </c>
      <c r="AP92" s="48"/>
      <c r="XFB92" s="14"/>
      <c r="XFC92" s="14"/>
    </row>
    <row r="93" s="11" customFormat="1" ht="16.5" spans="1:16383">
      <c r="A93" s="64"/>
      <c r="B93" s="21"/>
      <c r="C93" s="21" t="s">
        <v>152</v>
      </c>
      <c r="D93" s="21"/>
      <c r="E93" s="21"/>
      <c r="F93" s="21"/>
      <c r="G93" s="21"/>
      <c r="H93" s="21"/>
      <c r="I93" s="21"/>
      <c r="J93" s="21"/>
      <c r="K93" s="21"/>
      <c r="L93" s="21"/>
      <c r="M93" s="21"/>
      <c r="N93" s="21"/>
      <c r="O93" s="21"/>
      <c r="P93" s="21"/>
      <c r="Q93" s="21"/>
      <c r="R93" s="21"/>
      <c r="S93" s="21"/>
      <c r="T93" s="21"/>
      <c r="U93" s="21"/>
      <c r="V93" s="21"/>
      <c r="W93" s="21"/>
      <c r="X93" s="21"/>
      <c r="Y93" s="21"/>
      <c r="Z93" s="21"/>
      <c r="AA93" s="21"/>
      <c r="AB93" s="21">
        <v>4</v>
      </c>
      <c r="AC93" s="21">
        <v>4</v>
      </c>
      <c r="AD93" s="21">
        <v>4</v>
      </c>
      <c r="AE93" s="29">
        <v>4</v>
      </c>
      <c r="AF93" s="29">
        <v>4</v>
      </c>
      <c r="AG93" s="21">
        <v>4</v>
      </c>
      <c r="AH93" s="21">
        <v>4</v>
      </c>
      <c r="AI93" s="48"/>
      <c r="AJ93" s="48"/>
      <c r="AK93" s="48"/>
      <c r="AL93" s="48"/>
      <c r="AM93" s="48"/>
      <c r="AN93" s="49"/>
      <c r="AO93" s="52"/>
      <c r="AP93" s="48"/>
      <c r="XFB93" s="14"/>
      <c r="XFC93" s="14"/>
    </row>
    <row r="94" s="11" customFormat="1" ht="16.5" spans="1:16383">
      <c r="A94" s="65"/>
      <c r="B94" s="21"/>
      <c r="C94" s="21" t="s">
        <v>153</v>
      </c>
      <c r="D94" s="21"/>
      <c r="E94" s="21"/>
      <c r="F94" s="21"/>
      <c r="G94" s="21"/>
      <c r="H94" s="21"/>
      <c r="I94" s="21"/>
      <c r="J94" s="21"/>
      <c r="K94" s="21"/>
      <c r="L94" s="21"/>
      <c r="M94" s="21"/>
      <c r="N94" s="21"/>
      <c r="O94" s="21"/>
      <c r="P94" s="21"/>
      <c r="Q94" s="21"/>
      <c r="R94" s="21"/>
      <c r="S94" s="21"/>
      <c r="T94" s="21"/>
      <c r="U94" s="21"/>
      <c r="V94" s="21"/>
      <c r="W94" s="21"/>
      <c r="X94" s="21"/>
      <c r="Y94" s="21"/>
      <c r="Z94" s="21"/>
      <c r="AA94" s="21"/>
      <c r="AB94" s="21">
        <v>3.5</v>
      </c>
      <c r="AC94" s="21">
        <v>3.5</v>
      </c>
      <c r="AD94" s="21">
        <v>6</v>
      </c>
      <c r="AE94" s="29">
        <v>3</v>
      </c>
      <c r="AF94" s="29">
        <v>3</v>
      </c>
      <c r="AG94" s="29">
        <v>3</v>
      </c>
      <c r="AH94" s="29">
        <v>3</v>
      </c>
      <c r="AI94" s="48"/>
      <c r="AJ94" s="48"/>
      <c r="AK94" s="48"/>
      <c r="AL94" s="48"/>
      <c r="AM94" s="48"/>
      <c r="AN94" s="49"/>
      <c r="AO94" s="53"/>
      <c r="AP94" s="48"/>
      <c r="XFB94" s="14"/>
      <c r="XFC94" s="14"/>
    </row>
    <row r="95" s="11" customFormat="1" spans="1:16383">
      <c r="A95" s="63" t="s">
        <v>81</v>
      </c>
      <c r="B95" s="21" t="s">
        <v>157</v>
      </c>
      <c r="C95" s="21" t="s">
        <v>151</v>
      </c>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v>4</v>
      </c>
      <c r="AF95" s="21">
        <v>4</v>
      </c>
      <c r="AG95" s="21">
        <v>4</v>
      </c>
      <c r="AH95" s="21"/>
      <c r="AI95" s="48">
        <f>IF(A92="","",COUNTIF(D95:AH96,"&gt;2")/2)</f>
        <v>3</v>
      </c>
      <c r="AJ95" s="48">
        <f>SUMPRODUCT(IFERROR((IFERROR(WEEKDAY($D$3:$AH$3,2),999)&lt;6)*D95:AH96,0))</f>
        <v>24</v>
      </c>
      <c r="AK95" s="48">
        <f>SUMPRODUCT((IFERROR(WEEKDAY($D$3:$AH$3,2),999)&lt;6)*D97:AH97)</f>
        <v>9</v>
      </c>
      <c r="AL95" s="48">
        <f>SUMPRODUCT(IFERROR((IFERROR(WEEKDAY($D$3:$AH$3,2),0)&gt;5)*D95:AH97,0))</f>
        <v>0</v>
      </c>
      <c r="AM95" s="48">
        <f>IFERROR(SUM(AJ95:AL97),"")</f>
        <v>33</v>
      </c>
      <c r="AN95" s="49" t="s">
        <v>154</v>
      </c>
      <c r="AO95" s="51">
        <f>SUMPRODUCT((IFERROR((L95:AH95+L96:AH96+L97:AH97),0)&gt;8)*1,IFERROR((L95:AH95+L96:AH96+L97:AH97-8),0))</f>
        <v>9</v>
      </c>
      <c r="AP95" s="48"/>
      <c r="XFB95" s="14"/>
      <c r="XFC95" s="14"/>
    </row>
    <row r="96" s="11" customFormat="1" spans="1:16383">
      <c r="A96" s="64"/>
      <c r="B96" s="21"/>
      <c r="C96" s="21" t="s">
        <v>152</v>
      </c>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v>4</v>
      </c>
      <c r="AF96" s="21">
        <v>4</v>
      </c>
      <c r="AG96" s="21">
        <v>4</v>
      </c>
      <c r="AH96" s="21"/>
      <c r="AI96" s="48"/>
      <c r="AJ96" s="48"/>
      <c r="AK96" s="48"/>
      <c r="AL96" s="48"/>
      <c r="AM96" s="48"/>
      <c r="AN96" s="49"/>
      <c r="AO96" s="52"/>
      <c r="AP96" s="48"/>
      <c r="XFB96" s="14"/>
      <c r="XFC96" s="14"/>
    </row>
    <row r="97" s="11" customFormat="1" spans="1:16383">
      <c r="A97" s="65"/>
      <c r="B97" s="21"/>
      <c r="C97" s="21" t="s">
        <v>153</v>
      </c>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v>3</v>
      </c>
      <c r="AF97" s="21">
        <v>3</v>
      </c>
      <c r="AG97" s="21">
        <v>3</v>
      </c>
      <c r="AH97" s="21"/>
      <c r="AI97" s="48"/>
      <c r="AJ97" s="48"/>
      <c r="AK97" s="48"/>
      <c r="AL97" s="48"/>
      <c r="AM97" s="48"/>
      <c r="AN97" s="49"/>
      <c r="AO97" s="53"/>
      <c r="AP97" s="48"/>
      <c r="XFB97" s="14"/>
      <c r="XFC97" s="14"/>
    </row>
    <row r="98" s="11" customFormat="1" spans="1:16383">
      <c r="A98" s="63" t="s">
        <v>80</v>
      </c>
      <c r="B98" s="21" t="s">
        <v>157</v>
      </c>
      <c r="C98" s="21" t="s">
        <v>151</v>
      </c>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v>4</v>
      </c>
      <c r="AF98" s="21">
        <v>4</v>
      </c>
      <c r="AG98" s="21">
        <v>4</v>
      </c>
      <c r="AH98" s="21">
        <v>4</v>
      </c>
      <c r="AI98" s="48">
        <f>IF(A95="","",COUNTIF(D98:AH99,"&gt;2")/2)</f>
        <v>4</v>
      </c>
      <c r="AJ98" s="48">
        <f>SUMPRODUCT(IFERROR((IFERROR(WEEKDAY($D$3:$AH$3,2),999)&lt;6)*D98:AH99,0))</f>
        <v>32</v>
      </c>
      <c r="AK98" s="48">
        <f>SUMPRODUCT((IFERROR(WEEKDAY($D$3:$AH$3,2),999)&lt;6)*D100:AH100)</f>
        <v>12</v>
      </c>
      <c r="AL98" s="48">
        <f>SUMPRODUCT(IFERROR((IFERROR(WEEKDAY($D$3:$AH$3,2),0)&gt;5)*D98:AH100,0))</f>
        <v>0</v>
      </c>
      <c r="AM98" s="48">
        <f>IFERROR(SUM(AJ98:AL100),"")</f>
        <v>44</v>
      </c>
      <c r="AN98" s="49" t="s">
        <v>154</v>
      </c>
      <c r="AO98" s="51">
        <f>SUMPRODUCT((IFERROR((L98:AH98+L99:AH99+L100:AH100),0)&gt;8)*1,IFERROR((L98:AH98+L99:AH99+L100:AH100-8),0))</f>
        <v>12</v>
      </c>
      <c r="AP98" s="48"/>
      <c r="XFB98" s="14"/>
      <c r="XFC98" s="14"/>
    </row>
    <row r="99" s="11" customFormat="1" spans="1:16383">
      <c r="A99" s="64"/>
      <c r="B99" s="21"/>
      <c r="C99" s="21" t="s">
        <v>152</v>
      </c>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v>4</v>
      </c>
      <c r="AF99" s="21">
        <v>4</v>
      </c>
      <c r="AG99" s="21">
        <v>4</v>
      </c>
      <c r="AH99" s="21">
        <v>4</v>
      </c>
      <c r="AI99" s="48"/>
      <c r="AJ99" s="48"/>
      <c r="AK99" s="48"/>
      <c r="AL99" s="48"/>
      <c r="AM99" s="48"/>
      <c r="AN99" s="49"/>
      <c r="AO99" s="52"/>
      <c r="AP99" s="48"/>
      <c r="XFB99" s="14"/>
      <c r="XFC99" s="14"/>
    </row>
    <row r="100" s="11" customFormat="1" spans="1:16383">
      <c r="A100" s="65"/>
      <c r="B100" s="21"/>
      <c r="C100" s="21" t="s">
        <v>153</v>
      </c>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v>3</v>
      </c>
      <c r="AF100" s="21">
        <v>3</v>
      </c>
      <c r="AG100" s="21">
        <v>3</v>
      </c>
      <c r="AH100" s="21">
        <v>3</v>
      </c>
      <c r="AI100" s="48"/>
      <c r="AJ100" s="48"/>
      <c r="AK100" s="48"/>
      <c r="AL100" s="48"/>
      <c r="AM100" s="48"/>
      <c r="AN100" s="49"/>
      <c r="AO100" s="53"/>
      <c r="AP100" s="48"/>
      <c r="XFB100" s="14"/>
      <c r="XFC100" s="14"/>
    </row>
    <row r="101" s="11" customFormat="1" spans="1:16383">
      <c r="A101" s="63" t="s">
        <v>79</v>
      </c>
      <c r="B101" s="21" t="s">
        <v>157</v>
      </c>
      <c r="C101" s="21" t="s">
        <v>151</v>
      </c>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v>4</v>
      </c>
      <c r="AF101" s="21">
        <v>4</v>
      </c>
      <c r="AG101" s="21">
        <v>4</v>
      </c>
      <c r="AH101" s="21">
        <v>4</v>
      </c>
      <c r="AI101" s="48">
        <f>IF(A98="","",COUNTIF(D101:AH102,"&gt;2")/2)</f>
        <v>4</v>
      </c>
      <c r="AJ101" s="48">
        <f>SUMPRODUCT(IFERROR((IFERROR(WEEKDAY($D$3:$AH$3,2),999)&lt;6)*D101:AH102,0))</f>
        <v>32</v>
      </c>
      <c r="AK101" s="48">
        <f>SUMPRODUCT((IFERROR(WEEKDAY($D$3:$AH$3,2),999)&lt;6)*D103:AH103)</f>
        <v>12</v>
      </c>
      <c r="AL101" s="48">
        <f>SUMPRODUCT(IFERROR((IFERROR(WEEKDAY($D$3:$AH$3,2),0)&gt;5)*D101:AH103,0))</f>
        <v>0</v>
      </c>
      <c r="AM101" s="48">
        <f>IFERROR(SUM(AJ101:AL103),"")</f>
        <v>44</v>
      </c>
      <c r="AN101" s="49" t="s">
        <v>154</v>
      </c>
      <c r="AO101" s="51">
        <f>SUMPRODUCT((IFERROR((L101:AH101+L102:AH102+L103:AH103),0)&gt;8)*1,IFERROR((L101:AH101+L102:AH102+L103:AH103-8),0))</f>
        <v>12</v>
      </c>
      <c r="AP101" s="48"/>
      <c r="XFB101" s="14"/>
      <c r="XFC101" s="14"/>
    </row>
    <row r="102" s="11" customFormat="1" spans="1:16383">
      <c r="A102" s="64"/>
      <c r="B102" s="21"/>
      <c r="C102" s="21" t="s">
        <v>152</v>
      </c>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v>4</v>
      </c>
      <c r="AF102" s="21">
        <v>4</v>
      </c>
      <c r="AG102" s="21">
        <v>4</v>
      </c>
      <c r="AH102" s="21">
        <v>4</v>
      </c>
      <c r="AI102" s="48"/>
      <c r="AJ102" s="48"/>
      <c r="AK102" s="48"/>
      <c r="AL102" s="48"/>
      <c r="AM102" s="48"/>
      <c r="AN102" s="49"/>
      <c r="AO102" s="52"/>
      <c r="AP102" s="48"/>
      <c r="XFB102" s="14"/>
      <c r="XFC102" s="14"/>
    </row>
    <row r="103" s="11" customFormat="1" spans="1:16383">
      <c r="A103" s="65"/>
      <c r="B103" s="21"/>
      <c r="C103" s="21" t="s">
        <v>153</v>
      </c>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v>3</v>
      </c>
      <c r="AF103" s="21">
        <v>3</v>
      </c>
      <c r="AG103" s="21">
        <v>3</v>
      </c>
      <c r="AH103" s="21">
        <v>3</v>
      </c>
      <c r="AI103" s="48"/>
      <c r="AJ103" s="48"/>
      <c r="AK103" s="48"/>
      <c r="AL103" s="48"/>
      <c r="AM103" s="48"/>
      <c r="AN103" s="49"/>
      <c r="AO103" s="53"/>
      <c r="AP103" s="48"/>
      <c r="XFB103" s="14"/>
      <c r="XFC103" s="14"/>
    </row>
    <row r="104" s="11" customFormat="1" spans="1:16383">
      <c r="A104" s="63" t="s">
        <v>87</v>
      </c>
      <c r="B104" s="21" t="s">
        <v>157</v>
      </c>
      <c r="C104" s="21" t="s">
        <v>151</v>
      </c>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v>4</v>
      </c>
      <c r="AG104" s="21"/>
      <c r="AH104" s="21"/>
      <c r="AI104" s="48">
        <f>IF(A101="","",COUNTIF(D104:AH105,"&gt;2")/2)</f>
        <v>1</v>
      </c>
      <c r="AJ104" s="48">
        <f>SUMPRODUCT(IFERROR((IFERROR(WEEKDAY($D$3:$AH$3,2),999)&lt;6)*D104:AH105,0))</f>
        <v>8</v>
      </c>
      <c r="AK104" s="48">
        <f>SUMPRODUCT((IFERROR(WEEKDAY($D$3:$AH$3,2),999)&lt;6)*D106:AH106)</f>
        <v>3</v>
      </c>
      <c r="AL104" s="48">
        <f>SUMPRODUCT(IFERROR((IFERROR(WEEKDAY($D$3:$AH$3,2),0)&gt;5)*D104:AH106,0))</f>
        <v>0</v>
      </c>
      <c r="AM104" s="48">
        <f>IFERROR(SUM(AJ104:AL106),"")</f>
        <v>11</v>
      </c>
      <c r="AN104" s="49" t="s">
        <v>154</v>
      </c>
      <c r="AO104" s="51">
        <f>SUMPRODUCT((IFERROR((L104:AH104+L105:AH105+L106:AH106),0)&gt;8)*1,IFERROR((L104:AH104+L105:AH105+L106:AH106-8),0))</f>
        <v>3</v>
      </c>
      <c r="AP104" s="48"/>
      <c r="XFB104" s="14"/>
      <c r="XFC104" s="14"/>
    </row>
    <row r="105" s="11" customFormat="1" spans="1:16383">
      <c r="A105" s="64"/>
      <c r="B105" s="21"/>
      <c r="C105" s="21" t="s">
        <v>152</v>
      </c>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v>4</v>
      </c>
      <c r="AG105" s="21"/>
      <c r="AH105" s="21"/>
      <c r="AI105" s="48"/>
      <c r="AJ105" s="48"/>
      <c r="AK105" s="48"/>
      <c r="AL105" s="48"/>
      <c r="AM105" s="48"/>
      <c r="AN105" s="49"/>
      <c r="AO105" s="52"/>
      <c r="AP105" s="48"/>
      <c r="XFB105" s="14"/>
      <c r="XFC105" s="14"/>
    </row>
    <row r="106" s="11" customFormat="1" spans="1:16383">
      <c r="A106" s="65"/>
      <c r="B106" s="21"/>
      <c r="C106" s="21" t="s">
        <v>153</v>
      </c>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v>3</v>
      </c>
      <c r="AG106" s="21"/>
      <c r="AH106" s="21"/>
      <c r="AI106" s="48"/>
      <c r="AJ106" s="48"/>
      <c r="AK106" s="48"/>
      <c r="AL106" s="48"/>
      <c r="AM106" s="48"/>
      <c r="AN106" s="49"/>
      <c r="AO106" s="53"/>
      <c r="AP106" s="48"/>
      <c r="XFB106" s="14"/>
      <c r="XFC106" s="14"/>
    </row>
    <row r="107" spans="1:42">
      <c r="A107" s="66" t="s">
        <v>40</v>
      </c>
      <c r="B107" s="21" t="s">
        <v>164</v>
      </c>
      <c r="C107" s="21" t="s">
        <v>151</v>
      </c>
      <c r="D107" s="21"/>
      <c r="E107" s="21">
        <v>4</v>
      </c>
      <c r="F107" s="21">
        <v>4</v>
      </c>
      <c r="G107" s="21">
        <v>0</v>
      </c>
      <c r="H107" s="21">
        <v>4</v>
      </c>
      <c r="I107" s="21">
        <v>4</v>
      </c>
      <c r="J107" s="21">
        <v>4</v>
      </c>
      <c r="K107" s="21">
        <v>4</v>
      </c>
      <c r="L107" s="21">
        <v>4</v>
      </c>
      <c r="M107" s="21">
        <v>4</v>
      </c>
      <c r="N107" s="21">
        <v>4</v>
      </c>
      <c r="O107" s="21">
        <v>4</v>
      </c>
      <c r="P107" s="21">
        <v>4</v>
      </c>
      <c r="Q107" s="21">
        <v>4</v>
      </c>
      <c r="R107" s="21">
        <v>0</v>
      </c>
      <c r="S107" s="21">
        <v>0</v>
      </c>
      <c r="T107" s="21">
        <v>4</v>
      </c>
      <c r="U107" s="21">
        <v>4</v>
      </c>
      <c r="V107" s="21">
        <v>4</v>
      </c>
      <c r="W107" s="21">
        <v>4</v>
      </c>
      <c r="X107" s="21">
        <v>4</v>
      </c>
      <c r="Y107" s="21">
        <v>4</v>
      </c>
      <c r="Z107" s="21">
        <v>4</v>
      </c>
      <c r="AA107" s="21">
        <v>4</v>
      </c>
      <c r="AB107" s="21">
        <v>4</v>
      </c>
      <c r="AC107" s="21">
        <v>4</v>
      </c>
      <c r="AD107" s="21">
        <v>4</v>
      </c>
      <c r="AE107" s="21">
        <v>4</v>
      </c>
      <c r="AF107" s="21">
        <v>4</v>
      </c>
      <c r="AG107" s="21">
        <v>4</v>
      </c>
      <c r="AH107" s="21">
        <v>4</v>
      </c>
      <c r="AI107" s="48">
        <f>IF(A104="","",COUNTIF(D107:AH108,"&gt;2")/2)</f>
        <v>27</v>
      </c>
      <c r="AJ107" s="48">
        <f>SUMPRODUCT(IFERROR((IFERROR(WEEKDAY($D$3:$AH$3,2),999)&lt;6)*D107:AH108,0))</f>
        <v>160</v>
      </c>
      <c r="AK107" s="48">
        <f>SUMPRODUCT((IFERROR(WEEKDAY($D$3:$AH$3,2),999)&lt;6)*D109:AH109)</f>
        <v>57</v>
      </c>
      <c r="AL107" s="48">
        <f>SUMPRODUCT(IFERROR((IFERROR(WEEKDAY($D$3:$AH$3,2),0)&gt;5)*D107:AH109,0))</f>
        <v>77</v>
      </c>
      <c r="AM107" s="48">
        <f>IFERROR(SUM(AJ107:AL109),"")</f>
        <v>294</v>
      </c>
      <c r="AN107" s="49" t="s">
        <v>154</v>
      </c>
      <c r="AO107" s="51">
        <f>SUMPRODUCT((IFERROR((L107:AH107+L108:AH108+L109:AH109),0)&gt;8)*1,IFERROR((L107:AH107+L108:AH108+L109:AH109-8),0))</f>
        <v>61</v>
      </c>
      <c r="AP107" s="48"/>
    </row>
    <row r="108" spans="1:42">
      <c r="A108" s="66"/>
      <c r="B108" s="21"/>
      <c r="C108" s="21" t="s">
        <v>152</v>
      </c>
      <c r="D108" s="21"/>
      <c r="E108" s="21">
        <v>4</v>
      </c>
      <c r="F108" s="21">
        <v>4</v>
      </c>
      <c r="G108" s="21"/>
      <c r="H108" s="21">
        <v>4</v>
      </c>
      <c r="I108" s="21">
        <v>4</v>
      </c>
      <c r="J108" s="21">
        <v>4</v>
      </c>
      <c r="K108" s="21">
        <v>4</v>
      </c>
      <c r="L108" s="21">
        <v>4</v>
      </c>
      <c r="M108" s="21">
        <v>4</v>
      </c>
      <c r="N108" s="21">
        <v>4</v>
      </c>
      <c r="O108" s="21">
        <v>4</v>
      </c>
      <c r="P108" s="21">
        <v>4</v>
      </c>
      <c r="Q108" s="21">
        <v>4</v>
      </c>
      <c r="R108" s="21"/>
      <c r="S108" s="21"/>
      <c r="T108" s="21">
        <v>4</v>
      </c>
      <c r="U108" s="21">
        <v>4</v>
      </c>
      <c r="V108" s="21">
        <v>4</v>
      </c>
      <c r="W108" s="21">
        <v>4</v>
      </c>
      <c r="X108" s="21">
        <v>4</v>
      </c>
      <c r="Y108" s="21">
        <v>4</v>
      </c>
      <c r="Z108" s="21">
        <v>4</v>
      </c>
      <c r="AA108" s="21">
        <v>4</v>
      </c>
      <c r="AB108" s="21">
        <v>4</v>
      </c>
      <c r="AC108" s="21">
        <v>4</v>
      </c>
      <c r="AD108" s="21">
        <v>4</v>
      </c>
      <c r="AE108" s="21">
        <v>4</v>
      </c>
      <c r="AF108" s="21">
        <v>4</v>
      </c>
      <c r="AG108" s="21">
        <v>4</v>
      </c>
      <c r="AH108" s="21">
        <v>4</v>
      </c>
      <c r="AI108" s="48"/>
      <c r="AJ108" s="48"/>
      <c r="AK108" s="48"/>
      <c r="AL108" s="48"/>
      <c r="AM108" s="48"/>
      <c r="AN108" s="49"/>
      <c r="AO108" s="52"/>
      <c r="AP108" s="48"/>
    </row>
    <row r="109" spans="1:42">
      <c r="A109" s="66"/>
      <c r="B109" s="21"/>
      <c r="C109" s="21" t="s">
        <v>153</v>
      </c>
      <c r="D109" s="21"/>
      <c r="E109" s="21">
        <v>3</v>
      </c>
      <c r="F109" s="21">
        <v>3</v>
      </c>
      <c r="G109" s="21"/>
      <c r="H109" s="21">
        <v>3</v>
      </c>
      <c r="I109" s="21">
        <v>3</v>
      </c>
      <c r="J109" s="21">
        <v>3</v>
      </c>
      <c r="K109" s="21">
        <v>2</v>
      </c>
      <c r="L109" s="21">
        <v>3</v>
      </c>
      <c r="M109" s="21">
        <v>3</v>
      </c>
      <c r="N109" s="21">
        <v>3</v>
      </c>
      <c r="O109" s="21">
        <v>3</v>
      </c>
      <c r="P109" s="21">
        <v>3</v>
      </c>
      <c r="Q109" s="21">
        <v>3</v>
      </c>
      <c r="R109" s="21"/>
      <c r="S109" s="21"/>
      <c r="T109" s="21">
        <v>3</v>
      </c>
      <c r="U109" s="21">
        <v>3</v>
      </c>
      <c r="V109" s="21">
        <v>3</v>
      </c>
      <c r="W109" s="21">
        <v>3</v>
      </c>
      <c r="X109" s="21">
        <v>3</v>
      </c>
      <c r="Y109" s="21">
        <v>3</v>
      </c>
      <c r="Z109" s="21">
        <v>3</v>
      </c>
      <c r="AA109" s="21">
        <v>3</v>
      </c>
      <c r="AB109" s="21">
        <v>3</v>
      </c>
      <c r="AC109" s="21">
        <v>3</v>
      </c>
      <c r="AD109" s="21">
        <v>3</v>
      </c>
      <c r="AE109" s="21">
        <v>3</v>
      </c>
      <c r="AF109" s="21">
        <v>3</v>
      </c>
      <c r="AG109" s="21">
        <v>3</v>
      </c>
      <c r="AH109" s="21">
        <v>1</v>
      </c>
      <c r="AI109" s="48"/>
      <c r="AJ109" s="48"/>
      <c r="AK109" s="48"/>
      <c r="AL109" s="48"/>
      <c r="AM109" s="48"/>
      <c r="AN109" s="49"/>
      <c r="AO109" s="53"/>
      <c r="AP109" s="48"/>
    </row>
    <row r="110" spans="1:42">
      <c r="A110" s="66" t="s">
        <v>22</v>
      </c>
      <c r="B110" s="21" t="s">
        <v>164</v>
      </c>
      <c r="C110" s="21" t="s">
        <v>151</v>
      </c>
      <c r="D110" s="21">
        <v>4</v>
      </c>
      <c r="E110" s="21">
        <v>4</v>
      </c>
      <c r="F110" s="21">
        <v>4</v>
      </c>
      <c r="G110" s="21">
        <v>4</v>
      </c>
      <c r="H110" s="21">
        <v>4</v>
      </c>
      <c r="I110" s="21">
        <v>4</v>
      </c>
      <c r="J110" s="21">
        <v>4</v>
      </c>
      <c r="K110" s="21">
        <v>4</v>
      </c>
      <c r="L110" s="21">
        <v>4</v>
      </c>
      <c r="M110" s="21">
        <v>4</v>
      </c>
      <c r="N110" s="21">
        <v>4</v>
      </c>
      <c r="O110" s="21">
        <v>4</v>
      </c>
      <c r="P110" s="21">
        <v>4</v>
      </c>
      <c r="Q110" s="21">
        <v>4</v>
      </c>
      <c r="R110" s="21">
        <v>4</v>
      </c>
      <c r="S110" s="21">
        <v>4</v>
      </c>
      <c r="T110" s="21">
        <v>4</v>
      </c>
      <c r="U110" s="21">
        <v>4</v>
      </c>
      <c r="V110" s="21">
        <v>4</v>
      </c>
      <c r="W110" s="21">
        <v>4</v>
      </c>
      <c r="X110" s="21">
        <v>4</v>
      </c>
      <c r="Y110" s="21">
        <v>4</v>
      </c>
      <c r="Z110" s="21">
        <v>4</v>
      </c>
      <c r="AA110" s="21">
        <v>4</v>
      </c>
      <c r="AB110" s="21">
        <v>4</v>
      </c>
      <c r="AC110" s="21">
        <v>4</v>
      </c>
      <c r="AD110" s="21">
        <v>4</v>
      </c>
      <c r="AE110" s="21">
        <v>4</v>
      </c>
      <c r="AF110" s="21">
        <v>4</v>
      </c>
      <c r="AG110" s="21">
        <v>4</v>
      </c>
      <c r="AH110" s="21">
        <v>4</v>
      </c>
      <c r="AI110" s="48">
        <f>IF(A107="","",COUNTIF(D110:AH111,"&gt;2")/2)</f>
        <v>31</v>
      </c>
      <c r="AJ110" s="48">
        <f>SUMPRODUCT(IFERROR((IFERROR(WEEKDAY($D$3:$AH$3,2),999)&lt;6)*D110:AH111,0))</f>
        <v>184</v>
      </c>
      <c r="AK110" s="48">
        <f>SUMPRODUCT((IFERROR(WEEKDAY($D$3:$AH$3,2),999)&lt;6)*D112:AH112)</f>
        <v>64</v>
      </c>
      <c r="AL110" s="48">
        <f>SUMPRODUCT(IFERROR((IFERROR(WEEKDAY($D$3:$AH$3,2),0)&gt;5)*D110:AH112,0))</f>
        <v>88</v>
      </c>
      <c r="AM110" s="48">
        <f>IFERROR(SUM(AJ110:AL112),"")</f>
        <v>336</v>
      </c>
      <c r="AN110" s="49" t="s">
        <v>154</v>
      </c>
      <c r="AO110" s="51">
        <f>SUMPRODUCT((IFERROR((L110:AH110+L111:AH111+L112:AH112),0)&gt;8)*1,IFERROR((L110:AH110+L111:AH111+L112:AH112-8),0))</f>
        <v>65</v>
      </c>
      <c r="AP110" s="48"/>
    </row>
    <row r="111" spans="1:42">
      <c r="A111" s="66"/>
      <c r="B111" s="21"/>
      <c r="C111" s="21" t="s">
        <v>152</v>
      </c>
      <c r="D111" s="21">
        <v>4</v>
      </c>
      <c r="E111" s="21">
        <v>4</v>
      </c>
      <c r="F111" s="21">
        <v>4</v>
      </c>
      <c r="G111" s="21">
        <v>4</v>
      </c>
      <c r="H111" s="21">
        <v>4</v>
      </c>
      <c r="I111" s="21">
        <v>4</v>
      </c>
      <c r="J111" s="21">
        <v>4</v>
      </c>
      <c r="K111" s="21">
        <v>4</v>
      </c>
      <c r="L111" s="21">
        <v>4</v>
      </c>
      <c r="M111" s="21">
        <v>4</v>
      </c>
      <c r="N111" s="21">
        <v>4</v>
      </c>
      <c r="O111" s="21">
        <v>4</v>
      </c>
      <c r="P111" s="21">
        <v>4</v>
      </c>
      <c r="Q111" s="21">
        <v>4</v>
      </c>
      <c r="R111" s="21">
        <v>4</v>
      </c>
      <c r="S111" s="21">
        <v>4</v>
      </c>
      <c r="T111" s="21">
        <v>4</v>
      </c>
      <c r="U111" s="21">
        <v>4</v>
      </c>
      <c r="V111" s="21">
        <v>4</v>
      </c>
      <c r="W111" s="21">
        <v>4</v>
      </c>
      <c r="X111" s="21">
        <v>4</v>
      </c>
      <c r="Y111" s="21">
        <v>4</v>
      </c>
      <c r="Z111" s="21">
        <v>4</v>
      </c>
      <c r="AA111" s="21">
        <v>4</v>
      </c>
      <c r="AB111" s="21">
        <v>4</v>
      </c>
      <c r="AC111" s="21">
        <v>4</v>
      </c>
      <c r="AD111" s="21">
        <v>4</v>
      </c>
      <c r="AE111" s="21">
        <v>4</v>
      </c>
      <c r="AF111" s="21">
        <v>4</v>
      </c>
      <c r="AG111" s="21">
        <v>4</v>
      </c>
      <c r="AH111" s="21">
        <v>4</v>
      </c>
      <c r="AI111" s="48"/>
      <c r="AJ111" s="48"/>
      <c r="AK111" s="48"/>
      <c r="AL111" s="48"/>
      <c r="AM111" s="48"/>
      <c r="AN111" s="49"/>
      <c r="AO111" s="52"/>
      <c r="AP111" s="48"/>
    </row>
    <row r="112" spans="1:42">
      <c r="A112" s="66"/>
      <c r="B112" s="21"/>
      <c r="C112" s="21" t="s">
        <v>153</v>
      </c>
      <c r="D112" s="21">
        <v>3</v>
      </c>
      <c r="E112" s="21">
        <v>3</v>
      </c>
      <c r="F112" s="21">
        <v>3</v>
      </c>
      <c r="G112" s="21">
        <v>3</v>
      </c>
      <c r="H112" s="21">
        <v>3</v>
      </c>
      <c r="I112" s="21">
        <v>3</v>
      </c>
      <c r="J112" s="21">
        <v>3</v>
      </c>
      <c r="K112" s="21">
        <v>2</v>
      </c>
      <c r="L112" s="21">
        <v>3</v>
      </c>
      <c r="M112" s="21">
        <v>3</v>
      </c>
      <c r="N112" s="21">
        <v>3</v>
      </c>
      <c r="O112" s="21">
        <v>3</v>
      </c>
      <c r="P112" s="21">
        <v>3</v>
      </c>
      <c r="Q112" s="21">
        <v>3</v>
      </c>
      <c r="R112" s="21">
        <v>3</v>
      </c>
      <c r="S112" s="21">
        <v>3</v>
      </c>
      <c r="T112" s="21">
        <v>1</v>
      </c>
      <c r="U112" s="21">
        <v>3</v>
      </c>
      <c r="V112" s="21">
        <v>3</v>
      </c>
      <c r="W112" s="21">
        <v>3</v>
      </c>
      <c r="X112" s="21">
        <v>3</v>
      </c>
      <c r="Y112" s="21">
        <v>3</v>
      </c>
      <c r="Z112" s="21">
        <v>3</v>
      </c>
      <c r="AA112" s="21">
        <v>3</v>
      </c>
      <c r="AB112" s="21">
        <v>3</v>
      </c>
      <c r="AC112" s="21">
        <v>3</v>
      </c>
      <c r="AD112" s="21">
        <v>3</v>
      </c>
      <c r="AE112" s="21">
        <v>3</v>
      </c>
      <c r="AF112" s="21">
        <v>3</v>
      </c>
      <c r="AG112" s="21">
        <v>3</v>
      </c>
      <c r="AH112" s="21">
        <v>1</v>
      </c>
      <c r="AI112" s="48"/>
      <c r="AJ112" s="48"/>
      <c r="AK112" s="48"/>
      <c r="AL112" s="48"/>
      <c r="AM112" s="48"/>
      <c r="AN112" s="49"/>
      <c r="AO112" s="53"/>
      <c r="AP112" s="48"/>
    </row>
    <row r="113" spans="1:42">
      <c r="A113" s="66" t="s">
        <v>17</v>
      </c>
      <c r="B113" s="21" t="s">
        <v>164</v>
      </c>
      <c r="C113" s="21" t="s">
        <v>151</v>
      </c>
      <c r="D113" s="21">
        <v>4</v>
      </c>
      <c r="E113" s="21">
        <v>4</v>
      </c>
      <c r="F113" s="21">
        <v>4</v>
      </c>
      <c r="G113" s="21">
        <v>4</v>
      </c>
      <c r="H113" s="21">
        <v>4</v>
      </c>
      <c r="I113" s="21">
        <v>4</v>
      </c>
      <c r="J113" s="21">
        <v>4</v>
      </c>
      <c r="K113" s="21">
        <v>4</v>
      </c>
      <c r="L113" s="21">
        <v>4</v>
      </c>
      <c r="M113" s="21">
        <v>4</v>
      </c>
      <c r="N113" s="21">
        <v>4</v>
      </c>
      <c r="O113" s="21">
        <v>0</v>
      </c>
      <c r="P113" s="21">
        <v>4</v>
      </c>
      <c r="Q113" s="21">
        <v>4</v>
      </c>
      <c r="R113" s="21">
        <v>4</v>
      </c>
      <c r="S113" s="21">
        <v>4</v>
      </c>
      <c r="T113" s="21">
        <v>4</v>
      </c>
      <c r="U113" s="21">
        <v>4</v>
      </c>
      <c r="V113" s="21">
        <v>4</v>
      </c>
      <c r="W113" s="21">
        <v>4</v>
      </c>
      <c r="X113" s="21">
        <v>4</v>
      </c>
      <c r="Y113" s="21">
        <v>4</v>
      </c>
      <c r="Z113" s="21">
        <v>4</v>
      </c>
      <c r="AA113" s="21">
        <v>4</v>
      </c>
      <c r="AB113" s="21">
        <v>4</v>
      </c>
      <c r="AC113" s="21">
        <v>4</v>
      </c>
      <c r="AD113" s="21">
        <v>4</v>
      </c>
      <c r="AE113" s="21">
        <v>4</v>
      </c>
      <c r="AF113" s="21">
        <v>4</v>
      </c>
      <c r="AG113" s="21">
        <v>4</v>
      </c>
      <c r="AH113" s="21">
        <v>4</v>
      </c>
      <c r="AI113" s="48">
        <f>IF(A110="","",COUNTIF(D113:AH114,"&gt;2")/2)</f>
        <v>30</v>
      </c>
      <c r="AJ113" s="48">
        <f>SUMPRODUCT(IFERROR((IFERROR(WEEKDAY($D$3:$AH$3,2),999)&lt;6)*D113:AH114,0))</f>
        <v>184</v>
      </c>
      <c r="AK113" s="48">
        <f>SUMPRODUCT((IFERROR(WEEKDAY($D$3:$AH$3,2),999)&lt;6)*D115:AH115)</f>
        <v>59.5</v>
      </c>
      <c r="AL113" s="48">
        <f>SUMPRODUCT(IFERROR((IFERROR(WEEKDAY($D$3:$AH$3,2),0)&gt;5)*D113:AH115,0))</f>
        <v>77</v>
      </c>
      <c r="AM113" s="48">
        <f>IFERROR(SUM(AJ113:AL115),"")</f>
        <v>320.5</v>
      </c>
      <c r="AN113" s="49" t="s">
        <v>154</v>
      </c>
      <c r="AO113" s="51">
        <f>SUMPRODUCT((IFERROR((L113:AH113+L114:AH114+L115:AH115),0)&gt;8)*1,IFERROR((L113:AH113+L114:AH114+L115:AH115-8),0))</f>
        <v>60.5</v>
      </c>
      <c r="AP113" s="48"/>
    </row>
    <row r="114" spans="1:42">
      <c r="A114" s="66"/>
      <c r="B114" s="21"/>
      <c r="C114" s="21" t="s">
        <v>152</v>
      </c>
      <c r="D114" s="21">
        <v>4</v>
      </c>
      <c r="E114" s="21">
        <v>4</v>
      </c>
      <c r="F114" s="21">
        <v>4</v>
      </c>
      <c r="G114" s="21">
        <v>4</v>
      </c>
      <c r="H114" s="21">
        <v>4</v>
      </c>
      <c r="I114" s="21">
        <v>4</v>
      </c>
      <c r="J114" s="21">
        <v>4</v>
      </c>
      <c r="K114" s="21">
        <v>4</v>
      </c>
      <c r="L114" s="21">
        <v>4</v>
      </c>
      <c r="M114" s="21">
        <v>4</v>
      </c>
      <c r="N114" s="21">
        <v>4</v>
      </c>
      <c r="O114" s="21"/>
      <c r="P114" s="21">
        <v>4</v>
      </c>
      <c r="Q114" s="21">
        <v>4</v>
      </c>
      <c r="R114" s="21">
        <v>4</v>
      </c>
      <c r="S114" s="21">
        <v>4</v>
      </c>
      <c r="T114" s="21">
        <v>4</v>
      </c>
      <c r="U114" s="21">
        <v>4</v>
      </c>
      <c r="V114" s="21">
        <v>4</v>
      </c>
      <c r="W114" s="21">
        <v>4</v>
      </c>
      <c r="X114" s="21">
        <v>4</v>
      </c>
      <c r="Y114" s="21">
        <v>4</v>
      </c>
      <c r="Z114" s="21">
        <v>4</v>
      </c>
      <c r="AA114" s="21">
        <v>4</v>
      </c>
      <c r="AB114" s="21">
        <v>4</v>
      </c>
      <c r="AC114" s="21">
        <v>4</v>
      </c>
      <c r="AD114" s="21">
        <v>4</v>
      </c>
      <c r="AE114" s="21">
        <v>4</v>
      </c>
      <c r="AF114" s="21">
        <v>4</v>
      </c>
      <c r="AG114" s="21">
        <v>4</v>
      </c>
      <c r="AH114" s="21">
        <v>4</v>
      </c>
      <c r="AI114" s="48"/>
      <c r="AJ114" s="48"/>
      <c r="AK114" s="48"/>
      <c r="AL114" s="48"/>
      <c r="AM114" s="48"/>
      <c r="AN114" s="49"/>
      <c r="AO114" s="52"/>
      <c r="AP114" s="48"/>
    </row>
    <row r="115" spans="1:42">
      <c r="A115" s="66"/>
      <c r="B115" s="21"/>
      <c r="C115" s="21" t="s">
        <v>153</v>
      </c>
      <c r="D115" s="21">
        <v>3</v>
      </c>
      <c r="E115" s="21">
        <v>3</v>
      </c>
      <c r="F115" s="21">
        <v>3</v>
      </c>
      <c r="G115" s="21">
        <v>3</v>
      </c>
      <c r="H115" s="21">
        <v>3</v>
      </c>
      <c r="I115" s="21">
        <v>3</v>
      </c>
      <c r="J115" s="21"/>
      <c r="K115" s="21">
        <v>2</v>
      </c>
      <c r="L115" s="21">
        <v>3</v>
      </c>
      <c r="M115" s="21">
        <v>3</v>
      </c>
      <c r="N115" s="21">
        <v>3</v>
      </c>
      <c r="O115" s="21"/>
      <c r="P115" s="21">
        <v>3</v>
      </c>
      <c r="Q115" s="21">
        <v>3</v>
      </c>
      <c r="R115" s="21">
        <v>3</v>
      </c>
      <c r="S115" s="21">
        <v>1.5</v>
      </c>
      <c r="T115" s="21">
        <v>1</v>
      </c>
      <c r="U115" s="21">
        <v>3</v>
      </c>
      <c r="V115" s="21">
        <v>3</v>
      </c>
      <c r="W115" s="21">
        <v>3</v>
      </c>
      <c r="X115" s="21">
        <v>3</v>
      </c>
      <c r="Y115" s="21">
        <v>3</v>
      </c>
      <c r="Z115" s="21">
        <v>3</v>
      </c>
      <c r="AA115" s="21">
        <v>3</v>
      </c>
      <c r="AB115" s="21">
        <v>3</v>
      </c>
      <c r="AC115" s="21">
        <v>3</v>
      </c>
      <c r="AD115" s="21">
        <v>3</v>
      </c>
      <c r="AE115" s="21">
        <v>3</v>
      </c>
      <c r="AF115" s="21">
        <v>3</v>
      </c>
      <c r="AG115" s="21">
        <v>3</v>
      </c>
      <c r="AH115" s="21">
        <v>1</v>
      </c>
      <c r="AI115" s="48"/>
      <c r="AJ115" s="48"/>
      <c r="AK115" s="48"/>
      <c r="AL115" s="48"/>
      <c r="AM115" s="48"/>
      <c r="AN115" s="49"/>
      <c r="AO115" s="53"/>
      <c r="AP115" s="48"/>
    </row>
    <row r="116" spans="1:42">
      <c r="A116" s="66" t="s">
        <v>25</v>
      </c>
      <c r="B116" s="21" t="s">
        <v>164</v>
      </c>
      <c r="C116" s="21" t="s">
        <v>151</v>
      </c>
      <c r="D116" s="21">
        <v>4</v>
      </c>
      <c r="E116" s="21">
        <v>4</v>
      </c>
      <c r="F116" s="21">
        <v>4</v>
      </c>
      <c r="G116" s="21">
        <v>4</v>
      </c>
      <c r="H116" s="21">
        <v>4</v>
      </c>
      <c r="I116" s="21">
        <v>4.5</v>
      </c>
      <c r="J116" s="21">
        <v>4</v>
      </c>
      <c r="K116" s="21">
        <v>4</v>
      </c>
      <c r="L116" s="21">
        <v>4</v>
      </c>
      <c r="M116" s="21">
        <v>4</v>
      </c>
      <c r="N116" s="21">
        <v>4</v>
      </c>
      <c r="O116" s="21"/>
      <c r="P116" s="21">
        <v>4.5</v>
      </c>
      <c r="Q116" s="21">
        <v>4.5</v>
      </c>
      <c r="R116" s="21">
        <v>4</v>
      </c>
      <c r="S116" s="21">
        <v>4</v>
      </c>
      <c r="T116" s="21">
        <v>4</v>
      </c>
      <c r="U116" s="21">
        <v>4</v>
      </c>
      <c r="V116" s="21">
        <v>4.5</v>
      </c>
      <c r="W116" s="21">
        <v>4.5</v>
      </c>
      <c r="X116" s="21">
        <v>4.5</v>
      </c>
      <c r="Y116" s="21">
        <v>4.5</v>
      </c>
      <c r="Z116" s="21">
        <v>4.5</v>
      </c>
      <c r="AA116" s="21">
        <v>4.5</v>
      </c>
      <c r="AB116" s="21">
        <v>4.5</v>
      </c>
      <c r="AC116" s="21">
        <v>4.5</v>
      </c>
      <c r="AD116" s="21">
        <v>4.5</v>
      </c>
      <c r="AE116" s="21">
        <v>4.5</v>
      </c>
      <c r="AF116" s="21"/>
      <c r="AG116" s="21">
        <v>4.5</v>
      </c>
      <c r="AH116" s="21">
        <v>4</v>
      </c>
      <c r="AI116" s="48">
        <f>IF(A113="","",COUNTIF(D116:AH117,"&gt;2")/2)</f>
        <v>29</v>
      </c>
      <c r="AJ116" s="48">
        <f>SUMPRODUCT(IFERROR((IFERROR(WEEKDAY($D$3:$AH$3,2),999)&lt;6)*D116:AH117,0))</f>
        <v>181.5</v>
      </c>
      <c r="AK116" s="48">
        <f>SUMPRODUCT((IFERROR(WEEKDAY($D$3:$AH$3,2),999)&lt;6)*D118:AH118)</f>
        <v>62</v>
      </c>
      <c r="AL116" s="48">
        <f>SUMPRODUCT(IFERROR((IFERROR(WEEKDAY($D$3:$AH$3,2),0)&gt;5)*D116:AH118,0))</f>
        <v>80</v>
      </c>
      <c r="AM116" s="48">
        <f>IFERROR(SUM(AJ116:AL118),"")</f>
        <v>323.5</v>
      </c>
      <c r="AN116" s="49" t="s">
        <v>154</v>
      </c>
      <c r="AO116" s="51">
        <f>SUMPRODUCT((IFERROR((L116:AH116+L117:AH117+L118:AH118),0)&gt;8)*1,IFERROR((L116:AH116+L117:AH117+L118:AH118-8),0))</f>
        <v>63.5</v>
      </c>
      <c r="AP116" s="48"/>
    </row>
    <row r="117" spans="1:42">
      <c r="A117" s="66"/>
      <c r="B117" s="21"/>
      <c r="C117" s="21" t="s">
        <v>152</v>
      </c>
      <c r="D117" s="21">
        <v>4</v>
      </c>
      <c r="E117" s="21">
        <v>4</v>
      </c>
      <c r="F117" s="21">
        <v>4</v>
      </c>
      <c r="G117" s="21">
        <v>4</v>
      </c>
      <c r="H117" s="21">
        <v>4</v>
      </c>
      <c r="I117" s="21">
        <v>4</v>
      </c>
      <c r="J117" s="21">
        <v>4</v>
      </c>
      <c r="K117" s="21">
        <v>4</v>
      </c>
      <c r="L117" s="21">
        <v>4</v>
      </c>
      <c r="M117" s="21">
        <v>4</v>
      </c>
      <c r="N117" s="21">
        <v>4</v>
      </c>
      <c r="O117" s="21"/>
      <c r="P117" s="21">
        <v>4</v>
      </c>
      <c r="Q117" s="21">
        <v>4</v>
      </c>
      <c r="R117" s="21">
        <v>4</v>
      </c>
      <c r="S117" s="21">
        <v>4</v>
      </c>
      <c r="T117" s="21">
        <v>4</v>
      </c>
      <c r="U117" s="21">
        <v>4</v>
      </c>
      <c r="V117" s="21">
        <v>4</v>
      </c>
      <c r="W117" s="21">
        <v>4</v>
      </c>
      <c r="X117" s="21">
        <v>4</v>
      </c>
      <c r="Y117" s="21">
        <v>4</v>
      </c>
      <c r="Z117" s="21">
        <v>4</v>
      </c>
      <c r="AA117" s="21">
        <v>4</v>
      </c>
      <c r="AB117" s="21">
        <v>4</v>
      </c>
      <c r="AC117" s="21">
        <v>4</v>
      </c>
      <c r="AD117" s="21">
        <v>4</v>
      </c>
      <c r="AE117" s="21">
        <v>4</v>
      </c>
      <c r="AF117" s="21"/>
      <c r="AG117" s="21">
        <v>4</v>
      </c>
      <c r="AH117" s="21">
        <v>4</v>
      </c>
      <c r="AI117" s="48"/>
      <c r="AJ117" s="48"/>
      <c r="AK117" s="48"/>
      <c r="AL117" s="48"/>
      <c r="AM117" s="48"/>
      <c r="AN117" s="49"/>
      <c r="AO117" s="52"/>
      <c r="AP117" s="48"/>
    </row>
    <row r="118" spans="1:42">
      <c r="A118" s="66"/>
      <c r="B118" s="21"/>
      <c r="C118" s="21" t="s">
        <v>153</v>
      </c>
      <c r="D118" s="21">
        <v>3</v>
      </c>
      <c r="E118" s="21">
        <v>3</v>
      </c>
      <c r="F118" s="21">
        <v>3</v>
      </c>
      <c r="G118" s="21">
        <v>3</v>
      </c>
      <c r="H118" s="21">
        <v>3</v>
      </c>
      <c r="I118" s="21">
        <v>3</v>
      </c>
      <c r="J118" s="21">
        <v>3</v>
      </c>
      <c r="K118" s="21">
        <v>3</v>
      </c>
      <c r="L118" s="21">
        <v>3</v>
      </c>
      <c r="M118" s="21">
        <v>3</v>
      </c>
      <c r="N118" s="21">
        <v>3</v>
      </c>
      <c r="O118" s="21">
        <v>1.5</v>
      </c>
      <c r="P118" s="21">
        <v>3</v>
      </c>
      <c r="Q118" s="21">
        <v>3</v>
      </c>
      <c r="R118" s="21">
        <v>3</v>
      </c>
      <c r="S118" s="21">
        <v>3</v>
      </c>
      <c r="T118" s="21">
        <v>3</v>
      </c>
      <c r="U118" s="21">
        <v>3</v>
      </c>
      <c r="V118" s="21">
        <v>3</v>
      </c>
      <c r="W118" s="21">
        <v>3</v>
      </c>
      <c r="X118" s="21">
        <v>3</v>
      </c>
      <c r="Y118" s="21">
        <v>3</v>
      </c>
      <c r="Z118" s="21">
        <v>3</v>
      </c>
      <c r="AA118" s="21">
        <v>3</v>
      </c>
      <c r="AB118" s="21">
        <v>3</v>
      </c>
      <c r="AC118" s="21">
        <v>3</v>
      </c>
      <c r="AD118" s="21">
        <v>3</v>
      </c>
      <c r="AE118" s="21">
        <v>3</v>
      </c>
      <c r="AF118" s="21">
        <v>2</v>
      </c>
      <c r="AG118" s="21"/>
      <c r="AH118" s="21"/>
      <c r="AI118" s="48"/>
      <c r="AJ118" s="48"/>
      <c r="AK118" s="48"/>
      <c r="AL118" s="48"/>
      <c r="AM118" s="48"/>
      <c r="AN118" s="49"/>
      <c r="AO118" s="53"/>
      <c r="AP118" s="48"/>
    </row>
    <row r="119" spans="1:42">
      <c r="A119" s="66" t="s">
        <v>23</v>
      </c>
      <c r="B119" s="21" t="s">
        <v>164</v>
      </c>
      <c r="C119" s="21" t="s">
        <v>151</v>
      </c>
      <c r="D119" s="21">
        <v>4</v>
      </c>
      <c r="E119" s="21">
        <v>4</v>
      </c>
      <c r="F119" s="21">
        <v>4</v>
      </c>
      <c r="G119" s="21">
        <v>4</v>
      </c>
      <c r="H119" s="21">
        <v>4</v>
      </c>
      <c r="I119" s="21">
        <v>4</v>
      </c>
      <c r="J119" s="21">
        <v>4</v>
      </c>
      <c r="K119" s="21">
        <v>4</v>
      </c>
      <c r="L119" s="21">
        <v>4</v>
      </c>
      <c r="M119" s="21">
        <v>4</v>
      </c>
      <c r="N119" s="21">
        <v>4</v>
      </c>
      <c r="O119" s="21">
        <v>4</v>
      </c>
      <c r="P119" s="21">
        <v>4</v>
      </c>
      <c r="Q119" s="21">
        <v>4</v>
      </c>
      <c r="R119" s="21">
        <v>4</v>
      </c>
      <c r="S119" s="21">
        <v>4</v>
      </c>
      <c r="T119" s="21">
        <v>4</v>
      </c>
      <c r="U119" s="21">
        <v>4</v>
      </c>
      <c r="V119" s="21">
        <v>4</v>
      </c>
      <c r="W119" s="21">
        <v>4</v>
      </c>
      <c r="X119" s="21">
        <v>4</v>
      </c>
      <c r="Y119" s="21">
        <v>0</v>
      </c>
      <c r="Z119" s="21">
        <v>4</v>
      </c>
      <c r="AA119" s="21">
        <v>2.5</v>
      </c>
      <c r="AB119" s="21">
        <v>4</v>
      </c>
      <c r="AC119" s="21">
        <v>4</v>
      </c>
      <c r="AD119" s="21">
        <v>4</v>
      </c>
      <c r="AE119" s="21">
        <v>4</v>
      </c>
      <c r="AF119" s="21">
        <v>4</v>
      </c>
      <c r="AG119" s="21">
        <v>4</v>
      </c>
      <c r="AH119" s="21">
        <v>4</v>
      </c>
      <c r="AI119" s="48">
        <f>IF(A116="","",COUNTIF(D119:AH120,"&gt;2")/2)</f>
        <v>30</v>
      </c>
      <c r="AJ119" s="48">
        <f>SUMPRODUCT(IFERROR((IFERROR(WEEKDAY($D$3:$AH$3,2),999)&lt;6)*D119:AH120,0))</f>
        <v>176.5</v>
      </c>
      <c r="AK119" s="48">
        <f>SUMPRODUCT((IFERROR(WEEKDAY($D$3:$AH$3,2),999)&lt;6)*D121:AH121)</f>
        <v>74.5</v>
      </c>
      <c r="AL119" s="48">
        <f>SUMPRODUCT(IFERROR((IFERROR(WEEKDAY($D$3:$AH$3,2),0)&gt;5)*D119:AH121,0))</f>
        <v>88</v>
      </c>
      <c r="AM119" s="48">
        <f>IFERROR(SUM(AJ119:AL121),"")</f>
        <v>339</v>
      </c>
      <c r="AN119" s="49" t="s">
        <v>154</v>
      </c>
      <c r="AO119" s="51">
        <f>SUMPRODUCT((IFERROR((L119:AH119+L120:AH120+L121:AH121),0)&gt;8)*1,IFERROR((L119:AH119+L120:AH120+L121:AH121-8),0))</f>
        <v>66</v>
      </c>
      <c r="AP119" s="48"/>
    </row>
    <row r="120" spans="1:42">
      <c r="A120" s="66"/>
      <c r="B120" s="21"/>
      <c r="C120" s="21" t="s">
        <v>152</v>
      </c>
      <c r="D120" s="21">
        <v>4</v>
      </c>
      <c r="E120" s="21">
        <v>4</v>
      </c>
      <c r="F120" s="21">
        <v>4</v>
      </c>
      <c r="G120" s="21">
        <v>4</v>
      </c>
      <c r="H120" s="21">
        <v>4</v>
      </c>
      <c r="I120" s="21">
        <v>4</v>
      </c>
      <c r="J120" s="21">
        <v>4</v>
      </c>
      <c r="K120" s="21">
        <v>4</v>
      </c>
      <c r="L120" s="21">
        <v>4</v>
      </c>
      <c r="M120" s="21">
        <v>4</v>
      </c>
      <c r="N120" s="21">
        <v>4</v>
      </c>
      <c r="O120" s="21">
        <v>4</v>
      </c>
      <c r="P120" s="21">
        <v>4</v>
      </c>
      <c r="Q120" s="21">
        <v>4</v>
      </c>
      <c r="R120" s="21">
        <v>4</v>
      </c>
      <c r="S120" s="21">
        <v>4</v>
      </c>
      <c r="T120" s="21">
        <v>4</v>
      </c>
      <c r="U120" s="21">
        <v>4</v>
      </c>
      <c r="V120" s="21">
        <v>4</v>
      </c>
      <c r="W120" s="21">
        <v>4</v>
      </c>
      <c r="X120" s="21">
        <v>4</v>
      </c>
      <c r="Y120" s="21">
        <v>4</v>
      </c>
      <c r="Z120" s="21">
        <v>4</v>
      </c>
      <c r="AA120" s="21">
        <v>2</v>
      </c>
      <c r="AB120" s="21">
        <v>4</v>
      </c>
      <c r="AC120" s="21">
        <v>4</v>
      </c>
      <c r="AD120" s="21">
        <v>4</v>
      </c>
      <c r="AE120" s="21">
        <v>4</v>
      </c>
      <c r="AF120" s="21">
        <v>4</v>
      </c>
      <c r="AG120" s="21">
        <v>4</v>
      </c>
      <c r="AH120" s="21">
        <v>4</v>
      </c>
      <c r="AI120" s="48"/>
      <c r="AJ120" s="48"/>
      <c r="AK120" s="48"/>
      <c r="AL120" s="48"/>
      <c r="AM120" s="48"/>
      <c r="AN120" s="49"/>
      <c r="AO120" s="52"/>
      <c r="AP120" s="48"/>
    </row>
    <row r="121" spans="1:42">
      <c r="A121" s="66"/>
      <c r="B121" s="21"/>
      <c r="C121" s="21" t="s">
        <v>153</v>
      </c>
      <c r="D121" s="21">
        <v>3</v>
      </c>
      <c r="E121" s="21">
        <v>4</v>
      </c>
      <c r="F121" s="21">
        <v>3</v>
      </c>
      <c r="G121" s="21">
        <v>3</v>
      </c>
      <c r="H121" s="21">
        <v>3</v>
      </c>
      <c r="I121" s="21">
        <v>3</v>
      </c>
      <c r="J121" s="21">
        <v>3</v>
      </c>
      <c r="K121" s="21">
        <v>3</v>
      </c>
      <c r="L121" s="21">
        <v>3</v>
      </c>
      <c r="M121" s="21">
        <v>3</v>
      </c>
      <c r="N121" s="21">
        <v>3</v>
      </c>
      <c r="O121" s="21">
        <v>3</v>
      </c>
      <c r="P121" s="21">
        <v>3</v>
      </c>
      <c r="Q121" s="21">
        <v>3</v>
      </c>
      <c r="R121" s="21">
        <v>3</v>
      </c>
      <c r="S121" s="21">
        <v>3</v>
      </c>
      <c r="T121" s="21">
        <v>3</v>
      </c>
      <c r="U121" s="21">
        <v>3</v>
      </c>
      <c r="V121" s="21">
        <v>3</v>
      </c>
      <c r="W121" s="21">
        <v>3</v>
      </c>
      <c r="X121" s="21">
        <v>3</v>
      </c>
      <c r="Y121" s="21">
        <v>4</v>
      </c>
      <c r="Z121" s="21">
        <v>3</v>
      </c>
      <c r="AA121" s="21">
        <v>4</v>
      </c>
      <c r="AB121" s="21">
        <v>3</v>
      </c>
      <c r="AC121" s="21">
        <v>3</v>
      </c>
      <c r="AD121" s="21">
        <v>3</v>
      </c>
      <c r="AE121" s="21">
        <v>3</v>
      </c>
      <c r="AF121" s="21">
        <v>5.5</v>
      </c>
      <c r="AG121" s="21">
        <v>3</v>
      </c>
      <c r="AH121" s="21">
        <v>3</v>
      </c>
      <c r="AI121" s="48"/>
      <c r="AJ121" s="48"/>
      <c r="AK121" s="48"/>
      <c r="AL121" s="48"/>
      <c r="AM121" s="48"/>
      <c r="AN121" s="49"/>
      <c r="AO121" s="53"/>
      <c r="AP121" s="48"/>
    </row>
    <row r="122" spans="1:42">
      <c r="A122" s="66" t="s">
        <v>101</v>
      </c>
      <c r="B122" s="21" t="s">
        <v>164</v>
      </c>
      <c r="C122" s="21" t="s">
        <v>151</v>
      </c>
      <c r="D122" s="21"/>
      <c r="E122" s="21"/>
      <c r="F122" s="21"/>
      <c r="G122" s="21"/>
      <c r="H122" s="21"/>
      <c r="I122" s="21"/>
      <c r="J122" s="21"/>
      <c r="K122" s="21"/>
      <c r="L122" s="21"/>
      <c r="M122" s="21"/>
      <c r="N122" s="21"/>
      <c r="O122" s="21"/>
      <c r="P122" s="21"/>
      <c r="Q122" s="21">
        <v>4</v>
      </c>
      <c r="R122" s="21">
        <v>4</v>
      </c>
      <c r="S122" s="21">
        <v>4</v>
      </c>
      <c r="T122" s="21">
        <v>4</v>
      </c>
      <c r="U122" s="21">
        <v>4</v>
      </c>
      <c r="V122" s="21">
        <v>0</v>
      </c>
      <c r="W122" s="21">
        <v>0</v>
      </c>
      <c r="X122" s="21">
        <v>0</v>
      </c>
      <c r="Y122" s="21">
        <v>4</v>
      </c>
      <c r="Z122" s="21">
        <v>4</v>
      </c>
      <c r="AA122" s="21">
        <v>4</v>
      </c>
      <c r="AB122" s="21">
        <v>3.5</v>
      </c>
      <c r="AC122" s="21"/>
      <c r="AD122" s="21"/>
      <c r="AE122" s="21"/>
      <c r="AF122" s="21"/>
      <c r="AG122" s="21"/>
      <c r="AH122" s="21"/>
      <c r="AI122" s="48">
        <f>IF(A119="","",COUNTIF(D122:AH123,"&gt;2")/2)</f>
        <v>9</v>
      </c>
      <c r="AJ122" s="48">
        <f>SUMPRODUCT(IFERROR((IFERROR(WEEKDAY($D$3:$AH$3,2),999)&lt;6)*D122:AH123,0))</f>
        <v>60.5</v>
      </c>
      <c r="AK122" s="48">
        <f>SUMPRODUCT((IFERROR(WEEKDAY($D$3:$AH$3,2),999)&lt;6)*D124:AH124)</f>
        <v>24</v>
      </c>
      <c r="AL122" s="48">
        <f>SUMPRODUCT(IFERROR((IFERROR(WEEKDAY($D$3:$AH$3,2),0)&gt;5)*D122:AH124,0))</f>
        <v>14.5</v>
      </c>
      <c r="AM122" s="48">
        <f>IFERROR(SUM(AJ122:AL124),"")</f>
        <v>99</v>
      </c>
      <c r="AN122" s="49" t="s">
        <v>154</v>
      </c>
      <c r="AO122" s="51">
        <f>SUMPRODUCT((IFERROR((L122:AH122+L123:AH123+L124:AH124),0)&gt;8)*1,IFERROR((L122:AH122+L123:AH123+L124:AH124-8),0))</f>
        <v>24</v>
      </c>
      <c r="AP122" s="48"/>
    </row>
    <row r="123" spans="1:42">
      <c r="A123" s="66"/>
      <c r="B123" s="21"/>
      <c r="C123" s="21" t="s">
        <v>152</v>
      </c>
      <c r="D123" s="21"/>
      <c r="E123" s="21"/>
      <c r="F123" s="21"/>
      <c r="G123" s="21"/>
      <c r="H123" s="21"/>
      <c r="I123" s="21"/>
      <c r="J123" s="21"/>
      <c r="K123" s="21"/>
      <c r="L123" s="21"/>
      <c r="M123" s="21"/>
      <c r="N123" s="21"/>
      <c r="O123" s="21"/>
      <c r="P123" s="21"/>
      <c r="Q123" s="21">
        <v>4</v>
      </c>
      <c r="R123" s="21">
        <v>4</v>
      </c>
      <c r="S123" s="21">
        <v>4</v>
      </c>
      <c r="T123" s="21">
        <v>4</v>
      </c>
      <c r="U123" s="21">
        <v>4</v>
      </c>
      <c r="V123" s="21"/>
      <c r="W123" s="21"/>
      <c r="X123" s="21">
        <v>4.5</v>
      </c>
      <c r="Y123" s="21">
        <v>4</v>
      </c>
      <c r="Z123" s="21">
        <v>4</v>
      </c>
      <c r="AA123" s="21">
        <v>4</v>
      </c>
      <c r="AB123" s="21"/>
      <c r="AC123" s="21"/>
      <c r="AD123" s="21"/>
      <c r="AE123" s="21"/>
      <c r="AF123" s="21"/>
      <c r="AG123" s="21"/>
      <c r="AH123" s="21"/>
      <c r="AI123" s="48"/>
      <c r="AJ123" s="48"/>
      <c r="AK123" s="48"/>
      <c r="AL123" s="48"/>
      <c r="AM123" s="48"/>
      <c r="AN123" s="49"/>
      <c r="AO123" s="52"/>
      <c r="AP123" s="48"/>
    </row>
    <row r="124" spans="1:42">
      <c r="A124" s="66"/>
      <c r="B124" s="21"/>
      <c r="C124" s="21" t="s">
        <v>153</v>
      </c>
      <c r="D124" s="21"/>
      <c r="E124" s="21"/>
      <c r="F124" s="21"/>
      <c r="G124" s="21"/>
      <c r="H124" s="21"/>
      <c r="I124" s="21"/>
      <c r="J124" s="21"/>
      <c r="K124" s="21"/>
      <c r="L124" s="21"/>
      <c r="M124" s="21"/>
      <c r="N124" s="21"/>
      <c r="O124" s="21"/>
      <c r="P124" s="21"/>
      <c r="Q124" s="21">
        <v>3</v>
      </c>
      <c r="R124" s="21">
        <v>3</v>
      </c>
      <c r="S124" s="21">
        <v>3</v>
      </c>
      <c r="T124" s="21">
        <v>3</v>
      </c>
      <c r="U124" s="21">
        <v>3</v>
      </c>
      <c r="V124" s="21"/>
      <c r="W124" s="21"/>
      <c r="X124" s="21">
        <v>3</v>
      </c>
      <c r="Y124" s="21">
        <v>3</v>
      </c>
      <c r="Z124" s="21">
        <v>3</v>
      </c>
      <c r="AA124" s="21">
        <v>3</v>
      </c>
      <c r="AB124" s="21"/>
      <c r="AC124" s="21"/>
      <c r="AD124" s="21"/>
      <c r="AE124" s="21"/>
      <c r="AF124" s="21"/>
      <c r="AG124" s="21"/>
      <c r="AH124" s="21"/>
      <c r="AI124" s="48"/>
      <c r="AJ124" s="48"/>
      <c r="AK124" s="48"/>
      <c r="AL124" s="48"/>
      <c r="AM124" s="48"/>
      <c r="AN124" s="49"/>
      <c r="AO124" s="53"/>
      <c r="AP124" s="48"/>
    </row>
    <row r="125" spans="1:42">
      <c r="A125" s="66" t="s">
        <v>100</v>
      </c>
      <c r="B125" s="21" t="s">
        <v>164</v>
      </c>
      <c r="C125" s="21" t="s">
        <v>151</v>
      </c>
      <c r="D125" s="21"/>
      <c r="E125" s="21"/>
      <c r="F125" s="21"/>
      <c r="G125" s="21"/>
      <c r="H125" s="21"/>
      <c r="I125" s="21"/>
      <c r="J125" s="21"/>
      <c r="K125" s="21"/>
      <c r="L125" s="21"/>
      <c r="M125" s="21"/>
      <c r="N125" s="21"/>
      <c r="O125" s="21"/>
      <c r="P125" s="21"/>
      <c r="Q125" s="21">
        <v>4</v>
      </c>
      <c r="R125" s="21">
        <v>4</v>
      </c>
      <c r="S125" s="21">
        <v>4</v>
      </c>
      <c r="T125" s="21">
        <v>4</v>
      </c>
      <c r="U125" s="21">
        <v>4</v>
      </c>
      <c r="V125" s="21">
        <v>4</v>
      </c>
      <c r="W125" s="21">
        <v>4</v>
      </c>
      <c r="X125" s="21">
        <v>4</v>
      </c>
      <c r="Y125" s="21">
        <v>4</v>
      </c>
      <c r="Z125" s="21">
        <v>4</v>
      </c>
      <c r="AA125" s="21">
        <v>4</v>
      </c>
      <c r="AB125" s="21">
        <v>4</v>
      </c>
      <c r="AC125" s="21">
        <v>4</v>
      </c>
      <c r="AD125" s="21">
        <v>4</v>
      </c>
      <c r="AE125" s="21">
        <v>4</v>
      </c>
      <c r="AF125" s="21"/>
      <c r="AG125" s="21"/>
      <c r="AH125" s="21"/>
      <c r="AI125" s="48">
        <f>IF(A122="","",COUNTIF(D125:AH126,"&gt;2")/2)</f>
        <v>15</v>
      </c>
      <c r="AJ125" s="48">
        <f>SUMPRODUCT(IFERROR((IFERROR(WEEKDAY($D$3:$AH$3,2),999)&lt;6)*D125:AH126,0))</f>
        <v>88</v>
      </c>
      <c r="AK125" s="48">
        <f>SUMPRODUCT((IFERROR(WEEKDAY($D$3:$AH$3,2),999)&lt;6)*D127:AH127)</f>
        <v>33</v>
      </c>
      <c r="AL125" s="48">
        <f>SUMPRODUCT(IFERROR((IFERROR(WEEKDAY($D$3:$AH$3,2),0)&gt;5)*D125:AH127,0))</f>
        <v>44.5</v>
      </c>
      <c r="AM125" s="48">
        <f>IFERROR(SUM(AJ125:AL127),"")</f>
        <v>165.5</v>
      </c>
      <c r="AN125" s="49" t="s">
        <v>154</v>
      </c>
      <c r="AO125" s="51">
        <f>SUMPRODUCT((IFERROR((L125:AH125+L126:AH126+L127:AH127),0)&gt;8)*1,IFERROR((L125:AH125+L126:AH126+L127:AH127-8),0))</f>
        <v>45.5</v>
      </c>
      <c r="AP125" s="48"/>
    </row>
    <row r="126" spans="1:42">
      <c r="A126" s="66"/>
      <c r="B126" s="21"/>
      <c r="C126" s="21" t="s">
        <v>152</v>
      </c>
      <c r="D126" s="21"/>
      <c r="E126" s="21"/>
      <c r="F126" s="21"/>
      <c r="G126" s="21"/>
      <c r="H126" s="21"/>
      <c r="I126" s="21"/>
      <c r="J126" s="21"/>
      <c r="K126" s="21"/>
      <c r="L126" s="21"/>
      <c r="M126" s="21"/>
      <c r="N126" s="21"/>
      <c r="O126" s="21"/>
      <c r="P126" s="21"/>
      <c r="Q126" s="21">
        <v>4</v>
      </c>
      <c r="R126" s="21">
        <v>4</v>
      </c>
      <c r="S126" s="21">
        <v>4</v>
      </c>
      <c r="T126" s="21">
        <v>4</v>
      </c>
      <c r="U126" s="21">
        <v>4</v>
      </c>
      <c r="V126" s="21">
        <v>4</v>
      </c>
      <c r="W126" s="21">
        <v>4</v>
      </c>
      <c r="X126" s="21">
        <v>4</v>
      </c>
      <c r="Y126" s="21">
        <v>4</v>
      </c>
      <c r="Z126" s="21">
        <v>4</v>
      </c>
      <c r="AA126" s="21">
        <v>4</v>
      </c>
      <c r="AB126" s="21">
        <v>4</v>
      </c>
      <c r="AC126" s="21">
        <v>4</v>
      </c>
      <c r="AD126" s="21">
        <v>4</v>
      </c>
      <c r="AE126" s="21">
        <v>4</v>
      </c>
      <c r="AF126" s="21"/>
      <c r="AG126" s="21"/>
      <c r="AH126" s="21"/>
      <c r="AI126" s="48"/>
      <c r="AJ126" s="48"/>
      <c r="AK126" s="48"/>
      <c r="AL126" s="48"/>
      <c r="AM126" s="48"/>
      <c r="AN126" s="49"/>
      <c r="AO126" s="52"/>
      <c r="AP126" s="48"/>
    </row>
    <row r="127" spans="1:42">
      <c r="A127" s="66"/>
      <c r="B127" s="21"/>
      <c r="C127" s="21" t="s">
        <v>153</v>
      </c>
      <c r="D127" s="21"/>
      <c r="E127" s="21"/>
      <c r="F127" s="21"/>
      <c r="G127" s="21"/>
      <c r="H127" s="21"/>
      <c r="I127" s="21"/>
      <c r="J127" s="21"/>
      <c r="K127" s="21"/>
      <c r="L127" s="21"/>
      <c r="M127" s="21"/>
      <c r="N127" s="21"/>
      <c r="O127" s="21"/>
      <c r="P127" s="21"/>
      <c r="Q127" s="21">
        <v>3</v>
      </c>
      <c r="R127" s="21">
        <v>3</v>
      </c>
      <c r="S127" s="21">
        <v>3</v>
      </c>
      <c r="T127" s="21">
        <v>3</v>
      </c>
      <c r="U127" s="21">
        <v>3</v>
      </c>
      <c r="V127" s="21">
        <v>3</v>
      </c>
      <c r="W127" s="21">
        <v>3</v>
      </c>
      <c r="X127" s="21">
        <v>3</v>
      </c>
      <c r="Y127" s="21">
        <v>3</v>
      </c>
      <c r="Z127" s="21">
        <v>3</v>
      </c>
      <c r="AA127" s="21">
        <v>3</v>
      </c>
      <c r="AB127" s="21">
        <v>3.5</v>
      </c>
      <c r="AC127" s="21">
        <v>3</v>
      </c>
      <c r="AD127" s="21">
        <v>3</v>
      </c>
      <c r="AE127" s="21">
        <v>3</v>
      </c>
      <c r="AF127" s="21"/>
      <c r="AG127" s="21"/>
      <c r="AH127" s="21"/>
      <c r="AI127" s="48"/>
      <c r="AJ127" s="48"/>
      <c r="AK127" s="48"/>
      <c r="AL127" s="48"/>
      <c r="AM127" s="48"/>
      <c r="AN127" s="49"/>
      <c r="AO127" s="53"/>
      <c r="AP127" s="48"/>
    </row>
    <row r="128" spans="1:42">
      <c r="A128" s="66" t="s">
        <v>47</v>
      </c>
      <c r="B128" s="21" t="s">
        <v>164</v>
      </c>
      <c r="C128" s="21" t="s">
        <v>151</v>
      </c>
      <c r="D128" s="21"/>
      <c r="E128" s="21"/>
      <c r="F128" s="21"/>
      <c r="G128" s="21"/>
      <c r="H128" s="21"/>
      <c r="I128" s="21"/>
      <c r="J128" s="21"/>
      <c r="K128" s="21"/>
      <c r="L128" s="21"/>
      <c r="M128" s="21"/>
      <c r="N128" s="21"/>
      <c r="O128" s="21"/>
      <c r="P128" s="21"/>
      <c r="Q128" s="21"/>
      <c r="R128" s="21"/>
      <c r="S128" s="21"/>
      <c r="T128" s="21"/>
      <c r="U128" s="21"/>
      <c r="V128" s="21"/>
      <c r="W128" s="21"/>
      <c r="X128" s="21"/>
      <c r="Y128" s="21"/>
      <c r="Z128" s="21">
        <v>4</v>
      </c>
      <c r="AA128" s="21">
        <v>4</v>
      </c>
      <c r="AB128" s="21">
        <v>4</v>
      </c>
      <c r="AC128" s="21">
        <v>4</v>
      </c>
      <c r="AD128" s="21">
        <v>4</v>
      </c>
      <c r="AE128" s="21">
        <v>4</v>
      </c>
      <c r="AF128" s="21">
        <v>4</v>
      </c>
      <c r="AG128" s="21">
        <v>4</v>
      </c>
      <c r="AH128" s="21">
        <v>0</v>
      </c>
      <c r="AI128" s="48">
        <f>IF(A125="","",COUNTIF(D128:AH129,"&gt;2")/2)</f>
        <v>8</v>
      </c>
      <c r="AJ128" s="48">
        <f>SUMPRODUCT(IFERROR((IFERROR(WEEKDAY($D$3:$AH$3,2),999)&lt;6)*D128:AH129,0))</f>
        <v>48</v>
      </c>
      <c r="AK128" s="48">
        <f>SUMPRODUCT((IFERROR(WEEKDAY($D$3:$AH$3,2),999)&lt;6)*D130:AH130)</f>
        <v>15</v>
      </c>
      <c r="AL128" s="48">
        <f>SUMPRODUCT(IFERROR((IFERROR(WEEKDAY($D$3:$AH$3,2),0)&gt;5)*D128:AH130,0))</f>
        <v>22</v>
      </c>
      <c r="AM128" s="48">
        <f>IFERROR(SUM(AJ128:AL130),"")</f>
        <v>85</v>
      </c>
      <c r="AN128" s="49" t="s">
        <v>154</v>
      </c>
      <c r="AO128" s="51">
        <f>SUMPRODUCT((IFERROR((L128:AH128+L129:AH129+L130:AH130),0)&gt;8)*1,IFERROR((L128:AH128+L129:AH129+L130:AH130-8),0))</f>
        <v>21</v>
      </c>
      <c r="AP128" s="48"/>
    </row>
    <row r="129" spans="1:42">
      <c r="A129" s="66"/>
      <c r="B129" s="21"/>
      <c r="C129" s="21" t="s">
        <v>152</v>
      </c>
      <c r="D129" s="21"/>
      <c r="E129" s="21"/>
      <c r="F129" s="21"/>
      <c r="G129" s="21"/>
      <c r="H129" s="21"/>
      <c r="I129" s="21"/>
      <c r="J129" s="21"/>
      <c r="K129" s="21"/>
      <c r="L129" s="21"/>
      <c r="M129" s="21"/>
      <c r="N129" s="21"/>
      <c r="O129" s="21"/>
      <c r="P129" s="21"/>
      <c r="Q129" s="21"/>
      <c r="R129" s="21"/>
      <c r="S129" s="21"/>
      <c r="T129" s="21"/>
      <c r="U129" s="21"/>
      <c r="V129" s="21"/>
      <c r="W129" s="21"/>
      <c r="X129" s="21"/>
      <c r="Y129" s="21"/>
      <c r="Z129" s="21">
        <v>4</v>
      </c>
      <c r="AA129" s="21">
        <v>4</v>
      </c>
      <c r="AB129" s="21">
        <v>4</v>
      </c>
      <c r="AC129" s="21">
        <v>4</v>
      </c>
      <c r="AD129" s="21">
        <v>4</v>
      </c>
      <c r="AE129" s="21">
        <v>4</v>
      </c>
      <c r="AF129" s="21">
        <v>4</v>
      </c>
      <c r="AG129" s="21">
        <v>4</v>
      </c>
      <c r="AH129" s="21"/>
      <c r="AI129" s="48"/>
      <c r="AJ129" s="48"/>
      <c r="AK129" s="48"/>
      <c r="AL129" s="48"/>
      <c r="AM129" s="48"/>
      <c r="AN129" s="49"/>
      <c r="AO129" s="52"/>
      <c r="AP129" s="48"/>
    </row>
    <row r="130" spans="1:42">
      <c r="A130" s="66"/>
      <c r="B130" s="21"/>
      <c r="C130" s="21" t="s">
        <v>153</v>
      </c>
      <c r="D130" s="21"/>
      <c r="E130" s="21"/>
      <c r="F130" s="21"/>
      <c r="G130" s="21"/>
      <c r="H130" s="21"/>
      <c r="I130" s="21"/>
      <c r="J130" s="21"/>
      <c r="K130" s="21"/>
      <c r="L130" s="21"/>
      <c r="M130" s="21"/>
      <c r="N130" s="21"/>
      <c r="O130" s="21"/>
      <c r="P130" s="21"/>
      <c r="Q130" s="21"/>
      <c r="R130" s="21"/>
      <c r="S130" s="21"/>
      <c r="T130" s="21"/>
      <c r="U130" s="21"/>
      <c r="V130" s="21"/>
      <c r="W130" s="21"/>
      <c r="X130" s="21"/>
      <c r="Y130" s="21"/>
      <c r="Z130" s="21">
        <v>3</v>
      </c>
      <c r="AA130" s="21">
        <v>3</v>
      </c>
      <c r="AB130" s="21">
        <v>3</v>
      </c>
      <c r="AC130" s="21">
        <v>3</v>
      </c>
      <c r="AD130" s="21">
        <v>3</v>
      </c>
      <c r="AE130" s="21">
        <v>3</v>
      </c>
      <c r="AF130" s="21"/>
      <c r="AG130" s="21">
        <v>3</v>
      </c>
      <c r="AH130" s="21"/>
      <c r="AI130" s="48"/>
      <c r="AJ130" s="48"/>
      <c r="AK130" s="48"/>
      <c r="AL130" s="48"/>
      <c r="AM130" s="48"/>
      <c r="AN130" s="49"/>
      <c r="AO130" s="53"/>
      <c r="AP130" s="48"/>
    </row>
    <row r="131" spans="1:42">
      <c r="A131" s="66" t="s">
        <v>49</v>
      </c>
      <c r="B131" s="21" t="s">
        <v>164</v>
      </c>
      <c r="C131" s="21" t="s">
        <v>151</v>
      </c>
      <c r="D131" s="21"/>
      <c r="E131" s="21"/>
      <c r="F131" s="21"/>
      <c r="G131" s="21"/>
      <c r="H131" s="21"/>
      <c r="I131" s="21"/>
      <c r="J131" s="21"/>
      <c r="K131" s="21"/>
      <c r="L131" s="21"/>
      <c r="M131" s="21"/>
      <c r="N131" s="21"/>
      <c r="O131" s="21"/>
      <c r="P131" s="21"/>
      <c r="Q131" s="21"/>
      <c r="R131" s="21"/>
      <c r="S131" s="21"/>
      <c r="T131" s="21"/>
      <c r="U131" s="21"/>
      <c r="V131" s="21"/>
      <c r="W131" s="21"/>
      <c r="X131" s="21"/>
      <c r="Y131" s="21"/>
      <c r="Z131" s="21">
        <v>4</v>
      </c>
      <c r="AA131" s="21">
        <v>4</v>
      </c>
      <c r="AB131" s="21">
        <v>4</v>
      </c>
      <c r="AC131" s="21">
        <v>4</v>
      </c>
      <c r="AD131" s="21">
        <v>4</v>
      </c>
      <c r="AE131" s="21">
        <v>4</v>
      </c>
      <c r="AF131" s="21">
        <v>4</v>
      </c>
      <c r="AG131" s="21">
        <v>4</v>
      </c>
      <c r="AH131" s="21">
        <v>0</v>
      </c>
      <c r="AI131" s="48">
        <f>IF(A128="","",COUNTIF(D131:AH132,"&gt;2")/2)</f>
        <v>8</v>
      </c>
      <c r="AJ131" s="48">
        <f>SUMPRODUCT(IFERROR((IFERROR(WEEKDAY($D$3:$AH$3,2),999)&lt;6)*D131:AH132,0))</f>
        <v>48</v>
      </c>
      <c r="AK131" s="48">
        <f>SUMPRODUCT((IFERROR(WEEKDAY($D$3:$AH$3,2),999)&lt;6)*D133:AH133)</f>
        <v>15</v>
      </c>
      <c r="AL131" s="48">
        <f>SUMPRODUCT(IFERROR((IFERROR(WEEKDAY($D$3:$AH$3,2),0)&gt;5)*D131:AH133,0))</f>
        <v>22</v>
      </c>
      <c r="AM131" s="48">
        <f>IFERROR(SUM(AJ131:AL133),"")</f>
        <v>85</v>
      </c>
      <c r="AN131" s="49" t="s">
        <v>154</v>
      </c>
      <c r="AO131" s="51">
        <f>SUMPRODUCT((IFERROR((L131:AH131+L132:AH132+L133:AH133),0)&gt;8)*1,IFERROR((L131:AH131+L132:AH132+L133:AH133-8),0))</f>
        <v>21</v>
      </c>
      <c r="AP131" s="48"/>
    </row>
    <row r="132" spans="1:42">
      <c r="A132" s="66"/>
      <c r="B132" s="21"/>
      <c r="C132" s="21" t="s">
        <v>152</v>
      </c>
      <c r="D132" s="21"/>
      <c r="E132" s="21"/>
      <c r="F132" s="21"/>
      <c r="G132" s="21"/>
      <c r="H132" s="21"/>
      <c r="I132" s="21"/>
      <c r="J132" s="21"/>
      <c r="K132" s="21"/>
      <c r="L132" s="21"/>
      <c r="M132" s="21"/>
      <c r="N132" s="21"/>
      <c r="O132" s="21"/>
      <c r="P132" s="21"/>
      <c r="Q132" s="21"/>
      <c r="R132" s="21"/>
      <c r="S132" s="21"/>
      <c r="T132" s="21"/>
      <c r="U132" s="21"/>
      <c r="V132" s="21"/>
      <c r="W132" s="21"/>
      <c r="X132" s="21"/>
      <c r="Y132" s="21"/>
      <c r="Z132" s="21">
        <v>4</v>
      </c>
      <c r="AA132" s="21">
        <v>4</v>
      </c>
      <c r="AB132" s="21">
        <v>4</v>
      </c>
      <c r="AC132" s="21">
        <v>4</v>
      </c>
      <c r="AD132" s="21">
        <v>4</v>
      </c>
      <c r="AE132" s="21">
        <v>4</v>
      </c>
      <c r="AF132" s="21">
        <v>4</v>
      </c>
      <c r="AG132" s="21">
        <v>4</v>
      </c>
      <c r="AH132" s="14"/>
      <c r="AI132" s="48"/>
      <c r="AJ132" s="48"/>
      <c r="AK132" s="48"/>
      <c r="AL132" s="48"/>
      <c r="AM132" s="48"/>
      <c r="AN132" s="49"/>
      <c r="AO132" s="52"/>
      <c r="AP132" s="48"/>
    </row>
    <row r="133" spans="1:42">
      <c r="A133" s="66"/>
      <c r="B133" s="21"/>
      <c r="C133" s="21" t="s">
        <v>153</v>
      </c>
      <c r="D133" s="21"/>
      <c r="E133" s="21"/>
      <c r="F133" s="21"/>
      <c r="G133" s="21"/>
      <c r="H133" s="21"/>
      <c r="I133" s="21"/>
      <c r="J133" s="21"/>
      <c r="K133" s="21"/>
      <c r="L133" s="21"/>
      <c r="M133" s="21"/>
      <c r="N133" s="21"/>
      <c r="O133" s="21"/>
      <c r="P133" s="21"/>
      <c r="Q133" s="21"/>
      <c r="R133" s="21"/>
      <c r="S133" s="21"/>
      <c r="T133" s="21"/>
      <c r="U133" s="21"/>
      <c r="V133" s="21"/>
      <c r="W133" s="21"/>
      <c r="X133" s="21"/>
      <c r="Y133" s="21"/>
      <c r="Z133" s="21">
        <v>3</v>
      </c>
      <c r="AA133" s="21">
        <v>3</v>
      </c>
      <c r="AB133" s="21">
        <v>3</v>
      </c>
      <c r="AC133" s="21">
        <v>3</v>
      </c>
      <c r="AD133" s="21">
        <v>3</v>
      </c>
      <c r="AE133" s="21">
        <v>3</v>
      </c>
      <c r="AF133" s="21"/>
      <c r="AG133" s="21">
        <v>3</v>
      </c>
      <c r="AH133" s="21"/>
      <c r="AI133" s="48"/>
      <c r="AJ133" s="48"/>
      <c r="AK133" s="48"/>
      <c r="AL133" s="48"/>
      <c r="AM133" s="48"/>
      <c r="AN133" s="49"/>
      <c r="AO133" s="53"/>
      <c r="AP133" s="48"/>
    </row>
    <row r="134" spans="1:42">
      <c r="A134" s="66" t="s">
        <v>41</v>
      </c>
      <c r="B134" s="21" t="s">
        <v>164</v>
      </c>
      <c r="C134" s="21" t="s">
        <v>151</v>
      </c>
      <c r="D134" s="21"/>
      <c r="E134" s="21"/>
      <c r="F134" s="21"/>
      <c r="G134" s="21"/>
      <c r="H134" s="21"/>
      <c r="I134" s="21"/>
      <c r="J134" s="21">
        <v>4</v>
      </c>
      <c r="K134" s="21">
        <v>4</v>
      </c>
      <c r="L134" s="21">
        <v>4</v>
      </c>
      <c r="M134" s="21">
        <v>4</v>
      </c>
      <c r="N134" s="21">
        <v>4</v>
      </c>
      <c r="O134" s="21">
        <v>4</v>
      </c>
      <c r="P134" s="21">
        <v>4</v>
      </c>
      <c r="Q134" s="21">
        <v>0</v>
      </c>
      <c r="R134" s="21">
        <v>4</v>
      </c>
      <c r="S134" s="21">
        <v>4</v>
      </c>
      <c r="T134" s="21">
        <v>4</v>
      </c>
      <c r="U134" s="21">
        <v>4</v>
      </c>
      <c r="V134" s="21">
        <v>4</v>
      </c>
      <c r="W134" s="21">
        <v>4</v>
      </c>
      <c r="X134" s="21">
        <v>4</v>
      </c>
      <c r="Y134" s="21">
        <v>4</v>
      </c>
      <c r="Z134" s="21">
        <v>4</v>
      </c>
      <c r="AA134" s="21">
        <v>4</v>
      </c>
      <c r="AB134" s="21">
        <v>4</v>
      </c>
      <c r="AC134" s="21">
        <v>4</v>
      </c>
      <c r="AD134" s="21">
        <v>4</v>
      </c>
      <c r="AE134" s="21">
        <v>4</v>
      </c>
      <c r="AF134" s="21">
        <v>0</v>
      </c>
      <c r="AG134" s="21">
        <v>4</v>
      </c>
      <c r="AH134" s="21">
        <v>4</v>
      </c>
      <c r="AI134" s="48">
        <f>IF(A131="","",COUNTIF(D134:AH135,"&gt;2")/2)</f>
        <v>23</v>
      </c>
      <c r="AJ134" s="48">
        <f>SUMPRODUCT(IFERROR((IFERROR(WEEKDAY($D$3:$AH$3,2),999)&lt;6)*D134:AH135,0))</f>
        <v>136</v>
      </c>
      <c r="AK134" s="48">
        <f>SUMPRODUCT((IFERROR(WEEKDAY($D$3:$AH$3,2),999)&lt;6)*D136:AH136)</f>
        <v>50.5</v>
      </c>
      <c r="AL134" s="48">
        <f>SUMPRODUCT(IFERROR((IFERROR(WEEKDAY($D$3:$AH$3,2),0)&gt;5)*D134:AH136,0))</f>
        <v>66</v>
      </c>
      <c r="AM134" s="48">
        <f>IFERROR(SUM(AJ134:AL136),"")</f>
        <v>252.5</v>
      </c>
      <c r="AN134" s="49" t="s">
        <v>154</v>
      </c>
      <c r="AO134" s="51">
        <f>SUMPRODUCT((IFERROR((L134:AH134+L135:AH135+L136:AH136),0)&gt;8)*1,IFERROR((L134:AH134+L135:AH135+L136:AH136-8),0))</f>
        <v>63</v>
      </c>
      <c r="AP134" s="48"/>
    </row>
    <row r="135" spans="1:42">
      <c r="A135" s="66"/>
      <c r="B135" s="21"/>
      <c r="C135" s="21" t="s">
        <v>152</v>
      </c>
      <c r="D135" s="21"/>
      <c r="E135" s="21"/>
      <c r="F135" s="21"/>
      <c r="G135" s="21"/>
      <c r="H135" s="21"/>
      <c r="I135" s="21"/>
      <c r="J135" s="21">
        <v>4</v>
      </c>
      <c r="K135" s="21">
        <v>4</v>
      </c>
      <c r="L135" s="21">
        <v>4</v>
      </c>
      <c r="M135" s="21">
        <v>4</v>
      </c>
      <c r="N135" s="21">
        <v>4</v>
      </c>
      <c r="O135" s="21">
        <v>4</v>
      </c>
      <c r="P135" s="21">
        <v>4</v>
      </c>
      <c r="Q135" s="21"/>
      <c r="R135" s="21">
        <v>4</v>
      </c>
      <c r="S135" s="21">
        <v>4</v>
      </c>
      <c r="T135" s="21">
        <v>4</v>
      </c>
      <c r="U135" s="21">
        <v>4</v>
      </c>
      <c r="V135" s="21">
        <v>4</v>
      </c>
      <c r="W135" s="21">
        <v>4</v>
      </c>
      <c r="X135" s="21">
        <v>4</v>
      </c>
      <c r="Y135" s="21">
        <v>4</v>
      </c>
      <c r="Z135" s="21">
        <v>4</v>
      </c>
      <c r="AA135" s="21">
        <v>4</v>
      </c>
      <c r="AB135" s="21">
        <v>4</v>
      </c>
      <c r="AC135" s="21">
        <v>4</v>
      </c>
      <c r="AD135" s="21">
        <v>4</v>
      </c>
      <c r="AE135" s="21">
        <v>4</v>
      </c>
      <c r="AF135" s="21"/>
      <c r="AG135" s="21">
        <v>4</v>
      </c>
      <c r="AH135" s="21">
        <v>4</v>
      </c>
      <c r="AI135" s="48"/>
      <c r="AJ135" s="48"/>
      <c r="AK135" s="48"/>
      <c r="AL135" s="48"/>
      <c r="AM135" s="48"/>
      <c r="AN135" s="49"/>
      <c r="AO135" s="52"/>
      <c r="AP135" s="48"/>
    </row>
    <row r="136" spans="1:42">
      <c r="A136" s="66"/>
      <c r="B136" s="21"/>
      <c r="C136" s="21" t="s">
        <v>153</v>
      </c>
      <c r="D136" s="21"/>
      <c r="E136" s="21"/>
      <c r="F136" s="21"/>
      <c r="G136" s="21"/>
      <c r="H136" s="21"/>
      <c r="I136" s="21"/>
      <c r="J136" s="21">
        <v>2.5</v>
      </c>
      <c r="K136" s="21">
        <v>3</v>
      </c>
      <c r="L136" s="21">
        <v>3</v>
      </c>
      <c r="M136" s="21">
        <v>3</v>
      </c>
      <c r="N136" s="21">
        <v>3</v>
      </c>
      <c r="O136" s="21">
        <v>3</v>
      </c>
      <c r="P136" s="21">
        <v>3</v>
      </c>
      <c r="Q136" s="21"/>
      <c r="R136" s="21">
        <v>3</v>
      </c>
      <c r="S136" s="21">
        <v>3</v>
      </c>
      <c r="T136" s="21">
        <v>3</v>
      </c>
      <c r="U136" s="21">
        <v>3</v>
      </c>
      <c r="V136" s="21">
        <v>3</v>
      </c>
      <c r="W136" s="21">
        <v>3</v>
      </c>
      <c r="X136" s="21">
        <v>3</v>
      </c>
      <c r="Y136" s="21">
        <v>3</v>
      </c>
      <c r="Z136" s="21">
        <v>3</v>
      </c>
      <c r="AA136" s="21">
        <v>3</v>
      </c>
      <c r="AB136" s="21">
        <v>3</v>
      </c>
      <c r="AC136" s="21">
        <v>3</v>
      </c>
      <c r="AD136" s="21">
        <v>3</v>
      </c>
      <c r="AE136" s="21">
        <v>3</v>
      </c>
      <c r="AF136" s="21"/>
      <c r="AG136" s="21">
        <v>3</v>
      </c>
      <c r="AH136" s="21">
        <v>3</v>
      </c>
      <c r="AI136" s="48"/>
      <c r="AJ136" s="48"/>
      <c r="AK136" s="48"/>
      <c r="AL136" s="48"/>
      <c r="AM136" s="48"/>
      <c r="AN136" s="49"/>
      <c r="AO136" s="53"/>
      <c r="AP136" s="48"/>
    </row>
    <row r="137" spans="1:42">
      <c r="A137" s="66" t="s">
        <v>42</v>
      </c>
      <c r="B137" s="21" t="s">
        <v>164</v>
      </c>
      <c r="C137" s="21" t="s">
        <v>151</v>
      </c>
      <c r="D137" s="21"/>
      <c r="E137" s="21"/>
      <c r="F137" s="21"/>
      <c r="G137" s="21"/>
      <c r="H137" s="21"/>
      <c r="I137" s="21"/>
      <c r="J137" s="21">
        <v>4</v>
      </c>
      <c r="K137" s="21">
        <v>4</v>
      </c>
      <c r="L137" s="21">
        <v>4</v>
      </c>
      <c r="M137" s="21">
        <v>4</v>
      </c>
      <c r="N137" s="21">
        <v>4</v>
      </c>
      <c r="O137" s="21">
        <v>4</v>
      </c>
      <c r="P137" s="21">
        <v>4</v>
      </c>
      <c r="Q137" s="21">
        <v>4</v>
      </c>
      <c r="R137" s="21">
        <v>4</v>
      </c>
      <c r="S137" s="21">
        <v>4</v>
      </c>
      <c r="T137" s="21">
        <v>4</v>
      </c>
      <c r="U137" s="21">
        <v>4</v>
      </c>
      <c r="V137" s="21">
        <v>4</v>
      </c>
      <c r="W137" s="21">
        <v>4</v>
      </c>
      <c r="X137" s="21">
        <v>0</v>
      </c>
      <c r="Y137" s="21">
        <v>4</v>
      </c>
      <c r="Z137" s="21">
        <v>4</v>
      </c>
      <c r="AA137" s="21">
        <v>4</v>
      </c>
      <c r="AB137" s="21">
        <v>4</v>
      </c>
      <c r="AC137" s="21">
        <v>4</v>
      </c>
      <c r="AD137" s="21">
        <v>4</v>
      </c>
      <c r="AE137" s="21">
        <v>4</v>
      </c>
      <c r="AF137" s="21">
        <v>4</v>
      </c>
      <c r="AG137" s="21">
        <v>4</v>
      </c>
      <c r="AH137" s="21">
        <v>4</v>
      </c>
      <c r="AI137" s="48">
        <f>IF(A134="","",COUNTIF(D137:AH138,"&gt;2")/2)</f>
        <v>24</v>
      </c>
      <c r="AJ137" s="48">
        <f>SUMPRODUCT(IFERROR((IFERROR(WEEKDAY($D$3:$AH$3,2),999)&lt;6)*D137:AH138,0))</f>
        <v>144</v>
      </c>
      <c r="AK137" s="48">
        <f>SUMPRODUCT((IFERROR(WEEKDAY($D$3:$AH$3,2),999)&lt;6)*D139:AH139)</f>
        <v>49.5</v>
      </c>
      <c r="AL137" s="48">
        <f>SUMPRODUCT(IFERROR((IFERROR(WEEKDAY($D$3:$AH$3,2),0)&gt;5)*D137:AH139,0))</f>
        <v>66</v>
      </c>
      <c r="AM137" s="48">
        <f>IFERROR(SUM(AJ137:AL139),"")</f>
        <v>259.5</v>
      </c>
      <c r="AN137" s="49" t="s">
        <v>154</v>
      </c>
      <c r="AO137" s="51">
        <f>SUMPRODUCT((IFERROR((L137:AH137+L138:AH138+L139:AH139),0)&gt;8)*1,IFERROR((L137:AH137+L138:AH138+L139:AH139-8),0))</f>
        <v>63</v>
      </c>
      <c r="AP137" s="48"/>
    </row>
    <row r="138" spans="1:42">
      <c r="A138" s="66"/>
      <c r="B138" s="21"/>
      <c r="C138" s="21" t="s">
        <v>152</v>
      </c>
      <c r="D138" s="21"/>
      <c r="E138" s="21"/>
      <c r="F138" s="21"/>
      <c r="G138" s="21"/>
      <c r="H138" s="21"/>
      <c r="I138" s="21"/>
      <c r="J138" s="21">
        <v>4</v>
      </c>
      <c r="K138" s="21">
        <v>4</v>
      </c>
      <c r="L138" s="21">
        <v>4</v>
      </c>
      <c r="M138" s="21">
        <v>4</v>
      </c>
      <c r="N138" s="21">
        <v>4</v>
      </c>
      <c r="O138" s="21">
        <v>4</v>
      </c>
      <c r="P138" s="21">
        <v>4</v>
      </c>
      <c r="Q138" s="21">
        <v>4</v>
      </c>
      <c r="R138" s="21">
        <v>4</v>
      </c>
      <c r="S138" s="21">
        <v>4</v>
      </c>
      <c r="T138" s="21">
        <v>4</v>
      </c>
      <c r="U138" s="21">
        <v>4</v>
      </c>
      <c r="V138" s="21">
        <v>4</v>
      </c>
      <c r="W138" s="21">
        <v>4</v>
      </c>
      <c r="X138" s="21"/>
      <c r="Y138" s="21">
        <v>4</v>
      </c>
      <c r="Z138" s="21">
        <v>4</v>
      </c>
      <c r="AA138" s="21">
        <v>4</v>
      </c>
      <c r="AB138" s="21">
        <v>4</v>
      </c>
      <c r="AC138" s="21">
        <v>4</v>
      </c>
      <c r="AD138" s="21">
        <v>4</v>
      </c>
      <c r="AE138" s="21">
        <v>4</v>
      </c>
      <c r="AF138" s="21">
        <v>4</v>
      </c>
      <c r="AG138" s="21">
        <v>4</v>
      </c>
      <c r="AH138" s="21">
        <v>4</v>
      </c>
      <c r="AI138" s="48"/>
      <c r="AJ138" s="48"/>
      <c r="AK138" s="48"/>
      <c r="AL138" s="48"/>
      <c r="AM138" s="48"/>
      <c r="AN138" s="49"/>
      <c r="AO138" s="52"/>
      <c r="AP138" s="48"/>
    </row>
    <row r="139" spans="1:42">
      <c r="A139" s="66"/>
      <c r="B139" s="21"/>
      <c r="C139" s="21" t="s">
        <v>153</v>
      </c>
      <c r="D139" s="21"/>
      <c r="E139" s="21"/>
      <c r="F139" s="21"/>
      <c r="G139" s="21"/>
      <c r="H139" s="21"/>
      <c r="I139" s="21"/>
      <c r="J139" s="21">
        <v>2.5</v>
      </c>
      <c r="K139" s="21">
        <v>2</v>
      </c>
      <c r="L139" s="21">
        <v>3</v>
      </c>
      <c r="M139" s="21">
        <v>3</v>
      </c>
      <c r="N139" s="21">
        <v>3</v>
      </c>
      <c r="O139" s="21">
        <v>3</v>
      </c>
      <c r="P139" s="21">
        <v>3</v>
      </c>
      <c r="Q139" s="21">
        <v>3</v>
      </c>
      <c r="R139" s="21">
        <v>3</v>
      </c>
      <c r="S139" s="21">
        <v>3</v>
      </c>
      <c r="T139" s="21">
        <v>3</v>
      </c>
      <c r="U139" s="21">
        <v>3</v>
      </c>
      <c r="V139" s="21">
        <v>3</v>
      </c>
      <c r="W139" s="21">
        <v>3</v>
      </c>
      <c r="X139" s="21"/>
      <c r="Y139" s="21">
        <v>3</v>
      </c>
      <c r="Z139" s="21">
        <v>3</v>
      </c>
      <c r="AA139" s="21">
        <v>3</v>
      </c>
      <c r="AB139" s="21">
        <v>3</v>
      </c>
      <c r="AC139" s="21">
        <v>3</v>
      </c>
      <c r="AD139" s="21">
        <v>3</v>
      </c>
      <c r="AE139" s="21">
        <v>3</v>
      </c>
      <c r="AF139" s="21">
        <v>3</v>
      </c>
      <c r="AG139" s="21">
        <v>3</v>
      </c>
      <c r="AH139" s="21"/>
      <c r="AI139" s="48"/>
      <c r="AJ139" s="48"/>
      <c r="AK139" s="48"/>
      <c r="AL139" s="48"/>
      <c r="AM139" s="48"/>
      <c r="AN139" s="49"/>
      <c r="AO139" s="53"/>
      <c r="AP139" s="48"/>
    </row>
    <row r="140" ht="16.5" spans="1:42">
      <c r="A140" s="66" t="s">
        <v>93</v>
      </c>
      <c r="B140" s="21" t="s">
        <v>164</v>
      </c>
      <c r="C140" s="21" t="s">
        <v>151</v>
      </c>
      <c r="D140" s="26"/>
      <c r="E140" s="26"/>
      <c r="F140" s="26"/>
      <c r="G140" s="26"/>
      <c r="H140" s="26"/>
      <c r="I140" s="26"/>
      <c r="J140" s="21">
        <v>4</v>
      </c>
      <c r="K140" s="21">
        <v>4</v>
      </c>
      <c r="L140" s="21">
        <v>4</v>
      </c>
      <c r="M140" s="21">
        <v>4</v>
      </c>
      <c r="N140" s="21">
        <v>4</v>
      </c>
      <c r="O140" s="26"/>
      <c r="P140" s="26"/>
      <c r="Q140" s="26"/>
      <c r="R140" s="26"/>
      <c r="S140" s="26"/>
      <c r="T140" s="26"/>
      <c r="U140" s="26"/>
      <c r="V140" s="26"/>
      <c r="W140" s="26"/>
      <c r="X140" s="26"/>
      <c r="Y140" s="26"/>
      <c r="Z140" s="26"/>
      <c r="AA140" s="26"/>
      <c r="AB140" s="26"/>
      <c r="AC140" s="26"/>
      <c r="AD140" s="26"/>
      <c r="AE140" s="26"/>
      <c r="AF140" s="26"/>
      <c r="AG140" s="26"/>
      <c r="AH140" s="21"/>
      <c r="AI140" s="48">
        <f>IF(A137="","",COUNTIF(D140:AH141,"&gt;2")/2)</f>
        <v>5</v>
      </c>
      <c r="AJ140" s="48">
        <f>SUMPRODUCT(IFERROR((IFERROR(WEEKDAY($D$3:$AH$3,2),999)&lt;6)*D140:AH141,0))</f>
        <v>32</v>
      </c>
      <c r="AK140" s="48">
        <f>SUMPRODUCT((IFERROR(WEEKDAY($D$3:$AH$3,2),999)&lt;6)*D142:AH142)</f>
        <v>10.5</v>
      </c>
      <c r="AL140" s="48">
        <f>SUMPRODUCT(IFERROR((IFERROR(WEEKDAY($D$3:$AH$3,2),0)&gt;5)*D140:AH142,0))</f>
        <v>10</v>
      </c>
      <c r="AM140" s="48">
        <f>IFERROR(SUM(AJ140:AL142),"")</f>
        <v>52.5</v>
      </c>
      <c r="AN140" s="49" t="s">
        <v>154</v>
      </c>
      <c r="AO140" s="51">
        <f>SUMPRODUCT((IFERROR((L140:AH140+L141:AH141+L142:AH142),0)&gt;8)*1,IFERROR((L140:AH140+L141:AH141+L142:AH142-8),0))</f>
        <v>8</v>
      </c>
      <c r="AP140" s="48"/>
    </row>
    <row r="141" ht="16.5" spans="1:42">
      <c r="A141" s="66"/>
      <c r="B141" s="21"/>
      <c r="C141" s="21" t="s">
        <v>152</v>
      </c>
      <c r="D141" s="26"/>
      <c r="E141" s="26"/>
      <c r="F141" s="26"/>
      <c r="G141" s="26"/>
      <c r="H141" s="26"/>
      <c r="I141" s="26"/>
      <c r="J141" s="21">
        <v>4</v>
      </c>
      <c r="K141" s="21">
        <v>4</v>
      </c>
      <c r="L141" s="21">
        <v>4</v>
      </c>
      <c r="M141" s="21">
        <v>4</v>
      </c>
      <c r="N141" s="21">
        <v>4</v>
      </c>
      <c r="O141" s="26"/>
      <c r="P141" s="26"/>
      <c r="Q141" s="26"/>
      <c r="R141" s="26"/>
      <c r="S141" s="26"/>
      <c r="T141" s="26"/>
      <c r="U141" s="26"/>
      <c r="V141" s="26"/>
      <c r="W141" s="26"/>
      <c r="X141" s="26"/>
      <c r="Y141" s="26"/>
      <c r="Z141" s="26"/>
      <c r="AA141" s="26"/>
      <c r="AB141" s="26"/>
      <c r="AC141" s="26"/>
      <c r="AD141" s="26"/>
      <c r="AE141" s="26"/>
      <c r="AF141" s="26"/>
      <c r="AG141" s="26"/>
      <c r="AH141" s="21"/>
      <c r="AI141" s="48"/>
      <c r="AJ141" s="48"/>
      <c r="AK141" s="48"/>
      <c r="AL141" s="48"/>
      <c r="AM141" s="48"/>
      <c r="AN141" s="49"/>
      <c r="AO141" s="52"/>
      <c r="AP141" s="48"/>
    </row>
    <row r="142" ht="16.5" spans="1:42">
      <c r="A142" s="66"/>
      <c r="B142" s="21"/>
      <c r="C142" s="21" t="s">
        <v>153</v>
      </c>
      <c r="D142" s="26"/>
      <c r="E142" s="26"/>
      <c r="F142" s="26"/>
      <c r="G142" s="26"/>
      <c r="H142" s="26"/>
      <c r="I142" s="26"/>
      <c r="J142" s="21">
        <v>2.5</v>
      </c>
      <c r="K142" s="21">
        <v>2</v>
      </c>
      <c r="L142" s="21">
        <v>3</v>
      </c>
      <c r="M142" s="21">
        <v>3</v>
      </c>
      <c r="N142" s="21">
        <v>2</v>
      </c>
      <c r="O142" s="26"/>
      <c r="P142" s="26"/>
      <c r="Q142" s="26"/>
      <c r="R142" s="26"/>
      <c r="S142" s="26"/>
      <c r="T142" s="26"/>
      <c r="U142" s="26"/>
      <c r="V142" s="26"/>
      <c r="W142" s="26"/>
      <c r="X142" s="26"/>
      <c r="Y142" s="26"/>
      <c r="Z142" s="26"/>
      <c r="AA142" s="26"/>
      <c r="AB142" s="26"/>
      <c r="AC142" s="26"/>
      <c r="AD142" s="26"/>
      <c r="AE142" s="26"/>
      <c r="AF142" s="26"/>
      <c r="AG142" s="26"/>
      <c r="AH142" s="21"/>
      <c r="AI142" s="48"/>
      <c r="AJ142" s="48"/>
      <c r="AK142" s="48"/>
      <c r="AL142" s="48"/>
      <c r="AM142" s="48"/>
      <c r="AN142" s="49"/>
      <c r="AO142" s="53"/>
      <c r="AP142" s="48"/>
    </row>
    <row r="143" spans="1:42">
      <c r="A143" s="66" t="s">
        <v>78</v>
      </c>
      <c r="B143" s="21" t="s">
        <v>164</v>
      </c>
      <c r="C143" s="21" t="s">
        <v>151</v>
      </c>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v>4</v>
      </c>
      <c r="AC143" s="21">
        <v>4</v>
      </c>
      <c r="AD143" s="21">
        <v>4</v>
      </c>
      <c r="AE143" s="21">
        <v>4</v>
      </c>
      <c r="AF143" s="21">
        <v>4</v>
      </c>
      <c r="AG143" s="21">
        <v>4</v>
      </c>
      <c r="AH143" s="21">
        <v>4</v>
      </c>
      <c r="AI143" s="48">
        <f>IF(A140="","",COUNTIF(D143:AH144,"&gt;2")/2)</f>
        <v>7</v>
      </c>
      <c r="AJ143" s="48">
        <f>SUMPRODUCT(IFERROR((IFERROR(WEEKDAY($D$3:$AH$3,2),999)&lt;6)*D143:AH144,0))</f>
        <v>40</v>
      </c>
      <c r="AK143" s="48">
        <f>SUMPRODUCT((IFERROR(WEEKDAY($D$3:$AH$3,2),999)&lt;6)*D145:AH145)</f>
        <v>13</v>
      </c>
      <c r="AL143" s="48">
        <f>SUMPRODUCT(IFERROR((IFERROR(WEEKDAY($D$3:$AH$3,2),0)&gt;5)*D143:AH145,0))</f>
        <v>22</v>
      </c>
      <c r="AM143" s="48">
        <f>IFERROR(SUM(AJ143:AL145),"")</f>
        <v>75</v>
      </c>
      <c r="AN143" s="49" t="s">
        <v>154</v>
      </c>
      <c r="AO143" s="51">
        <f>SUMPRODUCT((IFERROR((L143:AH143+L144:AH144+L145:AH145),0)&gt;8)*1,IFERROR((L143:AH143+L144:AH144+L145:AH145-8),0))</f>
        <v>19</v>
      </c>
      <c r="AP143" s="48"/>
    </row>
    <row r="144" spans="1:42">
      <c r="A144" s="66"/>
      <c r="B144" s="21"/>
      <c r="C144" s="21" t="s">
        <v>152</v>
      </c>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v>4</v>
      </c>
      <c r="AC144" s="21">
        <v>4</v>
      </c>
      <c r="AD144" s="21">
        <v>4</v>
      </c>
      <c r="AE144" s="21">
        <v>4</v>
      </c>
      <c r="AF144" s="21">
        <v>4</v>
      </c>
      <c r="AG144" s="21">
        <v>4</v>
      </c>
      <c r="AH144" s="21">
        <v>4</v>
      </c>
      <c r="AI144" s="48"/>
      <c r="AJ144" s="48"/>
      <c r="AK144" s="48"/>
      <c r="AL144" s="48"/>
      <c r="AM144" s="48"/>
      <c r="AN144" s="49"/>
      <c r="AO144" s="52"/>
      <c r="AP144" s="48"/>
    </row>
    <row r="145" spans="1:42">
      <c r="A145" s="66"/>
      <c r="B145" s="21"/>
      <c r="C145" s="21" t="s">
        <v>153</v>
      </c>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v>3</v>
      </c>
      <c r="AC145" s="21">
        <v>3</v>
      </c>
      <c r="AD145" s="21">
        <v>3</v>
      </c>
      <c r="AE145" s="21">
        <v>3</v>
      </c>
      <c r="AF145" s="21">
        <v>3</v>
      </c>
      <c r="AG145" s="21">
        <v>3</v>
      </c>
      <c r="AH145" s="21">
        <v>1</v>
      </c>
      <c r="AI145" s="48"/>
      <c r="AJ145" s="48"/>
      <c r="AK145" s="48"/>
      <c r="AL145" s="48"/>
      <c r="AM145" s="48"/>
      <c r="AN145" s="49"/>
      <c r="AO145" s="53"/>
      <c r="AP145" s="48"/>
    </row>
    <row r="146" spans="1:42">
      <c r="A146" s="66" t="s">
        <v>82</v>
      </c>
      <c r="B146" s="21" t="s">
        <v>164</v>
      </c>
      <c r="C146" s="21" t="s">
        <v>151</v>
      </c>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v>4</v>
      </c>
      <c r="AF146" s="21">
        <v>4</v>
      </c>
      <c r="AG146" s="21">
        <v>4</v>
      </c>
      <c r="AH146" s="21">
        <v>4</v>
      </c>
      <c r="AI146" s="48">
        <f>IF(A143="","",COUNTIF(D146:AH147,"&gt;2")/2)</f>
        <v>4</v>
      </c>
      <c r="AJ146" s="48">
        <f>SUMPRODUCT(IFERROR((IFERROR(WEEKDAY($D$3:$AH$3,2),999)&lt;6)*D146:AH147,0))</f>
        <v>32</v>
      </c>
      <c r="AK146" s="48">
        <f>SUMPRODUCT((IFERROR(WEEKDAY($D$3:$AH$3,2),999)&lt;6)*D148:AH148)</f>
        <v>9</v>
      </c>
      <c r="AL146" s="48">
        <f>SUMPRODUCT(IFERROR((IFERROR(WEEKDAY($D$3:$AH$3,2),0)&gt;5)*D146:AH148,0))</f>
        <v>0</v>
      </c>
      <c r="AM146" s="48">
        <f>IFERROR(SUM(AJ146:AL148),"")</f>
        <v>41</v>
      </c>
      <c r="AN146" s="49" t="s">
        <v>154</v>
      </c>
      <c r="AO146" s="51">
        <f>SUMPRODUCT((IFERROR((L146:AH146+L147:AH147+L148:AH148),0)&gt;8)*1,IFERROR((L146:AH146+L147:AH147+L148:AH148-8),0))</f>
        <v>9</v>
      </c>
      <c r="AP146" s="48"/>
    </row>
    <row r="147" spans="1:42">
      <c r="A147" s="66"/>
      <c r="B147" s="21"/>
      <c r="C147" s="21" t="s">
        <v>152</v>
      </c>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v>4</v>
      </c>
      <c r="AF147" s="21">
        <v>4</v>
      </c>
      <c r="AG147" s="21">
        <v>4</v>
      </c>
      <c r="AH147" s="21">
        <v>4</v>
      </c>
      <c r="AI147" s="48"/>
      <c r="AJ147" s="48"/>
      <c r="AK147" s="48"/>
      <c r="AL147" s="48"/>
      <c r="AM147" s="48"/>
      <c r="AN147" s="49"/>
      <c r="AO147" s="52"/>
      <c r="AP147" s="48"/>
    </row>
    <row r="148" spans="1:42">
      <c r="A148" s="66"/>
      <c r="B148" s="21"/>
      <c r="C148" s="21" t="s">
        <v>153</v>
      </c>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v>3</v>
      </c>
      <c r="AF148" s="21">
        <v>3</v>
      </c>
      <c r="AG148" s="21">
        <v>3</v>
      </c>
      <c r="AH148" s="21"/>
      <c r="AI148" s="48"/>
      <c r="AJ148" s="48"/>
      <c r="AK148" s="48"/>
      <c r="AL148" s="48"/>
      <c r="AM148" s="48"/>
      <c r="AN148" s="49"/>
      <c r="AO148" s="53"/>
      <c r="AP148" s="48"/>
    </row>
    <row r="149" spans="1:42">
      <c r="A149" s="66" t="s">
        <v>45</v>
      </c>
      <c r="B149" s="21" t="s">
        <v>164</v>
      </c>
      <c r="C149" s="21" t="s">
        <v>151</v>
      </c>
      <c r="D149" s="21"/>
      <c r="E149" s="21"/>
      <c r="F149" s="21"/>
      <c r="G149" s="21"/>
      <c r="H149" s="21"/>
      <c r="I149" s="21"/>
      <c r="J149" s="21"/>
      <c r="K149" s="21"/>
      <c r="L149" s="21"/>
      <c r="M149" s="21">
        <v>4</v>
      </c>
      <c r="N149" s="21">
        <v>4</v>
      </c>
      <c r="O149" s="21">
        <v>4</v>
      </c>
      <c r="P149" s="21"/>
      <c r="Q149" s="21">
        <v>4</v>
      </c>
      <c r="R149" s="21">
        <v>4</v>
      </c>
      <c r="S149" s="21">
        <v>4</v>
      </c>
      <c r="T149" s="21">
        <v>4</v>
      </c>
      <c r="U149" s="21">
        <v>4</v>
      </c>
      <c r="V149" s="21">
        <v>4</v>
      </c>
      <c r="W149" s="21">
        <v>4</v>
      </c>
      <c r="X149" s="21">
        <v>4</v>
      </c>
      <c r="Y149" s="21">
        <v>4</v>
      </c>
      <c r="Z149" s="21">
        <v>4</v>
      </c>
      <c r="AA149" s="21">
        <v>4</v>
      </c>
      <c r="AB149" s="21">
        <v>4</v>
      </c>
      <c r="AC149" s="21">
        <v>4</v>
      </c>
      <c r="AD149" s="21">
        <v>4</v>
      </c>
      <c r="AE149" s="21">
        <v>0</v>
      </c>
      <c r="AF149" s="21">
        <v>4</v>
      </c>
      <c r="AG149" s="21">
        <v>4</v>
      </c>
      <c r="AH149" s="21">
        <v>4</v>
      </c>
      <c r="AI149" s="48">
        <f>IF(A146="","",COUNTIF(D149:AH150,"&gt;2")/2)</f>
        <v>21</v>
      </c>
      <c r="AJ149" s="48">
        <f>SUMPRODUCT(IFERROR((IFERROR(WEEKDAY($D$3:$AH$3,2),999)&lt;6)*D149:AH150,0))</f>
        <v>120</v>
      </c>
      <c r="AK149" s="48">
        <f>SUMPRODUCT((IFERROR(WEEKDAY($D$3:$AH$3,2),999)&lt;6)*D151:AH151)</f>
        <v>54</v>
      </c>
      <c r="AL149" s="48">
        <f>SUMPRODUCT(IFERROR((IFERROR(WEEKDAY($D$3:$AH$3,2),0)&gt;5)*D149:AH151,0))</f>
        <v>69</v>
      </c>
      <c r="AM149" s="48">
        <f>IFERROR(SUM(AJ149:AL151),"")</f>
        <v>243</v>
      </c>
      <c r="AN149" s="49" t="s">
        <v>154</v>
      </c>
      <c r="AO149" s="51">
        <f>SUMPRODUCT((IFERROR((L149:AH149+L150:AH150+L151:AH151),0)&gt;8)*1,IFERROR((L149:AH149+L150:AH150+L151:AH151-8),0))</f>
        <v>69</v>
      </c>
      <c r="AP149" s="48"/>
    </row>
    <row r="150" spans="1:42">
      <c r="A150" s="66"/>
      <c r="B150" s="21"/>
      <c r="C150" s="21" t="s">
        <v>152</v>
      </c>
      <c r="D150" s="21"/>
      <c r="E150" s="21"/>
      <c r="F150" s="21"/>
      <c r="G150" s="21"/>
      <c r="H150" s="21"/>
      <c r="I150" s="21"/>
      <c r="J150" s="21"/>
      <c r="K150" s="21"/>
      <c r="L150" s="21">
        <v>4</v>
      </c>
      <c r="M150" s="21">
        <v>4</v>
      </c>
      <c r="N150" s="21">
        <v>4</v>
      </c>
      <c r="O150" s="21">
        <v>4</v>
      </c>
      <c r="P150" s="21">
        <v>4</v>
      </c>
      <c r="Q150" s="21">
        <v>4</v>
      </c>
      <c r="R150" s="21">
        <v>4</v>
      </c>
      <c r="S150" s="21">
        <v>4</v>
      </c>
      <c r="T150" s="21">
        <v>4</v>
      </c>
      <c r="U150" s="21">
        <v>4</v>
      </c>
      <c r="V150" s="21">
        <v>4</v>
      </c>
      <c r="W150" s="21">
        <v>4</v>
      </c>
      <c r="X150" s="21">
        <v>4</v>
      </c>
      <c r="Y150" s="21">
        <v>4</v>
      </c>
      <c r="Z150" s="21">
        <v>4</v>
      </c>
      <c r="AA150" s="21">
        <v>4</v>
      </c>
      <c r="AB150" s="21">
        <v>4</v>
      </c>
      <c r="AC150" s="21">
        <v>4</v>
      </c>
      <c r="AD150" s="21">
        <v>4</v>
      </c>
      <c r="AE150" s="21"/>
      <c r="AF150" s="21">
        <v>4</v>
      </c>
      <c r="AG150" s="21">
        <v>4</v>
      </c>
      <c r="AH150" s="21">
        <v>4</v>
      </c>
      <c r="AI150" s="48"/>
      <c r="AJ150" s="48"/>
      <c r="AK150" s="48"/>
      <c r="AL150" s="48"/>
      <c r="AM150" s="48"/>
      <c r="AN150" s="49"/>
      <c r="AO150" s="52"/>
      <c r="AP150" s="48"/>
    </row>
    <row r="151" spans="1:42">
      <c r="A151" s="66"/>
      <c r="B151" s="21"/>
      <c r="C151" s="21" t="s">
        <v>153</v>
      </c>
      <c r="D151" s="21"/>
      <c r="E151" s="21"/>
      <c r="F151" s="21"/>
      <c r="G151" s="21"/>
      <c r="H151" s="21"/>
      <c r="I151" s="21"/>
      <c r="J151" s="21"/>
      <c r="K151" s="21"/>
      <c r="L151" s="21">
        <v>3</v>
      </c>
      <c r="M151" s="21">
        <v>3</v>
      </c>
      <c r="N151" s="21">
        <v>3</v>
      </c>
      <c r="O151" s="21">
        <v>3</v>
      </c>
      <c r="P151" s="21">
        <v>3</v>
      </c>
      <c r="Q151" s="21">
        <v>3</v>
      </c>
      <c r="R151" s="21">
        <v>4</v>
      </c>
      <c r="S151" s="21">
        <v>3</v>
      </c>
      <c r="T151" s="21">
        <v>3</v>
      </c>
      <c r="U151" s="21">
        <v>4</v>
      </c>
      <c r="V151" s="21">
        <v>4</v>
      </c>
      <c r="W151" s="21">
        <v>3</v>
      </c>
      <c r="X151" s="21">
        <v>5</v>
      </c>
      <c r="Y151" s="21">
        <v>3</v>
      </c>
      <c r="Z151" s="21">
        <v>4</v>
      </c>
      <c r="AA151" s="21">
        <v>5</v>
      </c>
      <c r="AB151" s="21">
        <v>4</v>
      </c>
      <c r="AC151" s="21">
        <v>3</v>
      </c>
      <c r="AD151" s="21">
        <v>3</v>
      </c>
      <c r="AE151" s="21"/>
      <c r="AF151" s="21">
        <v>3</v>
      </c>
      <c r="AG151" s="21">
        <v>3</v>
      </c>
      <c r="AH151" s="21">
        <v>3</v>
      </c>
      <c r="AI151" s="48"/>
      <c r="AJ151" s="48"/>
      <c r="AK151" s="48"/>
      <c r="AL151" s="48"/>
      <c r="AM151" s="48"/>
      <c r="AN151" s="49"/>
      <c r="AO151" s="53"/>
      <c r="AP151" s="48"/>
    </row>
    <row r="152" spans="1:42">
      <c r="A152" s="66" t="s">
        <v>86</v>
      </c>
      <c r="B152" s="21" t="s">
        <v>164</v>
      </c>
      <c r="C152" s="21" t="s">
        <v>151</v>
      </c>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v>4</v>
      </c>
      <c r="AG152" s="21">
        <v>4</v>
      </c>
      <c r="AH152" s="21">
        <v>4</v>
      </c>
      <c r="AI152" s="48">
        <f>IF(A149="","",COUNTIF(D152:AH153,"&gt;2")/2)</f>
        <v>3</v>
      </c>
      <c r="AJ152" s="48">
        <f>SUMPRODUCT(IFERROR((IFERROR(WEEKDAY($D$3:$AH$3,2),999)&lt;6)*D152:AH153,0))</f>
        <v>24</v>
      </c>
      <c r="AK152" s="48">
        <f>SUMPRODUCT((IFERROR(WEEKDAY($D$3:$AH$3,2),999)&lt;6)*D154:AH154)</f>
        <v>9</v>
      </c>
      <c r="AL152" s="48">
        <f>SUMPRODUCT(IFERROR((IFERROR(WEEKDAY($D$3:$AH$3,2),0)&gt;5)*D152:AH154,0))</f>
        <v>0</v>
      </c>
      <c r="AM152" s="48">
        <f>IFERROR(SUM(AJ152:AL154),"")</f>
        <v>33</v>
      </c>
      <c r="AN152" s="49" t="s">
        <v>154</v>
      </c>
      <c r="AO152" s="51">
        <f>SUMPRODUCT((IFERROR((L152:AH152+L153:AH153+L154:AH154),0)&gt;8)*1,IFERROR((L152:AH152+L153:AH153+L154:AH154-8),0))</f>
        <v>9</v>
      </c>
      <c r="AP152" s="48"/>
    </row>
    <row r="153" spans="1:42">
      <c r="A153" s="66"/>
      <c r="B153" s="21"/>
      <c r="C153" s="21" t="s">
        <v>152</v>
      </c>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v>4</v>
      </c>
      <c r="AG153" s="21">
        <v>4</v>
      </c>
      <c r="AH153" s="21">
        <v>4</v>
      </c>
      <c r="AI153" s="48"/>
      <c r="AJ153" s="48"/>
      <c r="AK153" s="48"/>
      <c r="AL153" s="48"/>
      <c r="AM153" s="48"/>
      <c r="AN153" s="49"/>
      <c r="AO153" s="52"/>
      <c r="AP153" s="48"/>
    </row>
    <row r="154" spans="1:42">
      <c r="A154" s="66"/>
      <c r="B154" s="21"/>
      <c r="C154" s="21" t="s">
        <v>153</v>
      </c>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v>3</v>
      </c>
      <c r="AG154" s="21">
        <v>3</v>
      </c>
      <c r="AH154" s="21">
        <v>3</v>
      </c>
      <c r="AI154" s="48"/>
      <c r="AJ154" s="48"/>
      <c r="AK154" s="48"/>
      <c r="AL154" s="48"/>
      <c r="AM154" s="48"/>
      <c r="AN154" s="49"/>
      <c r="AO154" s="53"/>
      <c r="AP154" s="48"/>
    </row>
    <row r="155" spans="1:42">
      <c r="A155" s="66" t="s">
        <v>46</v>
      </c>
      <c r="B155" s="21" t="s">
        <v>164</v>
      </c>
      <c r="C155" s="21" t="s">
        <v>151</v>
      </c>
      <c r="D155" s="21"/>
      <c r="E155" s="21"/>
      <c r="F155" s="21"/>
      <c r="G155" s="21"/>
      <c r="H155" s="21"/>
      <c r="I155" s="21"/>
      <c r="J155" s="21"/>
      <c r="K155" s="21"/>
      <c r="L155" s="21"/>
      <c r="M155" s="21"/>
      <c r="N155" s="21"/>
      <c r="O155" s="21"/>
      <c r="P155" s="21"/>
      <c r="Q155" s="21"/>
      <c r="R155" s="21"/>
      <c r="S155" s="21"/>
      <c r="T155" s="21"/>
      <c r="U155" s="21"/>
      <c r="V155" s="21"/>
      <c r="W155" s="21"/>
      <c r="X155" s="21"/>
      <c r="Y155" s="21">
        <v>4</v>
      </c>
      <c r="Z155" s="21">
        <v>4</v>
      </c>
      <c r="AA155" s="21">
        <v>4</v>
      </c>
      <c r="AB155" s="21">
        <v>0</v>
      </c>
      <c r="AC155" s="21">
        <v>4</v>
      </c>
      <c r="AD155" s="21">
        <v>4</v>
      </c>
      <c r="AE155" s="21">
        <v>4</v>
      </c>
      <c r="AF155" s="21">
        <v>4</v>
      </c>
      <c r="AG155" s="21">
        <v>4</v>
      </c>
      <c r="AH155" s="21">
        <v>4</v>
      </c>
      <c r="AI155" s="48">
        <f>IF(A152="","",COUNTIF(D155:AH156,"&gt;2")/2)</f>
        <v>9</v>
      </c>
      <c r="AJ155" s="48">
        <f>SUMPRODUCT(IFERROR((IFERROR(WEEKDAY($D$3:$AH$3,2),999)&lt;6)*D155:AH156,0))</f>
        <v>64</v>
      </c>
      <c r="AK155" s="48">
        <f>SUMPRODUCT((IFERROR(WEEKDAY($D$3:$AH$3,2),999)&lt;6)*D157:AH157)</f>
        <v>18.5</v>
      </c>
      <c r="AL155" s="48">
        <f>SUMPRODUCT(IFERROR((IFERROR(WEEKDAY($D$3:$AH$3,2),0)&gt;5)*D155:AH157,0))</f>
        <v>9.5</v>
      </c>
      <c r="AM155" s="48">
        <f>IFERROR(SUM(AJ155:AL157),"")</f>
        <v>92</v>
      </c>
      <c r="AN155" s="49" t="s">
        <v>154</v>
      </c>
      <c r="AO155" s="51">
        <f>SUMPRODUCT((IFERROR((L155:AH155+L156:AH156+L157:AH157),0)&gt;8)*1,IFERROR((L155:AH155+L156:AH156+L157:AH157-8),0))</f>
        <v>20</v>
      </c>
      <c r="AP155" s="48"/>
    </row>
    <row r="156" spans="1:42">
      <c r="A156" s="66"/>
      <c r="B156" s="21"/>
      <c r="C156" s="21" t="s">
        <v>152</v>
      </c>
      <c r="D156" s="21"/>
      <c r="E156" s="21"/>
      <c r="F156" s="21"/>
      <c r="G156" s="21"/>
      <c r="H156" s="21"/>
      <c r="I156" s="21"/>
      <c r="J156" s="21"/>
      <c r="K156" s="21"/>
      <c r="L156" s="21"/>
      <c r="M156" s="21"/>
      <c r="N156" s="21"/>
      <c r="O156" s="21"/>
      <c r="P156" s="21"/>
      <c r="Q156" s="21"/>
      <c r="R156" s="21"/>
      <c r="S156" s="21"/>
      <c r="T156" s="21"/>
      <c r="U156" s="21"/>
      <c r="V156" s="21"/>
      <c r="W156" s="21"/>
      <c r="X156" s="21"/>
      <c r="Y156" s="21">
        <v>4</v>
      </c>
      <c r="Z156" s="21">
        <v>4</v>
      </c>
      <c r="AA156" s="21">
        <v>4</v>
      </c>
      <c r="AB156" s="21"/>
      <c r="AC156" s="21">
        <v>4</v>
      </c>
      <c r="AD156" s="21">
        <v>4</v>
      </c>
      <c r="AE156" s="21">
        <v>4</v>
      </c>
      <c r="AF156" s="21">
        <v>4</v>
      </c>
      <c r="AG156" s="21">
        <v>4</v>
      </c>
      <c r="AH156" s="21">
        <v>4</v>
      </c>
      <c r="AI156" s="48"/>
      <c r="AJ156" s="48"/>
      <c r="AK156" s="48"/>
      <c r="AL156" s="48"/>
      <c r="AM156" s="48"/>
      <c r="AN156" s="49"/>
      <c r="AO156" s="52"/>
      <c r="AP156" s="48"/>
    </row>
    <row r="157" spans="1:42">
      <c r="A157" s="66"/>
      <c r="B157" s="21"/>
      <c r="C157" s="21" t="s">
        <v>153</v>
      </c>
      <c r="D157" s="21"/>
      <c r="E157" s="21"/>
      <c r="F157" s="21"/>
      <c r="G157" s="21"/>
      <c r="H157" s="21"/>
      <c r="I157" s="21"/>
      <c r="J157" s="21"/>
      <c r="K157" s="21"/>
      <c r="L157" s="21"/>
      <c r="M157" s="21"/>
      <c r="N157" s="21"/>
      <c r="O157" s="21"/>
      <c r="P157" s="21"/>
      <c r="Q157" s="21"/>
      <c r="R157" s="21"/>
      <c r="S157" s="21"/>
      <c r="T157" s="21"/>
      <c r="U157" s="21"/>
      <c r="V157" s="21"/>
      <c r="W157" s="21"/>
      <c r="X157" s="21"/>
      <c r="Y157" s="21">
        <v>3</v>
      </c>
      <c r="Z157" s="21">
        <v>2.5</v>
      </c>
      <c r="AA157" s="21">
        <v>3</v>
      </c>
      <c r="AB157" s="21"/>
      <c r="AC157" s="21">
        <v>1.5</v>
      </c>
      <c r="AD157" s="21">
        <v>2.5</v>
      </c>
      <c r="AE157" s="21">
        <v>2.5</v>
      </c>
      <c r="AF157" s="21">
        <v>2.5</v>
      </c>
      <c r="AG157" s="21">
        <v>2.5</v>
      </c>
      <c r="AH157" s="21"/>
      <c r="AI157" s="48"/>
      <c r="AJ157" s="48"/>
      <c r="AK157" s="48"/>
      <c r="AL157" s="48"/>
      <c r="AM157" s="48"/>
      <c r="AN157" s="49"/>
      <c r="AO157" s="53"/>
      <c r="AP157" s="48"/>
    </row>
    <row r="158" spans="1:42">
      <c r="A158" s="66" t="s">
        <v>85</v>
      </c>
      <c r="B158" s="21" t="s">
        <v>164</v>
      </c>
      <c r="C158" s="21" t="s">
        <v>151</v>
      </c>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v>4</v>
      </c>
      <c r="AH158" s="21">
        <v>4</v>
      </c>
      <c r="AI158" s="48">
        <f>IF(A155="","",COUNTIF(D158:AH159,"&gt;2")/2)</f>
        <v>2</v>
      </c>
      <c r="AJ158" s="48">
        <f>SUMPRODUCT(IFERROR((IFERROR(WEEKDAY($D$3:$AH$3,2),999)&lt;6)*D158:AH159,0))</f>
        <v>16</v>
      </c>
      <c r="AK158" s="48">
        <f>SUMPRODUCT((IFERROR(WEEKDAY($D$3:$AH$3,2),999)&lt;6)*D160:AH160)</f>
        <v>3</v>
      </c>
      <c r="AL158" s="48">
        <f>SUMPRODUCT(IFERROR((IFERROR(WEEKDAY($D$3:$AH$3,2),0)&gt;5)*D158:AH160,0))</f>
        <v>0</v>
      </c>
      <c r="AM158" s="48">
        <f>IFERROR(SUM(AJ158:AL160),"")</f>
        <v>19</v>
      </c>
      <c r="AN158" s="49" t="s">
        <v>154</v>
      </c>
      <c r="AO158" s="51">
        <f>SUMPRODUCT((IFERROR((L158:AH158+L159:AH159+L160:AH160),0)&gt;8)*1,IFERROR((L158:AH158+L159:AH159+L160:AH160-8),0))</f>
        <v>3</v>
      </c>
      <c r="AP158" s="48"/>
    </row>
    <row r="159" spans="1:42">
      <c r="A159" s="66"/>
      <c r="B159" s="21"/>
      <c r="C159" s="21" t="s">
        <v>152</v>
      </c>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v>4</v>
      </c>
      <c r="AH159" s="21">
        <v>4</v>
      </c>
      <c r="AI159" s="48"/>
      <c r="AJ159" s="48"/>
      <c r="AK159" s="48"/>
      <c r="AL159" s="48"/>
      <c r="AM159" s="48"/>
      <c r="AN159" s="49"/>
      <c r="AO159" s="52"/>
      <c r="AP159" s="48"/>
    </row>
    <row r="160" spans="1:42">
      <c r="A160" s="66"/>
      <c r="B160" s="21"/>
      <c r="C160" s="21" t="s">
        <v>153</v>
      </c>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v>3</v>
      </c>
      <c r="AH160" s="21"/>
      <c r="AI160" s="48"/>
      <c r="AJ160" s="48"/>
      <c r="AK160" s="48"/>
      <c r="AL160" s="48"/>
      <c r="AM160" s="48"/>
      <c r="AN160" s="49"/>
      <c r="AO160" s="53"/>
      <c r="AP160" s="48"/>
    </row>
    <row r="161" spans="1:42">
      <c r="A161" s="66" t="s">
        <v>84</v>
      </c>
      <c r="B161" s="21" t="s">
        <v>164</v>
      </c>
      <c r="C161" s="21" t="s">
        <v>151</v>
      </c>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v>4</v>
      </c>
      <c r="AH161" s="21">
        <v>4</v>
      </c>
      <c r="AI161" s="48">
        <f>IF(A158="","",COUNTIF(D161:AH162,"&gt;2")/2)</f>
        <v>2</v>
      </c>
      <c r="AJ161" s="48">
        <f>SUMPRODUCT(IFERROR((IFERROR(WEEKDAY($D$3:$AH$3,2),999)&lt;6)*D161:AH162,0))</f>
        <v>16</v>
      </c>
      <c r="AK161" s="48">
        <f>SUMPRODUCT((IFERROR(WEEKDAY($D$3:$AH$3,2),999)&lt;6)*D163:AH163)</f>
        <v>3.5</v>
      </c>
      <c r="AL161" s="48">
        <f>SUMPRODUCT(IFERROR((IFERROR(WEEKDAY($D$3:$AH$3,2),0)&gt;5)*D161:AH163,0))</f>
        <v>0</v>
      </c>
      <c r="AM161" s="48">
        <f>IFERROR(SUM(AJ161:AL163),"")</f>
        <v>19.5</v>
      </c>
      <c r="AN161" s="49" t="s">
        <v>154</v>
      </c>
      <c r="AO161" s="51">
        <f>SUMPRODUCT((IFERROR((L161:AH161+L162:AH162+L163:AH163),0)&gt;8)*1,IFERROR((L161:AH161+L162:AH162+L163:AH163-8),0))</f>
        <v>3.5</v>
      </c>
      <c r="AP161" s="48"/>
    </row>
    <row r="162" spans="1:42">
      <c r="A162" s="66"/>
      <c r="B162" s="21"/>
      <c r="C162" s="21" t="s">
        <v>152</v>
      </c>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v>4</v>
      </c>
      <c r="AH162" s="21">
        <v>4</v>
      </c>
      <c r="AI162" s="48"/>
      <c r="AJ162" s="48"/>
      <c r="AK162" s="48"/>
      <c r="AL162" s="48"/>
      <c r="AM162" s="48"/>
      <c r="AN162" s="49"/>
      <c r="AO162" s="52"/>
      <c r="AP162" s="48"/>
    </row>
    <row r="163" spans="1:42">
      <c r="A163" s="66"/>
      <c r="B163" s="21"/>
      <c r="C163" s="21" t="s">
        <v>153</v>
      </c>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v>3</v>
      </c>
      <c r="AH163" s="21">
        <v>0.5</v>
      </c>
      <c r="AI163" s="48"/>
      <c r="AJ163" s="48"/>
      <c r="AK163" s="48"/>
      <c r="AL163" s="48"/>
      <c r="AM163" s="48"/>
      <c r="AN163" s="49"/>
      <c r="AO163" s="53"/>
      <c r="AP163" s="48"/>
    </row>
    <row r="164" spans="1:42">
      <c r="A164" s="21" t="s">
        <v>61</v>
      </c>
      <c r="B164" s="21" t="s">
        <v>165</v>
      </c>
      <c r="C164" s="21" t="s">
        <v>151</v>
      </c>
      <c r="D164" s="8"/>
      <c r="E164" s="8"/>
      <c r="F164" s="34"/>
      <c r="G164" s="34"/>
      <c r="H164" s="34"/>
      <c r="I164" s="34"/>
      <c r="J164" s="34"/>
      <c r="K164" s="34"/>
      <c r="L164" s="34"/>
      <c r="M164" s="67">
        <v>4</v>
      </c>
      <c r="N164" s="67">
        <v>4</v>
      </c>
      <c r="O164" s="67">
        <v>4</v>
      </c>
      <c r="P164" s="67">
        <v>4</v>
      </c>
      <c r="Q164" s="34">
        <v>0</v>
      </c>
      <c r="R164" s="34">
        <v>0</v>
      </c>
      <c r="S164" s="34">
        <v>0</v>
      </c>
      <c r="T164" s="8">
        <v>4</v>
      </c>
      <c r="U164" s="8">
        <v>4</v>
      </c>
      <c r="V164" s="34">
        <v>4</v>
      </c>
      <c r="W164" s="8">
        <v>4</v>
      </c>
      <c r="X164" s="34">
        <v>0</v>
      </c>
      <c r="Y164" s="34">
        <v>0</v>
      </c>
      <c r="Z164" s="8">
        <v>4</v>
      </c>
      <c r="AA164" s="8">
        <v>4</v>
      </c>
      <c r="AB164" s="8">
        <v>4</v>
      </c>
      <c r="AC164" s="8">
        <v>4</v>
      </c>
      <c r="AD164" s="8">
        <v>4</v>
      </c>
      <c r="AE164" s="34">
        <v>4</v>
      </c>
      <c r="AF164" s="34">
        <v>4</v>
      </c>
      <c r="AG164" s="8">
        <v>4</v>
      </c>
      <c r="AH164" s="21">
        <v>4</v>
      </c>
      <c r="AI164" s="48">
        <f>IF(A161="","",COUNTIF(D164:AH165,"&gt;2")/2)</f>
        <v>17</v>
      </c>
      <c r="AJ164" s="48">
        <f>SUMPRODUCT(IFERROR((IFERROR(WEEKDAY($D$3:$AH$3,2),999)&lt;6)*D164:AH165,0))</f>
        <v>88</v>
      </c>
      <c r="AK164" s="48">
        <f>SUMPRODUCT((IFERROR(WEEKDAY($D$3:$AH$3,2),999)&lt;6)*D166:AH166)</f>
        <v>27.5</v>
      </c>
      <c r="AL164" s="48">
        <f>SUMPRODUCT(IFERROR((IFERROR(WEEKDAY($D$3:$AH$3,2),0)&gt;5)*D164:AH166,0))</f>
        <v>63</v>
      </c>
      <c r="AM164" s="48">
        <f>IFERROR(SUM(AJ164:AL166),"")</f>
        <v>178.5</v>
      </c>
      <c r="AN164" s="49" t="s">
        <v>154</v>
      </c>
      <c r="AO164" s="51">
        <f>SUMPRODUCT((IFERROR((L164:AH164+L165:AH165+L166:AH166),0)&gt;8)*1,IFERROR((L164:AH164+L165:AH165+L166:AH166-8),0))</f>
        <v>42.5</v>
      </c>
      <c r="AP164" s="48"/>
    </row>
    <row r="165" spans="1:42">
      <c r="A165" s="21"/>
      <c r="B165" s="21"/>
      <c r="C165" s="21" t="s">
        <v>152</v>
      </c>
      <c r="D165" s="8"/>
      <c r="E165" s="8"/>
      <c r="F165" s="34"/>
      <c r="G165" s="34"/>
      <c r="H165" s="34"/>
      <c r="I165" s="34"/>
      <c r="J165" s="34"/>
      <c r="K165" s="34"/>
      <c r="L165" s="34"/>
      <c r="M165" s="67">
        <v>4</v>
      </c>
      <c r="N165" s="67">
        <v>4</v>
      </c>
      <c r="O165" s="67">
        <v>4</v>
      </c>
      <c r="P165" s="67">
        <v>4</v>
      </c>
      <c r="Q165" s="34">
        <v>0</v>
      </c>
      <c r="R165" s="34">
        <v>0</v>
      </c>
      <c r="S165" s="34">
        <v>0</v>
      </c>
      <c r="T165" s="8">
        <v>4</v>
      </c>
      <c r="U165" s="8">
        <v>4</v>
      </c>
      <c r="V165" s="34">
        <v>4</v>
      </c>
      <c r="W165" s="8">
        <v>4</v>
      </c>
      <c r="X165" s="34">
        <v>0</v>
      </c>
      <c r="Y165" s="34">
        <v>0</v>
      </c>
      <c r="Z165" s="8">
        <v>4</v>
      </c>
      <c r="AA165" s="8">
        <v>4</v>
      </c>
      <c r="AB165" s="8">
        <v>4</v>
      </c>
      <c r="AC165" s="8">
        <v>4</v>
      </c>
      <c r="AD165" s="8">
        <v>4</v>
      </c>
      <c r="AE165" s="34">
        <v>4</v>
      </c>
      <c r="AF165" s="34">
        <v>4</v>
      </c>
      <c r="AG165" s="8">
        <v>4</v>
      </c>
      <c r="AH165" s="21">
        <v>4</v>
      </c>
      <c r="AI165" s="48"/>
      <c r="AJ165" s="48"/>
      <c r="AK165" s="48"/>
      <c r="AL165" s="48"/>
      <c r="AM165" s="48"/>
      <c r="AN165" s="49"/>
      <c r="AO165" s="52"/>
      <c r="AP165" s="48"/>
    </row>
    <row r="166" spans="1:42">
      <c r="A166" s="21"/>
      <c r="B166" s="21"/>
      <c r="C166" s="57" t="s">
        <v>153</v>
      </c>
      <c r="D166" s="8"/>
      <c r="E166" s="8"/>
      <c r="F166" s="34"/>
      <c r="G166" s="34"/>
      <c r="H166" s="34"/>
      <c r="I166" s="34"/>
      <c r="J166" s="34"/>
      <c r="K166" s="34"/>
      <c r="L166" s="34"/>
      <c r="M166" s="67">
        <v>2.5</v>
      </c>
      <c r="N166" s="67">
        <v>2.5</v>
      </c>
      <c r="O166" s="67">
        <v>2.5</v>
      </c>
      <c r="P166" s="67">
        <v>2.5</v>
      </c>
      <c r="Q166" s="34"/>
      <c r="R166" s="34"/>
      <c r="S166" s="34"/>
      <c r="T166" s="8">
        <v>2.5</v>
      </c>
      <c r="U166" s="8">
        <v>2.5</v>
      </c>
      <c r="V166" s="34">
        <v>2.5</v>
      </c>
      <c r="W166" s="8">
        <v>2.5</v>
      </c>
      <c r="X166" s="34"/>
      <c r="Y166" s="34"/>
      <c r="Z166" s="8">
        <v>2.5</v>
      </c>
      <c r="AA166" s="8">
        <v>2.5</v>
      </c>
      <c r="AB166" s="8">
        <v>2.5</v>
      </c>
      <c r="AC166" s="8">
        <v>2.5</v>
      </c>
      <c r="AD166" s="8">
        <v>2.5</v>
      </c>
      <c r="AE166" s="34">
        <v>2.5</v>
      </c>
      <c r="AF166" s="34">
        <v>2.5</v>
      </c>
      <c r="AG166" s="8">
        <v>2.5</v>
      </c>
      <c r="AH166" s="21">
        <v>2.5</v>
      </c>
      <c r="AI166" s="48"/>
      <c r="AJ166" s="48"/>
      <c r="AK166" s="48"/>
      <c r="AL166" s="48"/>
      <c r="AM166" s="48"/>
      <c r="AN166" s="49"/>
      <c r="AO166" s="53"/>
      <c r="AP166" s="48"/>
    </row>
    <row r="167" spans="1:42">
      <c r="A167" s="57" t="s">
        <v>64</v>
      </c>
      <c r="B167" s="57" t="s">
        <v>165</v>
      </c>
      <c r="C167" s="57" t="s">
        <v>151</v>
      </c>
      <c r="D167" s="8"/>
      <c r="E167" s="8"/>
      <c r="F167" s="34"/>
      <c r="G167" s="34"/>
      <c r="H167" s="34"/>
      <c r="I167" s="34"/>
      <c r="J167" s="34"/>
      <c r="K167" s="34"/>
      <c r="L167" s="34"/>
      <c r="M167" s="67"/>
      <c r="N167" s="67">
        <v>4</v>
      </c>
      <c r="O167" s="67">
        <v>4</v>
      </c>
      <c r="P167" s="67">
        <v>4</v>
      </c>
      <c r="Q167" s="34">
        <v>4</v>
      </c>
      <c r="R167" s="67">
        <v>4</v>
      </c>
      <c r="S167" s="21">
        <v>4</v>
      </c>
      <c r="T167" s="8">
        <v>4</v>
      </c>
      <c r="U167" s="8">
        <v>4</v>
      </c>
      <c r="V167" s="34">
        <v>4</v>
      </c>
      <c r="W167" s="8">
        <v>4</v>
      </c>
      <c r="X167" s="8">
        <v>4</v>
      </c>
      <c r="Y167" s="8">
        <v>4</v>
      </c>
      <c r="Z167" s="8">
        <v>4</v>
      </c>
      <c r="AA167" s="8">
        <v>4</v>
      </c>
      <c r="AB167" s="8">
        <v>4</v>
      </c>
      <c r="AC167" s="8">
        <v>4</v>
      </c>
      <c r="AD167" s="8">
        <v>4</v>
      </c>
      <c r="AE167" s="34">
        <v>4</v>
      </c>
      <c r="AF167" s="34">
        <v>4</v>
      </c>
      <c r="AG167" s="8">
        <v>4</v>
      </c>
      <c r="AH167" s="21">
        <v>4</v>
      </c>
      <c r="AI167" s="48">
        <f>IF(A164="","",COUNTIF(D167:AH168,"&gt;2")/2)</f>
        <v>21</v>
      </c>
      <c r="AJ167" s="48">
        <f>SUMPRODUCT(IFERROR((IFERROR(WEEKDAY($D$3:$AH$3,2),999)&lt;6)*D167:AH168,0))</f>
        <v>120</v>
      </c>
      <c r="AK167" s="48">
        <f>SUMPRODUCT((IFERROR(WEEKDAY($D$3:$AH$3,2),999)&lt;6)*D169:AH169)</f>
        <v>37.5</v>
      </c>
      <c r="AL167" s="48">
        <f>SUMPRODUCT(IFERROR((IFERROR(WEEKDAY($D$3:$AH$3,2),0)&gt;5)*D167:AH169,0))</f>
        <v>63</v>
      </c>
      <c r="AM167" s="48">
        <f>IFERROR(SUM(AJ167:AL169),"")</f>
        <v>220.5</v>
      </c>
      <c r="AN167" s="49" t="s">
        <v>154</v>
      </c>
      <c r="AO167" s="51">
        <f>SUMPRODUCT((IFERROR((L167:AH167+L168:AH168+L169:AH169),0)&gt;8)*1,IFERROR((L167:AH167+L168:AH168+L169:AH169-8),0))</f>
        <v>52.5</v>
      </c>
      <c r="AP167" s="48"/>
    </row>
    <row r="168" spans="1:42">
      <c r="A168" s="58"/>
      <c r="B168" s="58"/>
      <c r="C168" s="57" t="s">
        <v>152</v>
      </c>
      <c r="D168" s="8"/>
      <c r="E168" s="8"/>
      <c r="F168" s="34"/>
      <c r="G168" s="34"/>
      <c r="H168" s="34"/>
      <c r="I168" s="34"/>
      <c r="J168" s="34"/>
      <c r="K168" s="34"/>
      <c r="L168" s="34"/>
      <c r="M168" s="67"/>
      <c r="N168" s="67">
        <v>4</v>
      </c>
      <c r="O168" s="67">
        <v>4</v>
      </c>
      <c r="P168" s="67">
        <v>4</v>
      </c>
      <c r="Q168" s="34">
        <v>4</v>
      </c>
      <c r="R168" s="67">
        <v>4</v>
      </c>
      <c r="S168" s="21">
        <v>4</v>
      </c>
      <c r="T168" s="8">
        <v>4</v>
      </c>
      <c r="U168" s="8">
        <v>4</v>
      </c>
      <c r="V168" s="34">
        <v>4</v>
      </c>
      <c r="W168" s="8">
        <v>4</v>
      </c>
      <c r="X168" s="8">
        <v>4</v>
      </c>
      <c r="Y168" s="8">
        <v>4</v>
      </c>
      <c r="Z168" s="8">
        <v>4</v>
      </c>
      <c r="AA168" s="8">
        <v>4</v>
      </c>
      <c r="AB168" s="8">
        <v>4</v>
      </c>
      <c r="AC168" s="8">
        <v>4</v>
      </c>
      <c r="AD168" s="8">
        <v>4</v>
      </c>
      <c r="AE168" s="34">
        <v>4</v>
      </c>
      <c r="AF168" s="34">
        <v>4</v>
      </c>
      <c r="AG168" s="8">
        <v>4</v>
      </c>
      <c r="AH168" s="21">
        <v>4</v>
      </c>
      <c r="AI168" s="48"/>
      <c r="AJ168" s="48"/>
      <c r="AK168" s="48"/>
      <c r="AL168" s="48"/>
      <c r="AM168" s="48"/>
      <c r="AN168" s="49"/>
      <c r="AO168" s="52"/>
      <c r="AP168" s="48"/>
    </row>
    <row r="169" spans="1:42">
      <c r="A169" s="59"/>
      <c r="B169" s="59"/>
      <c r="C169" s="57" t="s">
        <v>153</v>
      </c>
      <c r="D169" s="8"/>
      <c r="E169" s="8"/>
      <c r="F169" s="34"/>
      <c r="G169" s="34"/>
      <c r="H169" s="34"/>
      <c r="I169" s="34"/>
      <c r="J169" s="34"/>
      <c r="K169" s="34"/>
      <c r="L169" s="34"/>
      <c r="M169" s="67"/>
      <c r="N169" s="67">
        <v>2.5</v>
      </c>
      <c r="O169" s="67">
        <v>2.5</v>
      </c>
      <c r="P169" s="67">
        <v>2.5</v>
      </c>
      <c r="Q169" s="34">
        <v>2.5</v>
      </c>
      <c r="R169" s="67">
        <v>2.5</v>
      </c>
      <c r="S169" s="21">
        <v>2.5</v>
      </c>
      <c r="T169" s="8">
        <v>2.5</v>
      </c>
      <c r="U169" s="8">
        <v>2.5</v>
      </c>
      <c r="V169" s="34">
        <v>2.5</v>
      </c>
      <c r="W169" s="8">
        <v>2.5</v>
      </c>
      <c r="X169" s="8">
        <v>2.5</v>
      </c>
      <c r="Y169" s="8">
        <v>2.5</v>
      </c>
      <c r="Z169" s="8">
        <v>2.5</v>
      </c>
      <c r="AA169" s="8">
        <v>2.5</v>
      </c>
      <c r="AB169" s="8">
        <v>2.5</v>
      </c>
      <c r="AC169" s="8">
        <v>2.5</v>
      </c>
      <c r="AD169" s="8">
        <v>2.5</v>
      </c>
      <c r="AE169" s="34">
        <v>2.5</v>
      </c>
      <c r="AF169" s="34">
        <v>2.5</v>
      </c>
      <c r="AG169" s="8">
        <v>2.5</v>
      </c>
      <c r="AH169" s="21">
        <v>2.5</v>
      </c>
      <c r="AI169" s="48"/>
      <c r="AJ169" s="48"/>
      <c r="AK169" s="48"/>
      <c r="AL169" s="48"/>
      <c r="AM169" s="48"/>
      <c r="AN169" s="49"/>
      <c r="AO169" s="53"/>
      <c r="AP169" s="48"/>
    </row>
    <row r="170" spans="1:42">
      <c r="A170" s="57" t="s">
        <v>62</v>
      </c>
      <c r="B170" s="57" t="s">
        <v>165</v>
      </c>
      <c r="C170" s="57" t="s">
        <v>151</v>
      </c>
      <c r="D170" s="8"/>
      <c r="E170" s="8"/>
      <c r="F170" s="34"/>
      <c r="G170" s="34"/>
      <c r="H170" s="34"/>
      <c r="I170" s="34"/>
      <c r="J170" s="34"/>
      <c r="K170" s="34"/>
      <c r="L170" s="34"/>
      <c r="M170" s="67">
        <v>4</v>
      </c>
      <c r="N170" s="21">
        <v>0</v>
      </c>
      <c r="O170" s="21">
        <v>0</v>
      </c>
      <c r="P170" s="21">
        <v>0</v>
      </c>
      <c r="Q170" s="21">
        <v>0</v>
      </c>
      <c r="R170" s="67">
        <v>4</v>
      </c>
      <c r="S170" s="21">
        <v>4</v>
      </c>
      <c r="T170" s="8">
        <v>4</v>
      </c>
      <c r="U170" s="8">
        <v>4</v>
      </c>
      <c r="V170" s="34">
        <v>4</v>
      </c>
      <c r="W170" s="8">
        <v>4</v>
      </c>
      <c r="X170" s="8">
        <v>4</v>
      </c>
      <c r="Y170" s="8">
        <v>4</v>
      </c>
      <c r="Z170" s="8">
        <v>4</v>
      </c>
      <c r="AA170" s="8">
        <v>4</v>
      </c>
      <c r="AB170" s="8">
        <v>4</v>
      </c>
      <c r="AC170" s="8">
        <v>4</v>
      </c>
      <c r="AD170" s="8">
        <v>4</v>
      </c>
      <c r="AE170" s="34">
        <v>4</v>
      </c>
      <c r="AF170" s="34">
        <v>4</v>
      </c>
      <c r="AG170" s="8">
        <v>4</v>
      </c>
      <c r="AH170" s="21">
        <v>4</v>
      </c>
      <c r="AI170" s="48">
        <f>IF(A167="","",COUNTIF(D170:AH171,"&gt;2")/2)</f>
        <v>18</v>
      </c>
      <c r="AJ170" s="48">
        <f>SUMPRODUCT(IFERROR((IFERROR(WEEKDAY($D$3:$AH$3,2),999)&lt;6)*D170:AH171,0))</f>
        <v>112</v>
      </c>
      <c r="AK170" s="48">
        <f>SUMPRODUCT((IFERROR(WEEKDAY($D$3:$AH$3,2),999)&lt;6)*D172:AH172)</f>
        <v>35</v>
      </c>
      <c r="AL170" s="48">
        <f>SUMPRODUCT(IFERROR((IFERROR(WEEKDAY($D$3:$AH$3,2),0)&gt;5)*D170:AH172,0))</f>
        <v>42</v>
      </c>
      <c r="AM170" s="48">
        <f>IFERROR(SUM(AJ170:AL172),"")</f>
        <v>189</v>
      </c>
      <c r="AN170" s="49" t="s">
        <v>154</v>
      </c>
      <c r="AO170" s="51">
        <f>SUMPRODUCT((IFERROR((L170:AH170+L171:AH171+L172:AH172),0)&gt;8)*1,IFERROR((L170:AH170+L171:AH171+L172:AH172-8),0))</f>
        <v>45</v>
      </c>
      <c r="AP170" s="48"/>
    </row>
    <row r="171" spans="1:42">
      <c r="A171" s="58"/>
      <c r="B171" s="58"/>
      <c r="C171" s="57" t="s">
        <v>152</v>
      </c>
      <c r="D171" s="8"/>
      <c r="E171" s="8"/>
      <c r="F171" s="34"/>
      <c r="G171" s="34"/>
      <c r="H171" s="34"/>
      <c r="I171" s="34"/>
      <c r="J171" s="34"/>
      <c r="K171" s="34"/>
      <c r="L171" s="34"/>
      <c r="M171" s="67">
        <v>4</v>
      </c>
      <c r="N171" s="21">
        <v>0</v>
      </c>
      <c r="O171" s="21">
        <v>0</v>
      </c>
      <c r="P171" s="21">
        <v>0</v>
      </c>
      <c r="Q171" s="21">
        <v>0</v>
      </c>
      <c r="R171" s="67">
        <v>4</v>
      </c>
      <c r="S171" s="21">
        <v>4</v>
      </c>
      <c r="T171" s="8">
        <v>4</v>
      </c>
      <c r="U171" s="8">
        <v>4</v>
      </c>
      <c r="V171" s="34">
        <v>4</v>
      </c>
      <c r="W171" s="8">
        <v>4</v>
      </c>
      <c r="X171" s="8">
        <v>4</v>
      </c>
      <c r="Y171" s="8">
        <v>4</v>
      </c>
      <c r="Z171" s="8">
        <v>4</v>
      </c>
      <c r="AA171" s="8">
        <v>4</v>
      </c>
      <c r="AB171" s="8">
        <v>4</v>
      </c>
      <c r="AC171" s="8">
        <v>4</v>
      </c>
      <c r="AD171" s="8">
        <v>4</v>
      </c>
      <c r="AE171" s="34">
        <v>4</v>
      </c>
      <c r="AF171" s="34">
        <v>4</v>
      </c>
      <c r="AG171" s="8">
        <v>4</v>
      </c>
      <c r="AH171" s="21">
        <v>4</v>
      </c>
      <c r="AI171" s="48"/>
      <c r="AJ171" s="48"/>
      <c r="AK171" s="48"/>
      <c r="AL171" s="48"/>
      <c r="AM171" s="48"/>
      <c r="AN171" s="49"/>
      <c r="AO171" s="52"/>
      <c r="AP171" s="48"/>
    </row>
    <row r="172" spans="1:42">
      <c r="A172" s="59"/>
      <c r="B172" s="59"/>
      <c r="C172" s="57" t="s">
        <v>153</v>
      </c>
      <c r="D172" s="8"/>
      <c r="E172" s="8"/>
      <c r="F172" s="34"/>
      <c r="G172" s="34"/>
      <c r="H172" s="34"/>
      <c r="I172" s="34"/>
      <c r="J172" s="34"/>
      <c r="K172" s="34"/>
      <c r="L172" s="34"/>
      <c r="M172" s="67">
        <v>2.5</v>
      </c>
      <c r="N172" s="21"/>
      <c r="O172" s="21"/>
      <c r="P172" s="21"/>
      <c r="Q172" s="21"/>
      <c r="R172" s="67">
        <v>2.5</v>
      </c>
      <c r="S172" s="21">
        <v>2.5</v>
      </c>
      <c r="T172" s="8">
        <v>2.5</v>
      </c>
      <c r="U172" s="8">
        <v>2.5</v>
      </c>
      <c r="V172" s="34">
        <v>2.5</v>
      </c>
      <c r="W172" s="8">
        <v>2.5</v>
      </c>
      <c r="X172" s="8">
        <v>2.5</v>
      </c>
      <c r="Y172" s="8">
        <v>2.5</v>
      </c>
      <c r="Z172" s="8">
        <v>2.5</v>
      </c>
      <c r="AA172" s="8">
        <v>2.5</v>
      </c>
      <c r="AB172" s="8">
        <v>2.5</v>
      </c>
      <c r="AC172" s="8">
        <v>2.5</v>
      </c>
      <c r="AD172" s="8">
        <v>2.5</v>
      </c>
      <c r="AE172" s="34">
        <v>2.5</v>
      </c>
      <c r="AF172" s="34">
        <v>2.5</v>
      </c>
      <c r="AG172" s="8">
        <v>2.5</v>
      </c>
      <c r="AH172" s="21">
        <v>2.5</v>
      </c>
      <c r="AI172" s="48"/>
      <c r="AJ172" s="48"/>
      <c r="AK172" s="48"/>
      <c r="AL172" s="48"/>
      <c r="AM172" s="48"/>
      <c r="AN172" s="49"/>
      <c r="AO172" s="53"/>
      <c r="AP172" s="48"/>
    </row>
    <row r="173" spans="1:42">
      <c r="A173" s="21" t="s">
        <v>83</v>
      </c>
      <c r="B173" s="21" t="s">
        <v>165</v>
      </c>
      <c r="C173" s="21" t="s">
        <v>151</v>
      </c>
      <c r="D173" s="8"/>
      <c r="E173" s="8"/>
      <c r="F173" s="34"/>
      <c r="G173" s="34"/>
      <c r="H173" s="34"/>
      <c r="I173" s="34"/>
      <c r="J173" s="34"/>
      <c r="K173" s="34"/>
      <c r="L173" s="34"/>
      <c r="M173" s="67"/>
      <c r="N173" s="67"/>
      <c r="O173" s="67"/>
      <c r="P173" s="67"/>
      <c r="Q173" s="34"/>
      <c r="R173" s="34"/>
      <c r="S173" s="21"/>
      <c r="T173" s="8"/>
      <c r="U173" s="8"/>
      <c r="V173" s="34"/>
      <c r="W173" s="8"/>
      <c r="X173" s="8"/>
      <c r="Y173" s="8"/>
      <c r="Z173" s="8"/>
      <c r="AA173" s="8"/>
      <c r="AB173" s="8"/>
      <c r="AC173" s="8"/>
      <c r="AD173" s="8"/>
      <c r="AE173" s="34"/>
      <c r="AF173" s="21">
        <v>4</v>
      </c>
      <c r="AG173" s="8">
        <v>4</v>
      </c>
      <c r="AH173" s="21">
        <v>4</v>
      </c>
      <c r="AI173" s="48">
        <f>IF(A170="","",COUNTIF(D173:AH174,"&gt;2")/2)</f>
        <v>3</v>
      </c>
      <c r="AJ173" s="48">
        <f>SUMPRODUCT(IFERROR((IFERROR(WEEKDAY($D$3:$AH$3,2),999)&lt;6)*D173:AH174,0))</f>
        <v>24</v>
      </c>
      <c r="AK173" s="48">
        <f>SUMPRODUCT((IFERROR(WEEKDAY($D$3:$AH$3,2),999)&lt;6)*D175:AH175)</f>
        <v>5.5</v>
      </c>
      <c r="AL173" s="48">
        <f>SUMPRODUCT(IFERROR((IFERROR(WEEKDAY($D$3:$AH$3,2),0)&gt;5)*D173:AH175,0))</f>
        <v>0</v>
      </c>
      <c r="AM173" s="48">
        <f>IFERROR(SUM(AJ173:AL175),"")</f>
        <v>29.5</v>
      </c>
      <c r="AN173" s="49" t="s">
        <v>154</v>
      </c>
      <c r="AO173" s="51">
        <f>SUMPRODUCT((IFERROR((L173:AH173+L174:AH174+L175:AH175),0)&gt;8)*1,IFERROR((L173:AH173+L174:AH174+L175:AH175-8),0))</f>
        <v>5.5</v>
      </c>
      <c r="AP173" s="48"/>
    </row>
    <row r="174" spans="1:42">
      <c r="A174" s="21"/>
      <c r="B174" s="21"/>
      <c r="C174" s="21" t="s">
        <v>152</v>
      </c>
      <c r="D174" s="8"/>
      <c r="E174" s="8"/>
      <c r="F174" s="34"/>
      <c r="G174" s="34"/>
      <c r="H174" s="34"/>
      <c r="I174" s="34"/>
      <c r="J174" s="34"/>
      <c r="K174" s="34"/>
      <c r="L174" s="34"/>
      <c r="M174" s="67"/>
      <c r="N174" s="67"/>
      <c r="O174" s="67"/>
      <c r="P174" s="67"/>
      <c r="Q174" s="34"/>
      <c r="R174" s="34"/>
      <c r="S174" s="21"/>
      <c r="T174" s="8"/>
      <c r="U174" s="8"/>
      <c r="V174" s="34"/>
      <c r="W174" s="8"/>
      <c r="X174" s="8"/>
      <c r="Y174" s="8"/>
      <c r="Z174" s="8"/>
      <c r="AA174" s="8"/>
      <c r="AB174" s="8"/>
      <c r="AC174" s="8"/>
      <c r="AD174" s="8"/>
      <c r="AE174" s="34"/>
      <c r="AF174" s="21">
        <v>4</v>
      </c>
      <c r="AG174" s="8">
        <v>4</v>
      </c>
      <c r="AH174" s="21">
        <v>4</v>
      </c>
      <c r="AI174" s="48"/>
      <c r="AJ174" s="48"/>
      <c r="AK174" s="48"/>
      <c r="AL174" s="48"/>
      <c r="AM174" s="48"/>
      <c r="AN174" s="49"/>
      <c r="AO174" s="52"/>
      <c r="AP174" s="48"/>
    </row>
    <row r="175" spans="1:42">
      <c r="A175" s="21"/>
      <c r="B175" s="21"/>
      <c r="C175" s="57" t="s">
        <v>153</v>
      </c>
      <c r="D175" s="8"/>
      <c r="E175" s="8"/>
      <c r="F175" s="34"/>
      <c r="G175" s="34"/>
      <c r="H175" s="34"/>
      <c r="I175" s="34"/>
      <c r="J175" s="34"/>
      <c r="K175" s="34"/>
      <c r="L175" s="34"/>
      <c r="M175" s="67"/>
      <c r="N175" s="67"/>
      <c r="O175" s="67"/>
      <c r="P175" s="67"/>
      <c r="Q175" s="34"/>
      <c r="R175" s="34"/>
      <c r="S175" s="21"/>
      <c r="T175" s="8"/>
      <c r="U175" s="8"/>
      <c r="V175" s="34"/>
      <c r="W175" s="8"/>
      <c r="X175" s="8"/>
      <c r="Y175" s="8"/>
      <c r="Z175" s="8"/>
      <c r="AA175" s="8"/>
      <c r="AB175" s="8"/>
      <c r="AC175" s="8"/>
      <c r="AD175" s="8"/>
      <c r="AE175" s="34"/>
      <c r="AF175" s="21">
        <v>2.5</v>
      </c>
      <c r="AG175" s="8">
        <v>2.5</v>
      </c>
      <c r="AH175" s="21">
        <v>0.5</v>
      </c>
      <c r="AI175" s="48"/>
      <c r="AJ175" s="48"/>
      <c r="AK175" s="48"/>
      <c r="AL175" s="48"/>
      <c r="AM175" s="48"/>
      <c r="AN175" s="49"/>
      <c r="AO175" s="53"/>
      <c r="AP175" s="48"/>
    </row>
    <row r="176" spans="1:42">
      <c r="A176" s="21" t="s">
        <v>59</v>
      </c>
      <c r="B176" s="21" t="s">
        <v>166</v>
      </c>
      <c r="C176" s="21" t="s">
        <v>151</v>
      </c>
      <c r="D176" s="8"/>
      <c r="E176" s="21"/>
      <c r="F176" s="21"/>
      <c r="G176" s="21"/>
      <c r="H176" s="21"/>
      <c r="I176" s="21"/>
      <c r="J176" s="21"/>
      <c r="K176" s="36"/>
      <c r="L176" s="21"/>
      <c r="M176" s="21">
        <v>4</v>
      </c>
      <c r="N176" s="21">
        <v>4</v>
      </c>
      <c r="O176" s="21">
        <v>4</v>
      </c>
      <c r="P176" s="37">
        <v>4</v>
      </c>
      <c r="Q176" s="36">
        <v>4</v>
      </c>
      <c r="R176" s="36">
        <v>4</v>
      </c>
      <c r="S176" s="36">
        <v>4</v>
      </c>
      <c r="T176" s="36">
        <v>4</v>
      </c>
      <c r="U176" s="36">
        <v>4</v>
      </c>
      <c r="V176" s="21">
        <v>0</v>
      </c>
      <c r="W176" s="21">
        <v>4</v>
      </c>
      <c r="X176" s="21">
        <v>4</v>
      </c>
      <c r="Y176" s="21">
        <v>4</v>
      </c>
      <c r="Z176" s="21">
        <v>4</v>
      </c>
      <c r="AA176" s="21">
        <v>4</v>
      </c>
      <c r="AB176" s="21">
        <v>4</v>
      </c>
      <c r="AC176" s="21">
        <v>4</v>
      </c>
      <c r="AD176" s="37">
        <v>4</v>
      </c>
      <c r="AE176" s="37">
        <v>4</v>
      </c>
      <c r="AF176" s="37">
        <v>4</v>
      </c>
      <c r="AG176" s="37">
        <v>4</v>
      </c>
      <c r="AH176" s="21">
        <v>4</v>
      </c>
      <c r="AI176" s="48">
        <f>IF(A173="","",COUNTIF(D176:AH177,"&gt;2")/2)</f>
        <v>21</v>
      </c>
      <c r="AJ176" s="48">
        <f>SUMPRODUCT(IFERROR((IFERROR(WEEKDAY($D$3:$AH$3,2),999)&lt;6)*D176:AH177,0))</f>
        <v>128</v>
      </c>
      <c r="AK176" s="48">
        <f>SUMPRODUCT((IFERROR(WEEKDAY($D$3:$AH$3,2),999)&lt;6)*D178:AH178)</f>
        <v>40</v>
      </c>
      <c r="AL176" s="48">
        <f>SUMPRODUCT(IFERROR((IFERROR(WEEKDAY($D$3:$AH$3,2),0)&gt;5)*D176:AH178,0))</f>
        <v>52.5</v>
      </c>
      <c r="AM176" s="48">
        <f>IFERROR(SUM(AJ176:AL178),"")</f>
        <v>220.5</v>
      </c>
      <c r="AN176" s="49" t="s">
        <v>154</v>
      </c>
      <c r="AO176" s="51">
        <f>SUMPRODUCT((IFERROR((L176:AH176+L177:AH177+L178:AH178),0)&gt;8)*1,IFERROR((L176:AH176+L177:AH177+L178:AH178-8),0))</f>
        <v>52.5</v>
      </c>
      <c r="AP176" s="48"/>
    </row>
    <row r="177" spans="1:42">
      <c r="A177" s="21"/>
      <c r="B177" s="21"/>
      <c r="C177" s="21" t="s">
        <v>152</v>
      </c>
      <c r="D177" s="8"/>
      <c r="E177" s="21"/>
      <c r="F177" s="21"/>
      <c r="G177" s="21"/>
      <c r="H177" s="21"/>
      <c r="I177" s="21"/>
      <c r="J177" s="21"/>
      <c r="K177" s="36"/>
      <c r="L177" s="21"/>
      <c r="M177" s="21">
        <v>4</v>
      </c>
      <c r="N177" s="21">
        <v>4</v>
      </c>
      <c r="O177" s="21">
        <v>4</v>
      </c>
      <c r="P177" s="37">
        <v>4</v>
      </c>
      <c r="Q177" s="36">
        <v>4</v>
      </c>
      <c r="R177" s="36">
        <v>4</v>
      </c>
      <c r="S177" s="36">
        <v>4</v>
      </c>
      <c r="T177" s="36">
        <v>4</v>
      </c>
      <c r="U177" s="36">
        <v>4</v>
      </c>
      <c r="V177" s="21">
        <v>0</v>
      </c>
      <c r="W177" s="21">
        <v>4</v>
      </c>
      <c r="X177" s="21">
        <v>4</v>
      </c>
      <c r="Y177" s="21">
        <v>4</v>
      </c>
      <c r="Z177" s="21">
        <v>4</v>
      </c>
      <c r="AA177" s="21">
        <v>4</v>
      </c>
      <c r="AB177" s="21">
        <v>4</v>
      </c>
      <c r="AC177" s="21">
        <v>4</v>
      </c>
      <c r="AD177" s="37">
        <v>4</v>
      </c>
      <c r="AE177" s="37">
        <v>4</v>
      </c>
      <c r="AF177" s="37">
        <v>4</v>
      </c>
      <c r="AG177" s="37">
        <v>4</v>
      </c>
      <c r="AH177" s="21">
        <v>4</v>
      </c>
      <c r="AI177" s="48"/>
      <c r="AJ177" s="48"/>
      <c r="AK177" s="48"/>
      <c r="AL177" s="48"/>
      <c r="AM177" s="48"/>
      <c r="AN177" s="49"/>
      <c r="AO177" s="52"/>
      <c r="AP177" s="48"/>
    </row>
    <row r="178" spans="1:42">
      <c r="A178" s="21"/>
      <c r="B178" s="21"/>
      <c r="C178" s="21" t="s">
        <v>153</v>
      </c>
      <c r="D178" s="8"/>
      <c r="E178" s="21"/>
      <c r="F178" s="21"/>
      <c r="G178" s="21"/>
      <c r="H178" s="21"/>
      <c r="I178" s="21"/>
      <c r="J178" s="21"/>
      <c r="K178" s="36"/>
      <c r="L178" s="21"/>
      <c r="M178" s="21">
        <v>2.5</v>
      </c>
      <c r="N178" s="21">
        <v>2.5</v>
      </c>
      <c r="O178" s="21">
        <v>2.5</v>
      </c>
      <c r="P178" s="21">
        <v>2.5</v>
      </c>
      <c r="Q178" s="21">
        <v>2.5</v>
      </c>
      <c r="R178" s="21">
        <v>2.5</v>
      </c>
      <c r="S178" s="21">
        <v>2.5</v>
      </c>
      <c r="T178" s="21">
        <v>2.5</v>
      </c>
      <c r="U178" s="36">
        <v>2.5</v>
      </c>
      <c r="V178" s="21"/>
      <c r="W178" s="21">
        <v>2.5</v>
      </c>
      <c r="X178" s="21">
        <v>2.5</v>
      </c>
      <c r="Y178" s="21">
        <v>2.5</v>
      </c>
      <c r="Z178" s="21">
        <v>2.5</v>
      </c>
      <c r="AA178" s="21">
        <v>2.5</v>
      </c>
      <c r="AB178" s="21">
        <v>2.5</v>
      </c>
      <c r="AC178" s="21">
        <v>2.5</v>
      </c>
      <c r="AD178" s="37">
        <v>2.5</v>
      </c>
      <c r="AE178" s="37">
        <v>2.5</v>
      </c>
      <c r="AF178" s="37">
        <v>2.5</v>
      </c>
      <c r="AG178" s="37">
        <v>2.5</v>
      </c>
      <c r="AH178" s="21">
        <v>2.5</v>
      </c>
      <c r="AI178" s="48"/>
      <c r="AJ178" s="48"/>
      <c r="AK178" s="48"/>
      <c r="AL178" s="48"/>
      <c r="AM178" s="48"/>
      <c r="AN178" s="49"/>
      <c r="AO178" s="53"/>
      <c r="AP178" s="48"/>
    </row>
    <row r="179" spans="1:42">
      <c r="A179" s="21" t="s">
        <v>60</v>
      </c>
      <c r="B179" s="21" t="s">
        <v>166</v>
      </c>
      <c r="C179" s="21" t="s">
        <v>151</v>
      </c>
      <c r="D179" s="8"/>
      <c r="E179" s="21"/>
      <c r="F179" s="21"/>
      <c r="G179" s="21"/>
      <c r="H179" s="21"/>
      <c r="I179" s="21"/>
      <c r="J179" s="21"/>
      <c r="K179" s="36"/>
      <c r="L179" s="21"/>
      <c r="M179" s="21">
        <v>4</v>
      </c>
      <c r="N179" s="21">
        <v>4</v>
      </c>
      <c r="O179" s="21">
        <v>4</v>
      </c>
      <c r="P179" s="37">
        <v>4</v>
      </c>
      <c r="Q179" s="36">
        <v>4</v>
      </c>
      <c r="R179" s="36">
        <v>4</v>
      </c>
      <c r="S179" s="36">
        <v>4</v>
      </c>
      <c r="T179" s="36">
        <v>4</v>
      </c>
      <c r="U179" s="36">
        <v>4</v>
      </c>
      <c r="V179" s="21">
        <v>4</v>
      </c>
      <c r="W179" s="21">
        <v>4</v>
      </c>
      <c r="X179" s="21">
        <v>4</v>
      </c>
      <c r="Y179" s="21">
        <v>4</v>
      </c>
      <c r="Z179" s="21">
        <v>4</v>
      </c>
      <c r="AA179" s="21">
        <v>4</v>
      </c>
      <c r="AB179" s="21">
        <v>4</v>
      </c>
      <c r="AC179" s="21">
        <v>4</v>
      </c>
      <c r="AD179" s="37">
        <v>4</v>
      </c>
      <c r="AE179" s="37">
        <v>4</v>
      </c>
      <c r="AF179" s="37">
        <v>4</v>
      </c>
      <c r="AG179" s="37">
        <v>4</v>
      </c>
      <c r="AH179" s="21">
        <v>4</v>
      </c>
      <c r="AI179" s="48">
        <f>IF(A176="","",COUNTIF(D179:AH180,"&gt;2")/2)</f>
        <v>22</v>
      </c>
      <c r="AJ179" s="48">
        <f>SUMPRODUCT(IFERROR((IFERROR(WEEKDAY($D$3:$AH$3,2),999)&lt;6)*D179:AH180,0))</f>
        <v>128</v>
      </c>
      <c r="AK179" s="48">
        <f>SUMPRODUCT((IFERROR(WEEKDAY($D$3:$AH$3,2),999)&lt;6)*D181:AH181)</f>
        <v>40</v>
      </c>
      <c r="AL179" s="48">
        <f>SUMPRODUCT(IFERROR((IFERROR(WEEKDAY($D$3:$AH$3,2),0)&gt;5)*D179:AH181,0))</f>
        <v>63</v>
      </c>
      <c r="AM179" s="48">
        <f>IFERROR(SUM(AJ179:AL181),"")</f>
        <v>231</v>
      </c>
      <c r="AN179" s="49" t="s">
        <v>154</v>
      </c>
      <c r="AO179" s="51">
        <f>SUMPRODUCT((IFERROR((L179:AH179+L180:AH180+L181:AH181),0)&gt;8)*1,IFERROR((L179:AH179+L180:AH180+L181:AH181-8),0))</f>
        <v>55</v>
      </c>
      <c r="AP179" s="48"/>
    </row>
    <row r="180" spans="1:42">
      <c r="A180" s="21"/>
      <c r="B180" s="21"/>
      <c r="C180" s="21" t="s">
        <v>152</v>
      </c>
      <c r="D180" s="8"/>
      <c r="E180" s="21"/>
      <c r="F180" s="21"/>
      <c r="G180" s="21"/>
      <c r="H180" s="21"/>
      <c r="I180" s="21"/>
      <c r="J180" s="21"/>
      <c r="K180" s="36"/>
      <c r="L180" s="21"/>
      <c r="M180" s="21">
        <v>4</v>
      </c>
      <c r="N180" s="21">
        <v>4</v>
      </c>
      <c r="O180" s="21">
        <v>4</v>
      </c>
      <c r="P180" s="37">
        <v>4</v>
      </c>
      <c r="Q180" s="36">
        <v>4</v>
      </c>
      <c r="R180" s="36">
        <v>4</v>
      </c>
      <c r="S180" s="36">
        <v>4</v>
      </c>
      <c r="T180" s="36">
        <v>4</v>
      </c>
      <c r="U180" s="36">
        <v>4</v>
      </c>
      <c r="V180" s="21">
        <v>4</v>
      </c>
      <c r="W180" s="21">
        <v>4</v>
      </c>
      <c r="X180" s="21">
        <v>4</v>
      </c>
      <c r="Y180" s="21">
        <v>4</v>
      </c>
      <c r="Z180" s="21">
        <v>4</v>
      </c>
      <c r="AA180" s="21">
        <v>4</v>
      </c>
      <c r="AB180" s="21">
        <v>4</v>
      </c>
      <c r="AC180" s="21">
        <v>4</v>
      </c>
      <c r="AD180" s="37">
        <v>4</v>
      </c>
      <c r="AE180" s="37">
        <v>4</v>
      </c>
      <c r="AF180" s="37">
        <v>4</v>
      </c>
      <c r="AG180" s="37">
        <v>4</v>
      </c>
      <c r="AH180" s="21">
        <v>4</v>
      </c>
      <c r="AI180" s="48"/>
      <c r="AJ180" s="48"/>
      <c r="AK180" s="48"/>
      <c r="AL180" s="48"/>
      <c r="AM180" s="48"/>
      <c r="AN180" s="49"/>
      <c r="AO180" s="52"/>
      <c r="AP180" s="48"/>
    </row>
    <row r="181" spans="1:42">
      <c r="A181" s="21"/>
      <c r="B181" s="21"/>
      <c r="C181" s="21" t="s">
        <v>153</v>
      </c>
      <c r="D181" s="8"/>
      <c r="E181" s="21"/>
      <c r="F181" s="21"/>
      <c r="G181" s="21"/>
      <c r="H181" s="21"/>
      <c r="I181" s="21"/>
      <c r="J181" s="21"/>
      <c r="K181" s="36"/>
      <c r="L181" s="21"/>
      <c r="M181" s="21">
        <v>2.5</v>
      </c>
      <c r="N181" s="21">
        <v>2.5</v>
      </c>
      <c r="O181" s="21">
        <v>2.5</v>
      </c>
      <c r="P181" s="21">
        <v>2.5</v>
      </c>
      <c r="Q181" s="21">
        <v>2.5</v>
      </c>
      <c r="R181" s="21">
        <v>2.5</v>
      </c>
      <c r="S181" s="21">
        <v>2.5</v>
      </c>
      <c r="T181" s="21">
        <v>2.5</v>
      </c>
      <c r="U181" s="36">
        <v>2.5</v>
      </c>
      <c r="V181" s="21">
        <v>2.5</v>
      </c>
      <c r="W181" s="21">
        <v>2.5</v>
      </c>
      <c r="X181" s="21">
        <v>2.5</v>
      </c>
      <c r="Y181" s="21">
        <v>2.5</v>
      </c>
      <c r="Z181" s="21">
        <v>2.5</v>
      </c>
      <c r="AA181" s="21">
        <v>2.5</v>
      </c>
      <c r="AB181" s="21">
        <v>2.5</v>
      </c>
      <c r="AC181" s="21">
        <v>2.5</v>
      </c>
      <c r="AD181" s="37">
        <v>2.5</v>
      </c>
      <c r="AE181" s="37">
        <v>2.5</v>
      </c>
      <c r="AF181" s="37">
        <v>2.5</v>
      </c>
      <c r="AG181" s="37">
        <v>2.5</v>
      </c>
      <c r="AH181" s="21">
        <v>2.5</v>
      </c>
      <c r="AI181" s="48"/>
      <c r="AJ181" s="48"/>
      <c r="AK181" s="48"/>
      <c r="AL181" s="48"/>
      <c r="AM181" s="48"/>
      <c r="AN181" s="49"/>
      <c r="AO181" s="53"/>
      <c r="AP181" s="48"/>
    </row>
    <row r="182" spans="1:42">
      <c r="A182" s="21" t="s">
        <v>118</v>
      </c>
      <c r="B182" s="21" t="s">
        <v>166</v>
      </c>
      <c r="C182" s="21" t="s">
        <v>151</v>
      </c>
      <c r="D182" s="8"/>
      <c r="E182" s="21"/>
      <c r="F182" s="21"/>
      <c r="G182" s="21"/>
      <c r="H182" s="21"/>
      <c r="I182" s="21"/>
      <c r="J182" s="21"/>
      <c r="K182" s="36"/>
      <c r="L182" s="21"/>
      <c r="M182" s="21">
        <v>4</v>
      </c>
      <c r="N182" s="21">
        <v>4</v>
      </c>
      <c r="O182" s="21">
        <v>4</v>
      </c>
      <c r="P182" s="37">
        <v>4</v>
      </c>
      <c r="Q182" s="36">
        <v>4</v>
      </c>
      <c r="R182" s="36"/>
      <c r="S182" s="21"/>
      <c r="T182" s="21"/>
      <c r="U182" s="36"/>
      <c r="V182" s="21">
        <v>0</v>
      </c>
      <c r="W182" s="21"/>
      <c r="X182" s="21"/>
      <c r="Y182" s="21"/>
      <c r="Z182" s="21"/>
      <c r="AA182" s="21"/>
      <c r="AB182" s="21"/>
      <c r="AC182" s="21"/>
      <c r="AD182" s="37"/>
      <c r="AE182" s="37"/>
      <c r="AF182" s="37"/>
      <c r="AG182" s="37"/>
      <c r="AH182" s="21"/>
      <c r="AI182" s="48">
        <f>IF(A179="","",COUNTIF(D182:AH183,"&gt;2")/2)</f>
        <v>4.5</v>
      </c>
      <c r="AJ182" s="48">
        <f>SUMPRODUCT(IFERROR((IFERROR(WEEKDAY($D$3:$AH$3,2),999)&lt;6)*D182:AH183,0))</f>
        <v>20</v>
      </c>
      <c r="AK182" s="48">
        <f>SUMPRODUCT((IFERROR(WEEKDAY($D$3:$AH$3,2),999)&lt;6)*D184:AH184)</f>
        <v>5</v>
      </c>
      <c r="AL182" s="48">
        <f>SUMPRODUCT(IFERROR((IFERROR(WEEKDAY($D$3:$AH$3,2),0)&gt;5)*D182:AH184,0))</f>
        <v>21</v>
      </c>
      <c r="AM182" s="48">
        <f>IFERROR(SUM(AJ182:AL184),"")</f>
        <v>46</v>
      </c>
      <c r="AN182" s="49" t="s">
        <v>154</v>
      </c>
      <c r="AO182" s="51">
        <f>SUMPRODUCT((IFERROR((L182:AH182+L183:AH183+L184:AH184),0)&gt;8)*1,IFERROR((L182:AH182+L183:AH183+L184:AH184-8),0))</f>
        <v>10</v>
      </c>
      <c r="AP182" s="48"/>
    </row>
    <row r="183" spans="1:42">
      <c r="A183" s="21"/>
      <c r="B183" s="21"/>
      <c r="C183" s="21" t="s">
        <v>152</v>
      </c>
      <c r="D183" s="8"/>
      <c r="E183" s="21"/>
      <c r="F183" s="21"/>
      <c r="G183" s="21"/>
      <c r="H183" s="21"/>
      <c r="I183" s="21"/>
      <c r="J183" s="21"/>
      <c r="K183" s="36"/>
      <c r="L183" s="21"/>
      <c r="M183" s="21">
        <v>4</v>
      </c>
      <c r="N183" s="21">
        <v>4</v>
      </c>
      <c r="O183" s="21">
        <v>4</v>
      </c>
      <c r="P183" s="37">
        <v>4</v>
      </c>
      <c r="Q183" s="36">
        <v>0</v>
      </c>
      <c r="R183" s="36"/>
      <c r="S183" s="21"/>
      <c r="T183" s="21"/>
      <c r="U183" s="36"/>
      <c r="V183" s="21">
        <v>0</v>
      </c>
      <c r="W183" s="21"/>
      <c r="X183" s="21"/>
      <c r="Y183" s="21"/>
      <c r="Z183" s="21"/>
      <c r="AA183" s="21"/>
      <c r="AB183" s="21"/>
      <c r="AC183" s="21"/>
      <c r="AD183" s="37"/>
      <c r="AE183" s="37"/>
      <c r="AF183" s="37"/>
      <c r="AG183" s="37"/>
      <c r="AH183" s="21"/>
      <c r="AI183" s="48"/>
      <c r="AJ183" s="48"/>
      <c r="AK183" s="48"/>
      <c r="AL183" s="48"/>
      <c r="AM183" s="48"/>
      <c r="AN183" s="49"/>
      <c r="AO183" s="52"/>
      <c r="AP183" s="48"/>
    </row>
    <row r="184" spans="1:42">
      <c r="A184" s="21"/>
      <c r="B184" s="21"/>
      <c r="C184" s="21" t="s">
        <v>153</v>
      </c>
      <c r="D184" s="8"/>
      <c r="E184" s="21"/>
      <c r="F184" s="21"/>
      <c r="G184" s="21"/>
      <c r="H184" s="21"/>
      <c r="I184" s="21"/>
      <c r="J184" s="21"/>
      <c r="K184" s="36"/>
      <c r="L184" s="21"/>
      <c r="M184" s="21">
        <v>2.5</v>
      </c>
      <c r="N184" s="21">
        <v>2.5</v>
      </c>
      <c r="O184" s="21">
        <v>2.5</v>
      </c>
      <c r="P184" s="37">
        <v>2.5</v>
      </c>
      <c r="Q184" s="36"/>
      <c r="R184" s="36"/>
      <c r="S184" s="21"/>
      <c r="T184" s="21"/>
      <c r="U184" s="36"/>
      <c r="V184" s="21"/>
      <c r="W184" s="21"/>
      <c r="X184" s="21"/>
      <c r="Y184" s="21"/>
      <c r="Z184" s="21"/>
      <c r="AA184" s="21"/>
      <c r="AB184" s="21"/>
      <c r="AC184" s="21"/>
      <c r="AD184" s="37"/>
      <c r="AE184" s="37"/>
      <c r="AF184" s="37"/>
      <c r="AG184" s="37"/>
      <c r="AH184" s="21"/>
      <c r="AI184" s="48"/>
      <c r="AJ184" s="48"/>
      <c r="AK184" s="48"/>
      <c r="AL184" s="48"/>
      <c r="AM184" s="48"/>
      <c r="AN184" s="49"/>
      <c r="AO184" s="53"/>
      <c r="AP184" s="48"/>
    </row>
    <row r="185" spans="1:42">
      <c r="A185" s="21" t="s">
        <v>65</v>
      </c>
      <c r="B185" s="21" t="s">
        <v>166</v>
      </c>
      <c r="C185" s="21" t="s">
        <v>151</v>
      </c>
      <c r="D185" s="8"/>
      <c r="E185" s="21"/>
      <c r="F185" s="21"/>
      <c r="G185" s="21"/>
      <c r="H185" s="21"/>
      <c r="I185" s="21"/>
      <c r="J185" s="21"/>
      <c r="K185" s="36"/>
      <c r="L185" s="21"/>
      <c r="M185" s="21"/>
      <c r="N185" s="21"/>
      <c r="O185" s="21"/>
      <c r="P185" s="37"/>
      <c r="Q185" s="36">
        <v>2.5</v>
      </c>
      <c r="R185" s="36">
        <v>4</v>
      </c>
      <c r="S185" s="21">
        <v>4</v>
      </c>
      <c r="T185" s="21">
        <v>4</v>
      </c>
      <c r="U185" s="36">
        <v>0</v>
      </c>
      <c r="V185" s="21">
        <v>4</v>
      </c>
      <c r="W185" s="21">
        <v>4</v>
      </c>
      <c r="X185" s="21">
        <v>4</v>
      </c>
      <c r="Y185" s="21">
        <v>3</v>
      </c>
      <c r="Z185" s="21">
        <v>4</v>
      </c>
      <c r="AA185" s="21">
        <v>4</v>
      </c>
      <c r="AB185" s="21">
        <v>4</v>
      </c>
      <c r="AC185" s="35">
        <v>0</v>
      </c>
      <c r="AD185" s="37">
        <v>4</v>
      </c>
      <c r="AE185" s="37">
        <v>4</v>
      </c>
      <c r="AF185" s="37">
        <v>4</v>
      </c>
      <c r="AG185" s="37">
        <v>4</v>
      </c>
      <c r="AH185" s="21">
        <v>4</v>
      </c>
      <c r="AI185" s="48">
        <f>IF(A182="","",COUNTIF(D185:AH186,"&gt;2")/2)</f>
        <v>15.5</v>
      </c>
      <c r="AJ185" s="48">
        <f>SUMPRODUCT(IFERROR((IFERROR(WEEKDAY($D$3:$AH$3,2),999)&lt;6)*D185:AH186,0))</f>
        <v>109.5</v>
      </c>
      <c r="AK185" s="48">
        <f>SUMPRODUCT((IFERROR(WEEKDAY($D$3:$AH$3,2),999)&lt;6)*D187:AH187)</f>
        <v>62</v>
      </c>
      <c r="AL185" s="48">
        <f>SUMPRODUCT(IFERROR((IFERROR(WEEKDAY($D$3:$AH$3,2),0)&gt;5)*D185:AH187,0))</f>
        <v>16.5</v>
      </c>
      <c r="AM185" s="48">
        <f>IFERROR(SUM(AJ185:AL187),"")</f>
        <v>188</v>
      </c>
      <c r="AN185" s="49" t="s">
        <v>154</v>
      </c>
      <c r="AO185" s="51">
        <f>SUMPRODUCT((IFERROR((L185:AH185+L186:AH186+L187:AH187),0)&gt;8)*1,IFERROR((L185:AH185+L186:AH186+L187:AH187-8),0))</f>
        <v>64</v>
      </c>
      <c r="AP185" s="48"/>
    </row>
    <row r="186" spans="1:42">
      <c r="A186" s="21"/>
      <c r="B186" s="21"/>
      <c r="C186" s="21" t="s">
        <v>152</v>
      </c>
      <c r="D186" s="8"/>
      <c r="E186" s="21"/>
      <c r="F186" s="21"/>
      <c r="G186" s="21"/>
      <c r="H186" s="21"/>
      <c r="I186" s="21"/>
      <c r="J186" s="21"/>
      <c r="K186" s="36"/>
      <c r="L186" s="21"/>
      <c r="M186" s="21"/>
      <c r="N186" s="21"/>
      <c r="O186" s="21"/>
      <c r="P186" s="37"/>
      <c r="Q186" s="36">
        <v>4</v>
      </c>
      <c r="R186" s="36">
        <v>4</v>
      </c>
      <c r="S186" s="21">
        <v>4</v>
      </c>
      <c r="T186" s="21">
        <v>4</v>
      </c>
      <c r="U186" s="36">
        <v>0</v>
      </c>
      <c r="V186" s="21">
        <v>4</v>
      </c>
      <c r="W186" s="21">
        <v>4</v>
      </c>
      <c r="X186" s="21">
        <v>4</v>
      </c>
      <c r="Y186" s="21">
        <v>4</v>
      </c>
      <c r="Z186" s="21">
        <v>4</v>
      </c>
      <c r="AA186" s="21">
        <v>4</v>
      </c>
      <c r="AB186" s="21">
        <v>0</v>
      </c>
      <c r="AC186" s="35">
        <v>0</v>
      </c>
      <c r="AD186" s="37">
        <v>4</v>
      </c>
      <c r="AE186" s="37">
        <v>4</v>
      </c>
      <c r="AF186" s="37">
        <v>4</v>
      </c>
      <c r="AG186" s="37">
        <v>4</v>
      </c>
      <c r="AH186" s="21">
        <v>4</v>
      </c>
      <c r="AI186" s="48"/>
      <c r="AJ186" s="48"/>
      <c r="AK186" s="48"/>
      <c r="AL186" s="48"/>
      <c r="AM186" s="48"/>
      <c r="AN186" s="49"/>
      <c r="AO186" s="52"/>
      <c r="AP186" s="48"/>
    </row>
    <row r="187" spans="1:42">
      <c r="A187" s="21"/>
      <c r="B187" s="21"/>
      <c r="C187" s="21" t="s">
        <v>153</v>
      </c>
      <c r="D187" s="8"/>
      <c r="E187" s="21"/>
      <c r="F187" s="21"/>
      <c r="G187" s="21"/>
      <c r="H187" s="21"/>
      <c r="I187" s="21"/>
      <c r="J187" s="21"/>
      <c r="K187" s="36"/>
      <c r="L187" s="21"/>
      <c r="M187" s="21"/>
      <c r="N187" s="21"/>
      <c r="O187" s="21"/>
      <c r="P187" s="37"/>
      <c r="Q187" s="36">
        <v>2.5</v>
      </c>
      <c r="R187" s="36">
        <v>2.5</v>
      </c>
      <c r="S187" s="21">
        <v>3.5</v>
      </c>
      <c r="T187" s="21">
        <v>7</v>
      </c>
      <c r="U187" s="36"/>
      <c r="V187" s="21">
        <v>4.5</v>
      </c>
      <c r="W187" s="21">
        <v>4.5</v>
      </c>
      <c r="X187" s="21">
        <v>5.5</v>
      </c>
      <c r="Y187" s="21">
        <v>5.5</v>
      </c>
      <c r="Z187" s="21">
        <v>5.5</v>
      </c>
      <c r="AA187" s="21">
        <v>6</v>
      </c>
      <c r="AB187" s="21"/>
      <c r="AC187" s="70"/>
      <c r="AD187" s="37">
        <v>4.5</v>
      </c>
      <c r="AE187" s="37">
        <v>4.5</v>
      </c>
      <c r="AF187" s="37">
        <v>2.5</v>
      </c>
      <c r="AG187" s="37">
        <v>5.5</v>
      </c>
      <c r="AH187" s="21">
        <v>2.5</v>
      </c>
      <c r="AI187" s="48"/>
      <c r="AJ187" s="48"/>
      <c r="AK187" s="48"/>
      <c r="AL187" s="48"/>
      <c r="AM187" s="48"/>
      <c r="AN187" s="49"/>
      <c r="AO187" s="53"/>
      <c r="AP187" s="48"/>
    </row>
    <row r="188" spans="1:42">
      <c r="A188" s="21" t="s">
        <v>66</v>
      </c>
      <c r="B188" s="21" t="s">
        <v>166</v>
      </c>
      <c r="C188" s="21" t="s">
        <v>151</v>
      </c>
      <c r="D188" s="8"/>
      <c r="E188" s="21"/>
      <c r="F188" s="21"/>
      <c r="G188" s="21"/>
      <c r="H188" s="21"/>
      <c r="I188" s="21"/>
      <c r="J188" s="21"/>
      <c r="K188" s="36"/>
      <c r="L188" s="21"/>
      <c r="M188" s="21"/>
      <c r="N188" s="21"/>
      <c r="O188" s="21"/>
      <c r="P188" s="37"/>
      <c r="Q188" s="36"/>
      <c r="R188" s="36"/>
      <c r="S188" s="21"/>
      <c r="T188" s="21"/>
      <c r="U188" s="36">
        <v>4</v>
      </c>
      <c r="V188" s="21">
        <v>0</v>
      </c>
      <c r="W188" s="21">
        <v>4</v>
      </c>
      <c r="X188" s="21">
        <v>4</v>
      </c>
      <c r="Y188" s="21">
        <v>3</v>
      </c>
      <c r="Z188" s="21">
        <v>0</v>
      </c>
      <c r="AA188" s="21">
        <v>2</v>
      </c>
      <c r="AB188" s="21">
        <v>0</v>
      </c>
      <c r="AC188" s="21">
        <v>4</v>
      </c>
      <c r="AD188" s="37">
        <v>2</v>
      </c>
      <c r="AE188" s="21">
        <v>0</v>
      </c>
      <c r="AF188" s="37">
        <v>4</v>
      </c>
      <c r="AG188" s="37">
        <v>4</v>
      </c>
      <c r="AH188" s="21">
        <v>2</v>
      </c>
      <c r="AI188" s="48">
        <f>IF(A185="","",COUNTIF(D188:AH189,"&gt;2")/2)</f>
        <v>10</v>
      </c>
      <c r="AJ188" s="48">
        <f>SUMPRODUCT(IFERROR((IFERROR(WEEKDAY($D$3:$AH$3,2),999)&lt;6)*D188:AH189,0))</f>
        <v>65</v>
      </c>
      <c r="AK188" s="48">
        <f>SUMPRODUCT((IFERROR(WEEKDAY($D$3:$AH$3,2),999)&lt;6)*D190:AH190)</f>
        <v>53</v>
      </c>
      <c r="AL188" s="48">
        <f>SUMPRODUCT(IFERROR((IFERROR(WEEKDAY($D$3:$AH$3,2),0)&gt;5)*D188:AH190,0))</f>
        <v>41.5</v>
      </c>
      <c r="AM188" s="48">
        <f>IFERROR(SUM(AJ188:AL190),"")</f>
        <v>159.5</v>
      </c>
      <c r="AN188" s="49" t="s">
        <v>154</v>
      </c>
      <c r="AO188" s="51">
        <f>SUMPRODUCT((IFERROR((L188:AH188+L189:AH189+L190:AH190),0)&gt;8)*1,IFERROR((L188:AH188+L189:AH189+L190:AH190-8),0))</f>
        <v>55.5</v>
      </c>
      <c r="AP188" s="48"/>
    </row>
    <row r="189" spans="1:42">
      <c r="A189" s="21"/>
      <c r="B189" s="21"/>
      <c r="C189" s="21" t="s">
        <v>152</v>
      </c>
      <c r="D189" s="8"/>
      <c r="E189" s="21"/>
      <c r="F189" s="21"/>
      <c r="G189" s="21"/>
      <c r="H189" s="21"/>
      <c r="I189" s="21"/>
      <c r="J189" s="21"/>
      <c r="K189" s="36"/>
      <c r="L189" s="21"/>
      <c r="M189" s="21"/>
      <c r="N189" s="21"/>
      <c r="O189" s="21"/>
      <c r="P189" s="37"/>
      <c r="Q189" s="36"/>
      <c r="R189" s="36"/>
      <c r="S189" s="21"/>
      <c r="T189" s="21"/>
      <c r="U189" s="36">
        <v>4</v>
      </c>
      <c r="V189" s="21">
        <v>0</v>
      </c>
      <c r="W189" s="21">
        <v>4</v>
      </c>
      <c r="X189" s="21">
        <v>4</v>
      </c>
      <c r="Y189" s="21">
        <v>4</v>
      </c>
      <c r="Z189" s="21">
        <v>4</v>
      </c>
      <c r="AA189" s="21">
        <v>4</v>
      </c>
      <c r="AB189" s="21">
        <v>4</v>
      </c>
      <c r="AC189" s="21">
        <v>4</v>
      </c>
      <c r="AD189" s="37">
        <v>4</v>
      </c>
      <c r="AE189" s="37">
        <v>4</v>
      </c>
      <c r="AF189" s="37">
        <v>4</v>
      </c>
      <c r="AG189" s="37">
        <v>4</v>
      </c>
      <c r="AH189" s="21">
        <v>4</v>
      </c>
      <c r="AI189" s="48"/>
      <c r="AJ189" s="48"/>
      <c r="AK189" s="48"/>
      <c r="AL189" s="48"/>
      <c r="AM189" s="48"/>
      <c r="AN189" s="49"/>
      <c r="AO189" s="52"/>
      <c r="AP189" s="48"/>
    </row>
    <row r="190" spans="1:42">
      <c r="A190" s="57"/>
      <c r="B190" s="57"/>
      <c r="C190" s="57" t="s">
        <v>153</v>
      </c>
      <c r="D190" s="20"/>
      <c r="E190" s="57"/>
      <c r="F190" s="57"/>
      <c r="G190" s="57"/>
      <c r="H190" s="57"/>
      <c r="I190" s="57"/>
      <c r="J190" s="57"/>
      <c r="K190" s="68"/>
      <c r="L190" s="57"/>
      <c r="M190" s="57"/>
      <c r="N190" s="57"/>
      <c r="O190" s="57"/>
      <c r="P190" s="69"/>
      <c r="Q190" s="68"/>
      <c r="R190" s="68"/>
      <c r="S190" s="57"/>
      <c r="T190" s="57"/>
      <c r="U190" s="68">
        <v>8.5</v>
      </c>
      <c r="V190" s="57"/>
      <c r="W190" s="57">
        <v>4.5</v>
      </c>
      <c r="X190" s="57">
        <v>6.5</v>
      </c>
      <c r="Y190" s="57">
        <v>8.5</v>
      </c>
      <c r="Z190" s="57">
        <v>7.5</v>
      </c>
      <c r="AA190" s="57">
        <v>5</v>
      </c>
      <c r="AB190" s="57">
        <v>6.5</v>
      </c>
      <c r="AC190" s="57">
        <v>6.5</v>
      </c>
      <c r="AD190" s="69">
        <v>6</v>
      </c>
      <c r="AE190" s="69">
        <v>4.5</v>
      </c>
      <c r="AF190" s="69">
        <v>2.5</v>
      </c>
      <c r="AG190" s="69">
        <v>5.5</v>
      </c>
      <c r="AH190" s="57">
        <v>2.5</v>
      </c>
      <c r="AI190" s="48"/>
      <c r="AJ190" s="48"/>
      <c r="AK190" s="48"/>
      <c r="AL190" s="48"/>
      <c r="AM190" s="48"/>
      <c r="AN190" s="49"/>
      <c r="AO190" s="53"/>
      <c r="AP190" s="48"/>
    </row>
    <row r="191" spans="1:42">
      <c r="A191" s="57" t="s">
        <v>89</v>
      </c>
      <c r="B191" s="21" t="s">
        <v>166</v>
      </c>
      <c r="C191" s="21" t="s">
        <v>151</v>
      </c>
      <c r="D191" s="8"/>
      <c r="E191" s="21"/>
      <c r="F191" s="21"/>
      <c r="G191" s="21"/>
      <c r="H191" s="21"/>
      <c r="I191" s="21"/>
      <c r="J191" s="21"/>
      <c r="K191" s="36"/>
      <c r="L191" s="21"/>
      <c r="M191" s="21"/>
      <c r="N191" s="21"/>
      <c r="O191" s="21"/>
      <c r="P191" s="37"/>
      <c r="Q191" s="36"/>
      <c r="R191" s="36"/>
      <c r="S191" s="21"/>
      <c r="T191" s="21"/>
      <c r="U191" s="36"/>
      <c r="V191" s="21"/>
      <c r="W191" s="21"/>
      <c r="X191" s="21"/>
      <c r="Y191" s="21"/>
      <c r="Z191" s="21"/>
      <c r="AA191" s="21"/>
      <c r="AB191" s="21"/>
      <c r="AC191" s="21"/>
      <c r="AD191" s="37"/>
      <c r="AE191" s="37"/>
      <c r="AF191" s="37"/>
      <c r="AG191" s="37"/>
      <c r="AH191" s="21">
        <v>4</v>
      </c>
      <c r="AI191" s="48">
        <f>IF(A188="","",COUNTIF(D191:AH192,"&gt;2")/2)</f>
        <v>1</v>
      </c>
      <c r="AJ191" s="48">
        <f>SUMPRODUCT(IFERROR((IFERROR(WEEKDAY($D$3:$AH$3,2),999)&lt;6)*D191:AH192,0))</f>
        <v>8</v>
      </c>
      <c r="AK191" s="48">
        <f>SUMPRODUCT((IFERROR(WEEKDAY($D$3:$AH$3,2),999)&lt;6)*D193:AH193)</f>
        <v>2.5</v>
      </c>
      <c r="AL191" s="48">
        <f>SUMPRODUCT(IFERROR((IFERROR(WEEKDAY($D$3:$AH$3,2),0)&gt;5)*D191:AH193,0))</f>
        <v>0</v>
      </c>
      <c r="AM191" s="48">
        <f>IFERROR(SUM(AJ191:AL193),"")</f>
        <v>10.5</v>
      </c>
      <c r="AN191" s="49" t="s">
        <v>154</v>
      </c>
      <c r="AO191" s="51">
        <f>SUMPRODUCT((IFERROR((L191:AH191+L192:AH192+L193:AH193),0)&gt;8)*1,IFERROR((L191:AH191+L192:AH192+L193:AH193-8),0))</f>
        <v>2.5</v>
      </c>
      <c r="AP191" s="48"/>
    </row>
    <row r="192" spans="1:42">
      <c r="A192" s="58"/>
      <c r="B192" s="21"/>
      <c r="C192" s="21" t="s">
        <v>152</v>
      </c>
      <c r="D192" s="8"/>
      <c r="E192" s="21"/>
      <c r="F192" s="21"/>
      <c r="G192" s="21"/>
      <c r="H192" s="21"/>
      <c r="I192" s="21"/>
      <c r="J192" s="21"/>
      <c r="K192" s="36"/>
      <c r="L192" s="21"/>
      <c r="M192" s="21"/>
      <c r="N192" s="21"/>
      <c r="O192" s="21"/>
      <c r="P192" s="37"/>
      <c r="Q192" s="36"/>
      <c r="R192" s="36"/>
      <c r="S192" s="21"/>
      <c r="T192" s="21"/>
      <c r="U192" s="36"/>
      <c r="V192" s="21"/>
      <c r="W192" s="21"/>
      <c r="X192" s="21"/>
      <c r="Y192" s="21"/>
      <c r="Z192" s="21"/>
      <c r="AA192" s="21"/>
      <c r="AB192" s="21"/>
      <c r="AC192" s="21"/>
      <c r="AD192" s="37"/>
      <c r="AE192" s="37"/>
      <c r="AF192" s="37"/>
      <c r="AG192" s="37"/>
      <c r="AH192" s="21">
        <v>4</v>
      </c>
      <c r="AI192" s="48"/>
      <c r="AJ192" s="48"/>
      <c r="AK192" s="48"/>
      <c r="AL192" s="48"/>
      <c r="AM192" s="48"/>
      <c r="AN192" s="49"/>
      <c r="AO192" s="52"/>
      <c r="AP192" s="48"/>
    </row>
    <row r="193" spans="1:42">
      <c r="A193" s="59"/>
      <c r="B193" s="21"/>
      <c r="C193" s="21" t="s">
        <v>153</v>
      </c>
      <c r="D193" s="8"/>
      <c r="E193" s="21"/>
      <c r="F193" s="21"/>
      <c r="G193" s="21"/>
      <c r="H193" s="21"/>
      <c r="I193" s="21"/>
      <c r="J193" s="21"/>
      <c r="K193" s="36"/>
      <c r="L193" s="21"/>
      <c r="M193" s="21"/>
      <c r="N193" s="21"/>
      <c r="O193" s="21"/>
      <c r="P193" s="37"/>
      <c r="Q193" s="36"/>
      <c r="R193" s="36"/>
      <c r="S193" s="21"/>
      <c r="T193" s="21"/>
      <c r="U193" s="36"/>
      <c r="V193" s="21"/>
      <c r="W193" s="21"/>
      <c r="X193" s="21"/>
      <c r="Y193" s="21"/>
      <c r="Z193" s="21"/>
      <c r="AA193" s="21"/>
      <c r="AB193" s="21"/>
      <c r="AC193" s="21"/>
      <c r="AD193" s="37"/>
      <c r="AE193" s="37"/>
      <c r="AF193" s="37"/>
      <c r="AG193" s="37"/>
      <c r="AH193" s="21">
        <v>2.5</v>
      </c>
      <c r="AI193" s="48"/>
      <c r="AJ193" s="48"/>
      <c r="AK193" s="48"/>
      <c r="AL193" s="48"/>
      <c r="AM193" s="48"/>
      <c r="AN193" s="49"/>
      <c r="AO193" s="53"/>
      <c r="AP193" s="48"/>
    </row>
    <row r="194" spans="1:42">
      <c r="A194" s="57" t="s">
        <v>88</v>
      </c>
      <c r="B194" s="21" t="s">
        <v>166</v>
      </c>
      <c r="C194" s="21" t="s">
        <v>151</v>
      </c>
      <c r="D194" s="8"/>
      <c r="E194" s="21"/>
      <c r="F194" s="21"/>
      <c r="G194" s="21"/>
      <c r="H194" s="21"/>
      <c r="I194" s="21"/>
      <c r="J194" s="21"/>
      <c r="K194" s="36"/>
      <c r="L194" s="21"/>
      <c r="M194" s="21"/>
      <c r="N194" s="21"/>
      <c r="O194" s="21"/>
      <c r="P194" s="37"/>
      <c r="Q194" s="36"/>
      <c r="R194" s="36"/>
      <c r="S194" s="21"/>
      <c r="T194" s="21"/>
      <c r="U194" s="36"/>
      <c r="V194" s="21"/>
      <c r="W194" s="21"/>
      <c r="X194" s="21"/>
      <c r="Y194" s="21"/>
      <c r="Z194" s="21"/>
      <c r="AA194" s="21"/>
      <c r="AB194" s="21"/>
      <c r="AC194" s="21"/>
      <c r="AD194" s="37"/>
      <c r="AE194" s="37"/>
      <c r="AF194" s="37"/>
      <c r="AG194" s="37"/>
      <c r="AH194" s="21">
        <v>4</v>
      </c>
      <c r="AI194" s="48">
        <f>IF(A191="","",COUNTIF(D194:AH195,"&gt;2")/2)</f>
        <v>1</v>
      </c>
      <c r="AJ194" s="48">
        <f>SUMPRODUCT(IFERROR((IFERROR(WEEKDAY($D$3:$AH$3,2),999)&lt;6)*D194:AH195,0))</f>
        <v>8</v>
      </c>
      <c r="AK194" s="48">
        <f>SUMPRODUCT((IFERROR(WEEKDAY($D$3:$AH$3,2),999)&lt;6)*D196:AH196)</f>
        <v>2.5</v>
      </c>
      <c r="AL194" s="48">
        <f>SUMPRODUCT(IFERROR((IFERROR(WEEKDAY($D$3:$AH$3,2),0)&gt;5)*D194:AH196,0))</f>
        <v>0</v>
      </c>
      <c r="AM194" s="48">
        <f>IFERROR(SUM(AJ194:AL196),"")</f>
        <v>10.5</v>
      </c>
      <c r="AN194" s="49" t="s">
        <v>154</v>
      </c>
      <c r="AO194" s="51">
        <f>SUMPRODUCT((IFERROR((L194:AH194+L195:AH195+L196:AH196),0)&gt;8)*1,IFERROR((L194:AH194+L195:AH195+L196:AH196-8),0))</f>
        <v>2.5</v>
      </c>
      <c r="AP194" s="48"/>
    </row>
    <row r="195" spans="1:42">
      <c r="A195" s="58"/>
      <c r="B195" s="21"/>
      <c r="C195" s="21" t="s">
        <v>152</v>
      </c>
      <c r="D195" s="8"/>
      <c r="E195" s="21"/>
      <c r="F195" s="21"/>
      <c r="G195" s="21"/>
      <c r="H195" s="21"/>
      <c r="I195" s="21"/>
      <c r="J195" s="21"/>
      <c r="K195" s="36"/>
      <c r="L195" s="21"/>
      <c r="M195" s="21"/>
      <c r="N195" s="21"/>
      <c r="O195" s="21"/>
      <c r="P195" s="37"/>
      <c r="Q195" s="36"/>
      <c r="R195" s="36"/>
      <c r="S195" s="21"/>
      <c r="T195" s="21"/>
      <c r="U195" s="36"/>
      <c r="V195" s="21"/>
      <c r="W195" s="21"/>
      <c r="X195" s="21"/>
      <c r="Y195" s="21"/>
      <c r="Z195" s="21"/>
      <c r="AA195" s="21"/>
      <c r="AB195" s="21"/>
      <c r="AC195" s="21"/>
      <c r="AD195" s="37"/>
      <c r="AE195" s="37"/>
      <c r="AF195" s="37"/>
      <c r="AG195" s="37"/>
      <c r="AH195" s="21">
        <v>4</v>
      </c>
      <c r="AI195" s="48"/>
      <c r="AJ195" s="48"/>
      <c r="AK195" s="48"/>
      <c r="AL195" s="48"/>
      <c r="AM195" s="48"/>
      <c r="AN195" s="49"/>
      <c r="AO195" s="52"/>
      <c r="AP195" s="48"/>
    </row>
    <row r="196" spans="1:42">
      <c r="A196" s="59"/>
      <c r="B196" s="21"/>
      <c r="C196" s="21" t="s">
        <v>153</v>
      </c>
      <c r="D196" s="8"/>
      <c r="E196" s="21"/>
      <c r="F196" s="21"/>
      <c r="G196" s="21"/>
      <c r="H196" s="21"/>
      <c r="I196" s="21"/>
      <c r="J196" s="21"/>
      <c r="K196" s="36"/>
      <c r="L196" s="21"/>
      <c r="M196" s="21"/>
      <c r="N196" s="21"/>
      <c r="O196" s="21"/>
      <c r="P196" s="37"/>
      <c r="Q196" s="36"/>
      <c r="R196" s="36"/>
      <c r="S196" s="21"/>
      <c r="T196" s="21"/>
      <c r="U196" s="36"/>
      <c r="V196" s="21"/>
      <c r="W196" s="21"/>
      <c r="X196" s="21"/>
      <c r="Y196" s="21"/>
      <c r="Z196" s="21"/>
      <c r="AA196" s="21"/>
      <c r="AB196" s="21"/>
      <c r="AC196" s="21"/>
      <c r="AD196" s="37"/>
      <c r="AE196" s="37"/>
      <c r="AF196" s="37"/>
      <c r="AG196" s="37"/>
      <c r="AH196" s="21">
        <v>2.5</v>
      </c>
      <c r="AI196" s="48"/>
      <c r="AJ196" s="48"/>
      <c r="AK196" s="48"/>
      <c r="AL196" s="48"/>
      <c r="AM196" s="48"/>
      <c r="AN196" s="49"/>
      <c r="AO196" s="53"/>
      <c r="AP196" s="48"/>
    </row>
    <row r="197" spans="1:42">
      <c r="A197" s="21" t="s">
        <v>117</v>
      </c>
      <c r="B197" s="21" t="s">
        <v>165</v>
      </c>
      <c r="C197" s="21" t="s">
        <v>151</v>
      </c>
      <c r="D197" s="8"/>
      <c r="E197" s="8"/>
      <c r="F197" s="34"/>
      <c r="G197" s="34"/>
      <c r="H197" s="34"/>
      <c r="I197" s="34"/>
      <c r="J197" s="34"/>
      <c r="K197" s="34"/>
      <c r="L197" s="34"/>
      <c r="M197" s="67"/>
      <c r="N197" s="67"/>
      <c r="O197" s="67"/>
      <c r="P197" s="67"/>
      <c r="Q197" s="34"/>
      <c r="R197" s="34"/>
      <c r="S197" s="21"/>
      <c r="T197" s="8"/>
      <c r="U197" s="8"/>
      <c r="V197" s="34"/>
      <c r="W197" s="8"/>
      <c r="X197" s="8"/>
      <c r="Y197" s="34">
        <v>3</v>
      </c>
      <c r="Z197" s="8">
        <v>4</v>
      </c>
      <c r="AA197" s="8">
        <v>4</v>
      </c>
      <c r="AB197" s="8"/>
      <c r="AC197" s="8"/>
      <c r="AD197" s="34"/>
      <c r="AE197" s="34"/>
      <c r="AF197" s="17"/>
      <c r="AG197" s="17"/>
      <c r="AH197" s="21"/>
      <c r="AI197" s="48">
        <f>IF(A194="","",COUNTIF(D197:AH198,"&gt;2")/2)</f>
        <v>2.5</v>
      </c>
      <c r="AJ197" s="48">
        <f>SUMPRODUCT(IFERROR((IFERROR(WEEKDAY($D$3:$AH$3,2),999)&lt;6)*D197:AH198,0))</f>
        <v>20</v>
      </c>
      <c r="AK197" s="48">
        <f>SUMPRODUCT((IFERROR(WEEKDAY($D$3:$AH$3,2),999)&lt;6)*D199:AH199)</f>
        <v>9</v>
      </c>
      <c r="AL197" s="48">
        <f>SUMPRODUCT(IFERROR((IFERROR(WEEKDAY($D$3:$AH$3,2),0)&gt;5)*D197:AH199,0))</f>
        <v>0</v>
      </c>
      <c r="AM197" s="48">
        <f>IFERROR(SUM(AJ197:AL199),"")</f>
        <v>29</v>
      </c>
      <c r="AN197" s="49" t="s">
        <v>154</v>
      </c>
      <c r="AO197" s="51">
        <f>SUMPRODUCT((IFERROR((L197:AH197+L198:AH198+L199:AH199),0)&gt;8)*1,IFERROR((L197:AH197+L198:AH198+L199:AH199-8),0))</f>
        <v>8</v>
      </c>
      <c r="AP197" s="48"/>
    </row>
    <row r="198" spans="1:42">
      <c r="A198" s="21"/>
      <c r="B198" s="21"/>
      <c r="C198" s="21" t="s">
        <v>152</v>
      </c>
      <c r="D198" s="8"/>
      <c r="E198" s="8"/>
      <c r="F198" s="34"/>
      <c r="G198" s="34"/>
      <c r="H198" s="34"/>
      <c r="I198" s="34"/>
      <c r="J198" s="34"/>
      <c r="K198" s="34"/>
      <c r="L198" s="34"/>
      <c r="M198" s="67"/>
      <c r="N198" s="67"/>
      <c r="O198" s="67"/>
      <c r="P198" s="67"/>
      <c r="Q198" s="34"/>
      <c r="R198" s="34"/>
      <c r="S198" s="21"/>
      <c r="T198" s="8"/>
      <c r="U198" s="8"/>
      <c r="V198" s="34"/>
      <c r="W198" s="8"/>
      <c r="X198" s="8"/>
      <c r="Y198" s="34">
        <v>4</v>
      </c>
      <c r="Z198" s="8">
        <v>4</v>
      </c>
      <c r="AA198" s="8">
        <v>1</v>
      </c>
      <c r="AB198" s="92" t="s">
        <v>167</v>
      </c>
      <c r="AC198" s="8"/>
      <c r="AD198" s="34"/>
      <c r="AE198" s="34"/>
      <c r="AF198" s="17"/>
      <c r="AG198" s="17"/>
      <c r="AH198" s="21"/>
      <c r="AI198" s="48"/>
      <c r="AJ198" s="48"/>
      <c r="AK198" s="48"/>
      <c r="AL198" s="48"/>
      <c r="AM198" s="48"/>
      <c r="AN198" s="49"/>
      <c r="AO198" s="52"/>
      <c r="AP198" s="48"/>
    </row>
    <row r="199" spans="1:42">
      <c r="A199" s="21"/>
      <c r="B199" s="21"/>
      <c r="C199" s="57" t="s">
        <v>153</v>
      </c>
      <c r="D199" s="8"/>
      <c r="E199" s="8"/>
      <c r="F199" s="34"/>
      <c r="G199" s="34"/>
      <c r="H199" s="34"/>
      <c r="I199" s="34"/>
      <c r="J199" s="34"/>
      <c r="K199" s="34"/>
      <c r="L199" s="34"/>
      <c r="M199" s="67"/>
      <c r="N199" s="67"/>
      <c r="O199" s="67"/>
      <c r="P199" s="67"/>
      <c r="Q199" s="34"/>
      <c r="R199" s="34"/>
      <c r="S199" s="21"/>
      <c r="T199" s="8"/>
      <c r="U199" s="8"/>
      <c r="V199" s="34"/>
      <c r="W199" s="8"/>
      <c r="X199" s="8"/>
      <c r="Y199" s="34">
        <v>5.5</v>
      </c>
      <c r="Z199" s="8">
        <v>3.5</v>
      </c>
      <c r="AA199" s="8"/>
      <c r="AB199" s="8"/>
      <c r="AC199" s="8"/>
      <c r="AD199" s="34"/>
      <c r="AE199" s="34"/>
      <c r="AF199" s="17"/>
      <c r="AG199" s="17"/>
      <c r="AH199" s="21"/>
      <c r="AI199" s="48"/>
      <c r="AJ199" s="48"/>
      <c r="AK199" s="48"/>
      <c r="AL199" s="48"/>
      <c r="AM199" s="48"/>
      <c r="AN199" s="49"/>
      <c r="AO199" s="53"/>
      <c r="AP199" s="48"/>
    </row>
    <row r="200" spans="1:42">
      <c r="A200" s="21" t="s">
        <v>27</v>
      </c>
      <c r="B200" s="57" t="s">
        <v>166</v>
      </c>
      <c r="C200" s="21" t="s">
        <v>151</v>
      </c>
      <c r="D200" s="21">
        <v>2</v>
      </c>
      <c r="E200" s="21">
        <v>3</v>
      </c>
      <c r="F200" s="21">
        <v>2</v>
      </c>
      <c r="G200" s="21">
        <v>4</v>
      </c>
      <c r="H200" s="21">
        <v>4</v>
      </c>
      <c r="I200" s="21">
        <v>4</v>
      </c>
      <c r="J200" s="21">
        <v>1.5</v>
      </c>
      <c r="K200" s="90">
        <v>2.5</v>
      </c>
      <c r="L200" s="21">
        <v>1</v>
      </c>
      <c r="M200" s="21">
        <v>2.5</v>
      </c>
      <c r="N200" s="21">
        <v>3.5</v>
      </c>
      <c r="O200" s="21">
        <v>4</v>
      </c>
      <c r="P200" s="37">
        <v>4</v>
      </c>
      <c r="Q200" s="35">
        <v>3</v>
      </c>
      <c r="R200" s="35">
        <v>3</v>
      </c>
      <c r="S200" s="21">
        <v>4</v>
      </c>
      <c r="T200" s="21">
        <v>4</v>
      </c>
      <c r="U200" s="35">
        <v>3</v>
      </c>
      <c r="V200" s="21">
        <v>0</v>
      </c>
      <c r="W200" s="21">
        <v>3.5</v>
      </c>
      <c r="X200" s="21">
        <v>3</v>
      </c>
      <c r="Y200" s="21">
        <v>4</v>
      </c>
      <c r="Z200" s="21">
        <v>0</v>
      </c>
      <c r="AA200" s="21">
        <v>1.5</v>
      </c>
      <c r="AB200" s="21">
        <v>4</v>
      </c>
      <c r="AC200" s="21">
        <v>3</v>
      </c>
      <c r="AD200" s="37">
        <v>3</v>
      </c>
      <c r="AE200" s="37">
        <v>3</v>
      </c>
      <c r="AF200" s="37">
        <v>4</v>
      </c>
      <c r="AG200" s="37">
        <v>3.5</v>
      </c>
      <c r="AH200" s="21">
        <v>0</v>
      </c>
      <c r="AI200" s="48">
        <f>IF(A197="","",COUNTIF(D200:AH201,"&gt;2")/2)</f>
        <v>26</v>
      </c>
      <c r="AJ200" s="48">
        <f>SUMPRODUCT(IFERROR((IFERROR(WEEKDAY($D$3:$AH$3,2),999)&lt;6)*D200:AH201,0))</f>
        <v>150</v>
      </c>
      <c r="AK200" s="48">
        <f>SUMPRODUCT((IFERROR(WEEKDAY($D$3:$AH$3,2),999)&lt;6)*D202:AH202)</f>
        <v>134</v>
      </c>
      <c r="AL200" s="48">
        <f>SUMPRODUCT(IFERROR((IFERROR(WEEKDAY($D$3:$AH$3,2),0)&gt;5)*D200:AH202,0))</f>
        <v>94</v>
      </c>
      <c r="AM200" s="48">
        <f>IFERROR(SUM(AJ200:AL202),"")</f>
        <v>378</v>
      </c>
      <c r="AN200" s="49" t="s">
        <v>154</v>
      </c>
      <c r="AO200" s="51">
        <f>SUMPRODUCT((IFERROR((L200:AH200+L201:AH201+L202:AH202),0)&gt;8)*1,IFERROR((L200:AH200+L201:AH201+L202:AH202-8),0))</f>
        <v>100.5</v>
      </c>
      <c r="AP200" s="48"/>
    </row>
    <row r="201" spans="1:42">
      <c r="A201" s="21"/>
      <c r="B201" s="58"/>
      <c r="C201" s="21" t="s">
        <v>152</v>
      </c>
      <c r="D201" s="21">
        <v>4</v>
      </c>
      <c r="E201" s="21">
        <v>4</v>
      </c>
      <c r="F201" s="21">
        <v>4</v>
      </c>
      <c r="G201" s="21">
        <v>4</v>
      </c>
      <c r="H201" s="21">
        <v>4</v>
      </c>
      <c r="I201" s="21">
        <v>4</v>
      </c>
      <c r="J201" s="21">
        <v>4</v>
      </c>
      <c r="K201" s="90">
        <v>4</v>
      </c>
      <c r="L201" s="21">
        <v>4</v>
      </c>
      <c r="M201" s="21">
        <v>4</v>
      </c>
      <c r="N201" s="21">
        <v>4</v>
      </c>
      <c r="O201" s="21">
        <v>4</v>
      </c>
      <c r="P201" s="37">
        <v>4</v>
      </c>
      <c r="Q201" s="35">
        <v>4</v>
      </c>
      <c r="R201" s="35">
        <v>4</v>
      </c>
      <c r="S201" s="21">
        <v>4</v>
      </c>
      <c r="T201" s="21">
        <v>4</v>
      </c>
      <c r="U201" s="35">
        <v>4</v>
      </c>
      <c r="V201" s="21">
        <v>0</v>
      </c>
      <c r="W201" s="21">
        <v>4</v>
      </c>
      <c r="X201" s="21">
        <v>4</v>
      </c>
      <c r="Y201" s="21">
        <v>4</v>
      </c>
      <c r="Z201" s="21">
        <v>4</v>
      </c>
      <c r="AA201" s="21">
        <v>4</v>
      </c>
      <c r="AB201" s="21">
        <v>4</v>
      </c>
      <c r="AC201" s="21">
        <v>4</v>
      </c>
      <c r="AD201" s="37">
        <v>4</v>
      </c>
      <c r="AE201" s="37">
        <v>4</v>
      </c>
      <c r="AF201" s="37">
        <v>4</v>
      </c>
      <c r="AG201" s="37">
        <v>4</v>
      </c>
      <c r="AH201" s="21">
        <v>0</v>
      </c>
      <c r="AI201" s="48"/>
      <c r="AJ201" s="48"/>
      <c r="AK201" s="48"/>
      <c r="AL201" s="48"/>
      <c r="AM201" s="48"/>
      <c r="AN201" s="49"/>
      <c r="AO201" s="52"/>
      <c r="AP201" s="48"/>
    </row>
    <row r="202" spans="1:42">
      <c r="A202" s="21"/>
      <c r="B202" s="59"/>
      <c r="C202" s="21" t="s">
        <v>153</v>
      </c>
      <c r="D202" s="21">
        <v>7</v>
      </c>
      <c r="E202" s="21">
        <v>8</v>
      </c>
      <c r="F202" s="21">
        <v>4</v>
      </c>
      <c r="G202" s="21">
        <v>8</v>
      </c>
      <c r="H202" s="21">
        <v>4.5</v>
      </c>
      <c r="I202" s="21">
        <v>8.5</v>
      </c>
      <c r="J202" s="21">
        <v>7.5</v>
      </c>
      <c r="K202" s="90">
        <v>7</v>
      </c>
      <c r="L202" s="21">
        <v>7</v>
      </c>
      <c r="M202" s="21">
        <v>7</v>
      </c>
      <c r="N202" s="21">
        <v>0.5</v>
      </c>
      <c r="O202" s="21">
        <v>4.5</v>
      </c>
      <c r="P202" s="37">
        <v>6.5</v>
      </c>
      <c r="Q202" s="36">
        <v>4</v>
      </c>
      <c r="R202" s="35">
        <v>4</v>
      </c>
      <c r="S202" s="21">
        <v>6.5</v>
      </c>
      <c r="T202" s="21">
        <v>6</v>
      </c>
      <c r="U202" s="35">
        <v>10</v>
      </c>
      <c r="V202" s="21"/>
      <c r="W202" s="21">
        <v>6.5</v>
      </c>
      <c r="X202" s="21">
        <v>4.5</v>
      </c>
      <c r="Y202" s="21">
        <v>8.5</v>
      </c>
      <c r="Z202" s="21">
        <v>7.5</v>
      </c>
      <c r="AA202" s="21">
        <v>5</v>
      </c>
      <c r="AB202" s="21">
        <v>6.5</v>
      </c>
      <c r="AC202" s="21">
        <v>6.5</v>
      </c>
      <c r="AD202" s="37">
        <v>6</v>
      </c>
      <c r="AE202" s="37">
        <v>4.5</v>
      </c>
      <c r="AF202" s="37">
        <v>3</v>
      </c>
      <c r="AG202" s="37">
        <v>5.5</v>
      </c>
      <c r="AH202" s="21"/>
      <c r="AI202" s="48"/>
      <c r="AJ202" s="48"/>
      <c r="AK202" s="48"/>
      <c r="AL202" s="48"/>
      <c r="AM202" s="48"/>
      <c r="AN202" s="49"/>
      <c r="AO202" s="53"/>
      <c r="AP202" s="48"/>
    </row>
    <row r="203" s="11" customFormat="1" ht="24.05" customHeight="1" spans="1:42">
      <c r="A203" s="71" t="s">
        <v>71</v>
      </c>
      <c r="B203" s="72" t="s">
        <v>157</v>
      </c>
      <c r="C203" s="72" t="s">
        <v>151</v>
      </c>
      <c r="D203" s="21"/>
      <c r="E203" s="21"/>
      <c r="F203" s="21"/>
      <c r="G203" s="21"/>
      <c r="H203" s="21"/>
      <c r="I203" s="21"/>
      <c r="J203" s="21"/>
      <c r="K203" s="21"/>
      <c r="L203" s="21"/>
      <c r="M203" s="21">
        <v>4</v>
      </c>
      <c r="N203" s="21">
        <v>4</v>
      </c>
      <c r="O203" s="21">
        <v>4</v>
      </c>
      <c r="P203" s="21">
        <v>4</v>
      </c>
      <c r="Q203" s="91"/>
      <c r="R203" s="91"/>
      <c r="S203" s="91"/>
      <c r="T203" s="21">
        <v>4</v>
      </c>
      <c r="U203" s="21">
        <v>4</v>
      </c>
      <c r="V203" s="21">
        <v>4</v>
      </c>
      <c r="W203" s="21">
        <v>4</v>
      </c>
      <c r="X203" s="21">
        <v>4</v>
      </c>
      <c r="Y203" s="21">
        <v>4</v>
      </c>
      <c r="Z203" s="21">
        <v>4</v>
      </c>
      <c r="AA203" s="21">
        <v>4</v>
      </c>
      <c r="AB203" s="21">
        <v>4</v>
      </c>
      <c r="AC203" s="21">
        <v>4</v>
      </c>
      <c r="AD203" s="21">
        <v>4</v>
      </c>
      <c r="AE203" s="21">
        <v>4</v>
      </c>
      <c r="AF203" s="21">
        <v>4</v>
      </c>
      <c r="AG203" s="21">
        <v>4</v>
      </c>
      <c r="AH203" s="21">
        <v>4</v>
      </c>
      <c r="AI203" s="93">
        <f>IF(A203="","",COUNTIF(D203:AH204,"&gt;2")/2)</f>
        <v>19.5</v>
      </c>
      <c r="AJ203" s="48">
        <f>SUMPRODUCT(IFERROR((IFERROR(WEEKDAY($D$3:$AH$3,2),999)&lt;6)*D203:AH204,0))</f>
        <v>108</v>
      </c>
      <c r="AK203" s="48">
        <f>SUMPRODUCT((IFERROR(WEEKDAY($D$3:$AH$3,2),999)&lt;6)*D205:AH205)</f>
        <v>48</v>
      </c>
      <c r="AL203" s="48">
        <f>SUMPRODUCT(IFERROR((IFERROR(WEEKDAY($D$3:$AH$3,2),0)&gt;5)*D203:AH205,0))</f>
        <v>68.5</v>
      </c>
      <c r="AM203" s="48">
        <f>IFERROR(SUM(AJ203:AL205),"")</f>
        <v>224.5</v>
      </c>
      <c r="AN203" s="17"/>
      <c r="AO203" s="51">
        <f>SUMPRODUCT((IFERROR((L203:AH203+L204:AH204+L205:AH205),0)&gt;8)*1,IFERROR((L203:AH203+L204:AH204+L205:AH205-8),0))</f>
        <v>64.5</v>
      </c>
      <c r="AP203" s="48"/>
    </row>
    <row r="204" s="11" customFormat="1" ht="24.05" customHeight="1" spans="1:42">
      <c r="A204" s="71"/>
      <c r="B204" s="72"/>
      <c r="C204" s="72" t="s">
        <v>152</v>
      </c>
      <c r="D204" s="21"/>
      <c r="E204" s="21"/>
      <c r="F204" s="21"/>
      <c r="G204" s="21"/>
      <c r="H204" s="21"/>
      <c r="I204" s="21"/>
      <c r="J204" s="21"/>
      <c r="K204" s="21"/>
      <c r="L204" s="21">
        <v>4</v>
      </c>
      <c r="M204" s="21">
        <v>4</v>
      </c>
      <c r="N204" s="21">
        <v>4</v>
      </c>
      <c r="O204" s="21">
        <v>4</v>
      </c>
      <c r="P204" s="21">
        <v>4</v>
      </c>
      <c r="Q204" s="91"/>
      <c r="R204" s="91"/>
      <c r="S204" s="91"/>
      <c r="T204" s="21">
        <v>4</v>
      </c>
      <c r="U204" s="21">
        <v>4</v>
      </c>
      <c r="V204" s="21">
        <v>4</v>
      </c>
      <c r="W204" s="21">
        <v>4</v>
      </c>
      <c r="X204" s="21">
        <v>4</v>
      </c>
      <c r="Y204" s="21">
        <v>4</v>
      </c>
      <c r="Z204" s="21">
        <v>4</v>
      </c>
      <c r="AA204" s="21">
        <v>4</v>
      </c>
      <c r="AB204" s="21">
        <v>4</v>
      </c>
      <c r="AC204" s="21">
        <v>4</v>
      </c>
      <c r="AD204" s="21">
        <v>4</v>
      </c>
      <c r="AE204" s="21">
        <v>4</v>
      </c>
      <c r="AF204" s="21">
        <v>4</v>
      </c>
      <c r="AG204" s="21">
        <v>4</v>
      </c>
      <c r="AH204" s="21">
        <v>4</v>
      </c>
      <c r="AI204" s="93"/>
      <c r="AJ204" s="48"/>
      <c r="AK204" s="48"/>
      <c r="AL204" s="48"/>
      <c r="AM204" s="48"/>
      <c r="AN204" s="17"/>
      <c r="AO204" s="52"/>
      <c r="AP204" s="48"/>
    </row>
    <row r="205" s="11" customFormat="1" ht="24.05" customHeight="1" spans="1:42">
      <c r="A205" s="71"/>
      <c r="B205" s="72"/>
      <c r="C205" s="72" t="s">
        <v>153</v>
      </c>
      <c r="D205" s="21"/>
      <c r="E205" s="21"/>
      <c r="F205" s="21"/>
      <c r="G205" s="21"/>
      <c r="H205" s="21"/>
      <c r="I205" s="21"/>
      <c r="J205" s="21"/>
      <c r="K205" s="21"/>
      <c r="L205" s="21">
        <v>4</v>
      </c>
      <c r="M205" s="21">
        <v>3</v>
      </c>
      <c r="N205" s="21">
        <v>3</v>
      </c>
      <c r="O205" s="21">
        <v>3</v>
      </c>
      <c r="P205" s="21">
        <v>3</v>
      </c>
      <c r="Q205" s="91"/>
      <c r="R205" s="91"/>
      <c r="S205" s="91"/>
      <c r="T205" s="21">
        <v>4</v>
      </c>
      <c r="U205" s="21">
        <v>4</v>
      </c>
      <c r="V205" s="21">
        <v>3</v>
      </c>
      <c r="W205" s="21">
        <v>4.5</v>
      </c>
      <c r="X205" s="21">
        <v>3.5</v>
      </c>
      <c r="Y205" s="21">
        <v>3.5</v>
      </c>
      <c r="Z205" s="21">
        <v>3.5</v>
      </c>
      <c r="AA205" s="21">
        <v>3</v>
      </c>
      <c r="AB205" s="21">
        <v>3.5</v>
      </c>
      <c r="AC205" s="21">
        <v>4</v>
      </c>
      <c r="AD205" s="21">
        <v>3.5</v>
      </c>
      <c r="AE205" s="21">
        <v>3</v>
      </c>
      <c r="AF205" s="21">
        <v>3.5</v>
      </c>
      <c r="AG205" s="21">
        <v>3</v>
      </c>
      <c r="AH205" s="21">
        <v>3</v>
      </c>
      <c r="AI205" s="93"/>
      <c r="AJ205" s="48"/>
      <c r="AK205" s="48"/>
      <c r="AL205" s="48"/>
      <c r="AM205" s="48"/>
      <c r="AN205" s="17"/>
      <c r="AO205" s="53"/>
      <c r="AP205" s="48"/>
    </row>
    <row r="206" s="11" customFormat="1" ht="24.05" customHeight="1" spans="1:42">
      <c r="A206" s="73" t="s">
        <v>97</v>
      </c>
      <c r="B206" s="72" t="s">
        <v>157</v>
      </c>
      <c r="C206" s="74" t="s">
        <v>151</v>
      </c>
      <c r="D206" s="75"/>
      <c r="E206" s="75"/>
      <c r="F206" s="75"/>
      <c r="G206" s="75"/>
      <c r="H206" s="75"/>
      <c r="I206" s="75"/>
      <c r="J206" s="21"/>
      <c r="K206" s="21"/>
      <c r="L206" s="21"/>
      <c r="M206" s="21"/>
      <c r="N206" s="21"/>
      <c r="O206" s="21"/>
      <c r="P206" s="21">
        <v>4</v>
      </c>
      <c r="Q206" s="21">
        <v>4</v>
      </c>
      <c r="R206" s="91"/>
      <c r="S206" s="91"/>
      <c r="T206" s="21">
        <v>4</v>
      </c>
      <c r="U206" s="21">
        <v>4</v>
      </c>
      <c r="V206" s="91"/>
      <c r="W206" s="91"/>
      <c r="X206" s="21">
        <v>4</v>
      </c>
      <c r="Y206" s="21">
        <v>4</v>
      </c>
      <c r="Z206" s="21">
        <v>4</v>
      </c>
      <c r="AA206" s="21">
        <v>4</v>
      </c>
      <c r="AB206" s="21">
        <v>4</v>
      </c>
      <c r="AC206" s="21">
        <v>4</v>
      </c>
      <c r="AD206" s="21">
        <v>4</v>
      </c>
      <c r="AE206" s="21">
        <v>4</v>
      </c>
      <c r="AF206" s="21">
        <v>4</v>
      </c>
      <c r="AG206" s="21"/>
      <c r="AH206" s="21"/>
      <c r="AI206" s="93">
        <f>IF(A206="","",COUNTIF(D206:AH207,"&gt;2")/2)</f>
        <v>13.5</v>
      </c>
      <c r="AJ206" s="48">
        <f>SUMPRODUCT(IFERROR((IFERROR(WEEKDAY($D$3:$AH$3,2),999)&lt;6)*D206:AH207,0))</f>
        <v>82.5</v>
      </c>
      <c r="AK206" s="48">
        <f>SUMPRODUCT((IFERROR(WEEKDAY($D$3:$AH$3,2),999)&lt;6)*D208:AH208)</f>
        <v>44</v>
      </c>
      <c r="AL206" s="48">
        <f>SUMPRODUCT(IFERROR((IFERROR(WEEKDAY($D$3:$AH$3,2),0)&gt;5)*D206:AH208,0))</f>
        <v>35.5</v>
      </c>
      <c r="AM206" s="48">
        <f>IFERROR(SUM(AJ206:AL208),"")</f>
        <v>162</v>
      </c>
      <c r="AN206" s="17"/>
      <c r="AO206" s="51">
        <f>SUMPRODUCT((IFERROR((L206:AH206+L207:AH207+L208:AH208),0)&gt;8)*1,IFERROR((L206:AH206+L207:AH207+L208:AH208-8),0))</f>
        <v>51.5</v>
      </c>
      <c r="AP206" s="48"/>
    </row>
    <row r="207" s="11" customFormat="1" ht="24.05" customHeight="1" spans="1:42">
      <c r="A207" s="76"/>
      <c r="B207" s="72"/>
      <c r="C207" s="74" t="s">
        <v>152</v>
      </c>
      <c r="D207" s="75"/>
      <c r="E207" s="75"/>
      <c r="F207" s="75"/>
      <c r="G207" s="75"/>
      <c r="H207" s="75"/>
      <c r="I207" s="75"/>
      <c r="J207" s="21"/>
      <c r="K207" s="21"/>
      <c r="L207" s="21"/>
      <c r="M207" s="21"/>
      <c r="N207" s="21"/>
      <c r="O207" s="21"/>
      <c r="P207" s="21">
        <v>4</v>
      </c>
      <c r="Q207" s="21">
        <v>4</v>
      </c>
      <c r="R207" s="91"/>
      <c r="S207" s="21">
        <v>2.5</v>
      </c>
      <c r="T207" s="21">
        <v>4</v>
      </c>
      <c r="U207" s="21">
        <v>4</v>
      </c>
      <c r="V207" s="91"/>
      <c r="W207" s="91"/>
      <c r="X207" s="21">
        <v>4</v>
      </c>
      <c r="Y207" s="21">
        <v>4</v>
      </c>
      <c r="Z207" s="21">
        <v>4</v>
      </c>
      <c r="AA207" s="21">
        <v>4</v>
      </c>
      <c r="AB207" s="21">
        <v>4</v>
      </c>
      <c r="AC207" s="21">
        <v>4</v>
      </c>
      <c r="AD207" s="21">
        <v>4</v>
      </c>
      <c r="AE207" s="21">
        <v>4</v>
      </c>
      <c r="AF207" s="21">
        <v>4</v>
      </c>
      <c r="AG207" s="21"/>
      <c r="AH207" s="21"/>
      <c r="AI207" s="93"/>
      <c r="AJ207" s="48"/>
      <c r="AK207" s="48"/>
      <c r="AL207" s="48"/>
      <c r="AM207" s="48"/>
      <c r="AN207" s="17"/>
      <c r="AO207" s="52"/>
      <c r="AP207" s="48"/>
    </row>
    <row r="208" s="11" customFormat="1" ht="24.05" customHeight="1" spans="1:42">
      <c r="A208" s="77"/>
      <c r="B208" s="72"/>
      <c r="C208" s="74" t="s">
        <v>153</v>
      </c>
      <c r="D208" s="75"/>
      <c r="E208" s="75"/>
      <c r="F208" s="75"/>
      <c r="G208" s="75"/>
      <c r="H208" s="75"/>
      <c r="I208" s="75"/>
      <c r="J208" s="21"/>
      <c r="K208" s="21"/>
      <c r="L208" s="21"/>
      <c r="M208" s="21"/>
      <c r="N208" s="21"/>
      <c r="O208" s="21"/>
      <c r="P208" s="21">
        <v>4</v>
      </c>
      <c r="Q208" s="21">
        <v>5</v>
      </c>
      <c r="R208" s="91"/>
      <c r="S208" s="21">
        <v>4</v>
      </c>
      <c r="T208" s="21">
        <v>3.5</v>
      </c>
      <c r="U208" s="21">
        <v>3.5</v>
      </c>
      <c r="V208" s="91"/>
      <c r="W208" s="91"/>
      <c r="X208" s="21">
        <v>3</v>
      </c>
      <c r="Y208" s="21">
        <v>4.5</v>
      </c>
      <c r="Z208" s="21">
        <v>4.5</v>
      </c>
      <c r="AA208" s="21">
        <v>4.5</v>
      </c>
      <c r="AB208" s="21">
        <v>4</v>
      </c>
      <c r="AC208" s="21">
        <v>4</v>
      </c>
      <c r="AD208" s="21">
        <v>3.5</v>
      </c>
      <c r="AE208" s="21">
        <v>3.5</v>
      </c>
      <c r="AF208" s="21">
        <v>4</v>
      </c>
      <c r="AG208" s="21"/>
      <c r="AH208" s="21"/>
      <c r="AI208" s="93"/>
      <c r="AJ208" s="48"/>
      <c r="AK208" s="48"/>
      <c r="AL208" s="48"/>
      <c r="AM208" s="48"/>
      <c r="AN208" s="17"/>
      <c r="AO208" s="53"/>
      <c r="AP208" s="48"/>
    </row>
    <row r="209" s="11" customFormat="1" ht="24.05" customHeight="1" spans="1:42">
      <c r="A209" s="73" t="s">
        <v>108</v>
      </c>
      <c r="B209" s="72" t="s">
        <v>168</v>
      </c>
      <c r="C209" s="74" t="s">
        <v>151</v>
      </c>
      <c r="D209" s="78"/>
      <c r="E209" s="78"/>
      <c r="F209" s="78"/>
      <c r="G209" s="78"/>
      <c r="H209" s="78"/>
      <c r="I209" s="78"/>
      <c r="J209" s="78"/>
      <c r="K209" s="78"/>
      <c r="L209" s="78"/>
      <c r="M209" s="78"/>
      <c r="N209" s="78"/>
      <c r="O209" s="78">
        <v>5</v>
      </c>
      <c r="P209" s="78">
        <v>11.5</v>
      </c>
      <c r="Q209" s="78">
        <v>12</v>
      </c>
      <c r="R209" s="78">
        <v>12</v>
      </c>
      <c r="S209" s="78">
        <v>12</v>
      </c>
      <c r="T209" s="78">
        <v>12</v>
      </c>
      <c r="U209" s="78"/>
      <c r="V209" s="78"/>
      <c r="W209" s="78"/>
      <c r="X209" s="78"/>
      <c r="Y209" s="78"/>
      <c r="Z209" s="78"/>
      <c r="AA209" s="78"/>
      <c r="AB209" s="78"/>
      <c r="AC209" s="78"/>
      <c r="AD209" s="78"/>
      <c r="AE209" s="78"/>
      <c r="AF209" s="78"/>
      <c r="AG209" s="78"/>
      <c r="AH209" s="78"/>
      <c r="AI209" s="93">
        <f>IF(A209="","",COUNTIF(D209:AH210,"&gt;2"))</f>
        <v>30</v>
      </c>
      <c r="AJ209" s="48">
        <f>SUMPRODUCT(IFERROR((IFERROR(WEEKDAY($D$3:$AH$3,2),999)&lt;6)*D209:AH210,0))</f>
        <v>264.5</v>
      </c>
      <c r="AK209" s="48">
        <f>SUMPRODUCT((IFERROR(WEEKDAY($D$3:$AH$3,2),999)&lt;6)*D211:AH211)</f>
        <v>0</v>
      </c>
      <c r="AL209" s="48">
        <f>SUMPRODUCT(IFERROR((IFERROR(WEEKDAY($D$3:$AH$3,2),0)&gt;5)*D209:AH211,0))</f>
        <v>84.5</v>
      </c>
      <c r="AM209" s="48">
        <f>IFERROR(SUM(AJ209:AL211),"")</f>
        <v>349</v>
      </c>
      <c r="AN209" s="17"/>
      <c r="AO209" s="51">
        <f>SUMPRODUCT((IFERROR((L209:AH209+L210:AH210+L211:AH211),0)&gt;8)*1,IFERROR((L209:AH209+L210:AH210+L211:AH211-8),0))</f>
        <v>83.5</v>
      </c>
      <c r="AP209" s="48"/>
    </row>
    <row r="210" s="11" customFormat="1" ht="24.05" customHeight="1" spans="1:42">
      <c r="A210" s="76"/>
      <c r="B210" s="72" t="s">
        <v>169</v>
      </c>
      <c r="C210" s="74" t="s">
        <v>152</v>
      </c>
      <c r="D210" s="78">
        <v>12</v>
      </c>
      <c r="E210" s="78">
        <v>12</v>
      </c>
      <c r="F210" s="78">
        <v>12</v>
      </c>
      <c r="G210" s="78">
        <v>12</v>
      </c>
      <c r="H210" s="78">
        <v>7.5</v>
      </c>
      <c r="I210" s="78">
        <v>13</v>
      </c>
      <c r="J210" s="78">
        <v>12</v>
      </c>
      <c r="K210" s="78">
        <v>12</v>
      </c>
      <c r="L210" s="78">
        <v>12</v>
      </c>
      <c r="M210" s="78">
        <v>12</v>
      </c>
      <c r="N210" s="78">
        <v>12</v>
      </c>
      <c r="O210" s="78"/>
      <c r="P210" s="78"/>
      <c r="Q210" s="78"/>
      <c r="R210" s="78"/>
      <c r="S210" s="78"/>
      <c r="T210" s="78"/>
      <c r="U210" s="78">
        <v>12</v>
      </c>
      <c r="V210" s="78">
        <v>12</v>
      </c>
      <c r="W210" s="78">
        <v>12</v>
      </c>
      <c r="X210" s="78">
        <v>12</v>
      </c>
      <c r="Y210" s="78">
        <v>12</v>
      </c>
      <c r="Z210" s="78">
        <v>12</v>
      </c>
      <c r="AA210" s="78">
        <v>12</v>
      </c>
      <c r="AB210" s="78">
        <v>12</v>
      </c>
      <c r="AC210" s="78">
        <v>12</v>
      </c>
      <c r="AD210" s="78">
        <v>12</v>
      </c>
      <c r="AE210" s="78">
        <v>12</v>
      </c>
      <c r="AF210" s="78">
        <v>12</v>
      </c>
      <c r="AG210" s="78">
        <v>12</v>
      </c>
      <c r="AH210" s="78">
        <v>0</v>
      </c>
      <c r="AI210" s="93"/>
      <c r="AJ210" s="48"/>
      <c r="AK210" s="48"/>
      <c r="AL210" s="48"/>
      <c r="AM210" s="48"/>
      <c r="AN210" s="17"/>
      <c r="AO210" s="52"/>
      <c r="AP210" s="48"/>
    </row>
    <row r="211" s="11" customFormat="1" ht="24.05" customHeight="1" spans="1:42">
      <c r="A211" s="77" t="str">
        <f>IF(A209="","","加班")</f>
        <v>加班</v>
      </c>
      <c r="B211" s="72"/>
      <c r="C211" s="74" t="s">
        <v>153</v>
      </c>
      <c r="D211" s="78"/>
      <c r="E211" s="78"/>
      <c r="F211" s="78"/>
      <c r="G211" s="78"/>
      <c r="H211" s="78"/>
      <c r="I211" s="78"/>
      <c r="J211" s="78"/>
      <c r="K211" s="78"/>
      <c r="L211" s="78"/>
      <c r="M211" s="78"/>
      <c r="N211" s="78"/>
      <c r="O211" s="78"/>
      <c r="P211" s="78"/>
      <c r="Q211" s="78"/>
      <c r="R211" s="78"/>
      <c r="S211" s="78"/>
      <c r="T211" s="78"/>
      <c r="U211" s="78"/>
      <c r="V211" s="78"/>
      <c r="W211" s="78"/>
      <c r="X211" s="78"/>
      <c r="Y211" s="78"/>
      <c r="Z211" s="78"/>
      <c r="AA211" s="78"/>
      <c r="AB211" s="78"/>
      <c r="AC211" s="78"/>
      <c r="AD211" s="78"/>
      <c r="AE211" s="78"/>
      <c r="AF211" s="78"/>
      <c r="AG211" s="78"/>
      <c r="AH211" s="78"/>
      <c r="AI211" s="93"/>
      <c r="AJ211" s="48"/>
      <c r="AK211" s="48"/>
      <c r="AL211" s="48"/>
      <c r="AM211" s="48"/>
      <c r="AN211" s="17"/>
      <c r="AO211" s="53"/>
      <c r="AP211" s="48"/>
    </row>
    <row r="212" spans="1:42">
      <c r="A212" s="78" t="s">
        <v>107</v>
      </c>
      <c r="B212" s="78" t="s">
        <v>168</v>
      </c>
      <c r="C212" s="74" t="s">
        <v>151</v>
      </c>
      <c r="D212" s="78">
        <v>11</v>
      </c>
      <c r="E212" s="78">
        <v>11</v>
      </c>
      <c r="F212" s="78">
        <v>11</v>
      </c>
      <c r="G212" s="78">
        <v>11</v>
      </c>
      <c r="H212" s="78">
        <v>11</v>
      </c>
      <c r="I212" s="78">
        <v>13</v>
      </c>
      <c r="J212" s="78">
        <v>14</v>
      </c>
      <c r="K212" s="78">
        <v>11</v>
      </c>
      <c r="L212" s="78">
        <v>9.5</v>
      </c>
      <c r="M212" s="78">
        <v>11</v>
      </c>
      <c r="N212" s="78">
        <v>12</v>
      </c>
      <c r="O212" s="78">
        <v>12</v>
      </c>
      <c r="P212" s="78">
        <v>12</v>
      </c>
      <c r="Q212" s="78">
        <v>12</v>
      </c>
      <c r="R212" s="78">
        <v>10</v>
      </c>
      <c r="S212" s="78">
        <v>11</v>
      </c>
      <c r="T212" s="78">
        <v>11</v>
      </c>
      <c r="U212" s="78">
        <v>14.5</v>
      </c>
      <c r="V212" s="78">
        <v>13</v>
      </c>
      <c r="W212" s="78">
        <v>0</v>
      </c>
      <c r="X212" s="78">
        <v>11</v>
      </c>
      <c r="Y212" s="78">
        <v>11</v>
      </c>
      <c r="Z212" s="78">
        <v>16</v>
      </c>
      <c r="AA212" s="78">
        <v>11</v>
      </c>
      <c r="AB212" s="78">
        <v>11</v>
      </c>
      <c r="AC212" s="78">
        <v>11</v>
      </c>
      <c r="AD212" s="78">
        <v>9.5</v>
      </c>
      <c r="AE212" s="78">
        <v>0</v>
      </c>
      <c r="AF212" s="78">
        <v>0</v>
      </c>
      <c r="AG212" s="78">
        <v>0</v>
      </c>
      <c r="AH212" s="78">
        <v>0</v>
      </c>
      <c r="AI212" s="93">
        <f>IF(A212="","",COUNTIF(D212:AH213,"&gt;2"))</f>
        <v>26</v>
      </c>
      <c r="AJ212" s="48">
        <f>SUMPRODUCT(IFERROR((IFERROR(WEEKDAY($D$3:$AH$3,2),999)&lt;6)*D212:AH213,0))</f>
        <v>206</v>
      </c>
      <c r="AK212" s="48">
        <f>SUMPRODUCT((IFERROR(WEEKDAY($D$3:$AH$3,2),999)&lt;6)*D214:AH214)</f>
        <v>0</v>
      </c>
      <c r="AL212" s="48">
        <f>SUMPRODUCT(IFERROR((IFERROR(WEEKDAY($D$3:$AH$3,2),0)&gt;5)*D212:AH214,0))</f>
        <v>95.5</v>
      </c>
      <c r="AM212" s="48">
        <f>IFERROR(SUM(AJ212:AL214),"")</f>
        <v>301.5</v>
      </c>
      <c r="AN212" s="17"/>
      <c r="AO212" s="51">
        <f>SUMPRODUCT((IFERROR((L212:AH212+L213:AH213+L214:AH214),0)&gt;8)*1,IFERROR((L212:AH212+L213:AH213+L214:AH214-8),0))</f>
        <v>64.5</v>
      </c>
      <c r="AP212" s="48"/>
    </row>
    <row r="213" spans="1:42">
      <c r="A213" s="78"/>
      <c r="B213" s="78" t="s">
        <v>169</v>
      </c>
      <c r="C213" s="74" t="s">
        <v>152</v>
      </c>
      <c r="D213" s="78"/>
      <c r="E213" s="78"/>
      <c r="F213" s="78"/>
      <c r="G213" s="78"/>
      <c r="H213" s="78"/>
      <c r="I213" s="78"/>
      <c r="J213" s="78"/>
      <c r="K213" s="78"/>
      <c r="L213" s="78"/>
      <c r="M213" s="78"/>
      <c r="N213" s="78"/>
      <c r="O213" s="78"/>
      <c r="P213" s="78"/>
      <c r="Q213" s="78"/>
      <c r="R213" s="78"/>
      <c r="S213" s="78"/>
      <c r="T213" s="78"/>
      <c r="U213" s="78"/>
      <c r="V213" s="78"/>
      <c r="W213" s="78"/>
      <c r="X213" s="78"/>
      <c r="Y213" s="78"/>
      <c r="Z213" s="78"/>
      <c r="AA213" s="78"/>
      <c r="AB213" s="78"/>
      <c r="AC213" s="78"/>
      <c r="AD213" s="78"/>
      <c r="AE213" s="78"/>
      <c r="AF213" s="78"/>
      <c r="AG213" s="78"/>
      <c r="AH213" s="78"/>
      <c r="AI213" s="93"/>
      <c r="AJ213" s="48"/>
      <c r="AK213" s="48"/>
      <c r="AL213" s="48"/>
      <c r="AM213" s="48"/>
      <c r="AN213" s="17"/>
      <c r="AO213" s="52"/>
      <c r="AP213" s="48"/>
    </row>
    <row r="214" spans="1:42">
      <c r="A214" s="79" t="str">
        <f>IF(A212="","","加班")</f>
        <v>加班</v>
      </c>
      <c r="B214" s="80"/>
      <c r="C214" s="74" t="s">
        <v>153</v>
      </c>
      <c r="D214" s="78"/>
      <c r="E214" s="78"/>
      <c r="F214" s="78"/>
      <c r="G214" s="78"/>
      <c r="H214" s="78"/>
      <c r="I214" s="78"/>
      <c r="J214" s="78"/>
      <c r="K214" s="78"/>
      <c r="L214" s="78"/>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93"/>
      <c r="AJ214" s="48"/>
      <c r="AK214" s="48"/>
      <c r="AL214" s="48"/>
      <c r="AM214" s="48"/>
      <c r="AN214" s="17"/>
      <c r="AO214" s="53"/>
      <c r="AP214" s="48"/>
    </row>
    <row r="215" spans="1:42">
      <c r="A215" s="21" t="s">
        <v>105</v>
      </c>
      <c r="B215" s="21" t="s">
        <v>170</v>
      </c>
      <c r="D215" s="81">
        <v>4</v>
      </c>
      <c r="E215" s="81">
        <v>4</v>
      </c>
      <c r="F215" s="81">
        <v>4</v>
      </c>
      <c r="G215" s="82">
        <v>4</v>
      </c>
      <c r="H215" s="83">
        <v>4</v>
      </c>
      <c r="I215" s="82">
        <v>4</v>
      </c>
      <c r="J215" s="82">
        <v>4</v>
      </c>
      <c r="K215" s="82">
        <v>4</v>
      </c>
      <c r="L215" s="82">
        <v>4</v>
      </c>
      <c r="M215" s="82">
        <v>4</v>
      </c>
      <c r="N215" s="82">
        <v>4</v>
      </c>
      <c r="O215" s="83">
        <v>4</v>
      </c>
      <c r="P215" s="82">
        <v>4</v>
      </c>
      <c r="Q215" s="82">
        <v>4</v>
      </c>
      <c r="R215" s="82">
        <v>4</v>
      </c>
      <c r="S215" s="82">
        <v>4</v>
      </c>
      <c r="T215" s="82">
        <v>4</v>
      </c>
      <c r="U215" s="82">
        <v>4</v>
      </c>
      <c r="V215" s="83">
        <v>4</v>
      </c>
      <c r="W215" s="82">
        <v>4</v>
      </c>
      <c r="X215" s="82">
        <v>4</v>
      </c>
      <c r="Y215" s="82">
        <v>4</v>
      </c>
      <c r="Z215" s="82">
        <v>4</v>
      </c>
      <c r="AA215" s="82">
        <v>4</v>
      </c>
      <c r="AB215" s="82">
        <v>4</v>
      </c>
      <c r="AC215" s="83">
        <v>4</v>
      </c>
      <c r="AD215" s="81">
        <v>4</v>
      </c>
      <c r="AE215" s="81">
        <v>4</v>
      </c>
      <c r="AF215" s="81">
        <v>4</v>
      </c>
      <c r="AG215" s="81">
        <v>4</v>
      </c>
      <c r="AH215" s="81">
        <v>4</v>
      </c>
      <c r="AI215" s="94">
        <f>IF(B215="","",COUNTIF(D215:AH216,"&gt;2")/2)</f>
        <v>30.5</v>
      </c>
      <c r="AJ215" s="48">
        <f>SUMPRODUCT(IFERROR((IFERROR(WEEKDAY($D$3:$AH$3,2),999)&lt;6)*D215:AH216,0))</f>
        <v>181</v>
      </c>
      <c r="AK215" s="48">
        <f>SUMPRODUCT((IFERROR(WEEKDAY($D$3:$AH$3,2),999)&lt;6)*D217:AH217)</f>
        <v>69</v>
      </c>
      <c r="AL215" s="48">
        <f>SUMPRODUCT(IFERROR((IFERROR(WEEKDAY($D$3:$AH$3,2),0)&gt;5)*D215:AH217,0))</f>
        <v>87.5</v>
      </c>
      <c r="AM215" s="48">
        <f>IFERROR(SUM(AJ215:AL217),"")</f>
        <v>337.5</v>
      </c>
      <c r="AN215" s="95" t="s">
        <v>171</v>
      </c>
      <c r="AO215" s="51">
        <f>SUMPRODUCT((IFERROR((L215:AH215+L216:AH216+L217:AH217),0)&gt;8)*1,IFERROR((L215:AH215+L216:AH216+L217:AH217-8),0))</f>
        <v>64.5</v>
      </c>
      <c r="AP215" s="48"/>
    </row>
    <row r="216" spans="1:42">
      <c r="A216" s="21"/>
      <c r="B216" s="21"/>
      <c r="D216" s="81">
        <v>4</v>
      </c>
      <c r="E216" s="81">
        <v>4</v>
      </c>
      <c r="F216" s="81">
        <v>4</v>
      </c>
      <c r="G216" s="82">
        <v>4</v>
      </c>
      <c r="H216" s="83">
        <v>4</v>
      </c>
      <c r="I216" s="82">
        <v>4</v>
      </c>
      <c r="J216" s="82">
        <v>4</v>
      </c>
      <c r="K216" s="82">
        <v>4</v>
      </c>
      <c r="L216" s="82">
        <v>4</v>
      </c>
      <c r="M216" s="82">
        <v>4</v>
      </c>
      <c r="N216" s="82">
        <v>4</v>
      </c>
      <c r="O216" s="83">
        <v>4</v>
      </c>
      <c r="P216" s="82">
        <v>4</v>
      </c>
      <c r="Q216" s="82">
        <v>4</v>
      </c>
      <c r="R216" s="82">
        <v>4</v>
      </c>
      <c r="S216" s="82">
        <v>4</v>
      </c>
      <c r="T216" s="82">
        <v>4</v>
      </c>
      <c r="U216" s="82">
        <v>4</v>
      </c>
      <c r="V216" s="83">
        <v>4</v>
      </c>
      <c r="W216" s="82">
        <v>4</v>
      </c>
      <c r="X216" s="82">
        <v>4</v>
      </c>
      <c r="Y216" s="82">
        <v>4</v>
      </c>
      <c r="Z216" s="82">
        <v>1</v>
      </c>
      <c r="AA216" s="82">
        <v>4</v>
      </c>
      <c r="AB216" s="82">
        <v>4</v>
      </c>
      <c r="AC216" s="83">
        <v>4</v>
      </c>
      <c r="AD216" s="81">
        <v>4</v>
      </c>
      <c r="AE216" s="81">
        <v>4</v>
      </c>
      <c r="AF216" s="81">
        <v>4</v>
      </c>
      <c r="AG216" s="81">
        <v>4</v>
      </c>
      <c r="AH216" s="81">
        <v>4</v>
      </c>
      <c r="AI216" s="96"/>
      <c r="AJ216" s="48"/>
      <c r="AK216" s="48"/>
      <c r="AL216" s="48"/>
      <c r="AM216" s="48"/>
      <c r="AN216" s="95"/>
      <c r="AO216" s="52"/>
      <c r="AP216" s="48"/>
    </row>
    <row r="217" spans="1:42">
      <c r="A217" s="17" t="str">
        <f>IF(A215="","","加班")</f>
        <v>加班</v>
      </c>
      <c r="B217" s="21"/>
      <c r="D217" s="81">
        <v>5</v>
      </c>
      <c r="E217" s="81">
        <v>6.5</v>
      </c>
      <c r="F217" s="81">
        <v>3</v>
      </c>
      <c r="G217" s="82">
        <v>5.5</v>
      </c>
      <c r="H217" s="83">
        <v>1</v>
      </c>
      <c r="I217" s="82">
        <v>1</v>
      </c>
      <c r="J217" s="82">
        <v>3</v>
      </c>
      <c r="K217" s="82">
        <v>3</v>
      </c>
      <c r="L217" s="82">
        <v>3</v>
      </c>
      <c r="M217" s="82">
        <v>3</v>
      </c>
      <c r="N217" s="82">
        <v>3</v>
      </c>
      <c r="O217" s="83">
        <v>3</v>
      </c>
      <c r="P217" s="82">
        <v>3</v>
      </c>
      <c r="Q217" s="82">
        <v>3</v>
      </c>
      <c r="R217" s="82">
        <v>3</v>
      </c>
      <c r="S217" s="82">
        <v>3</v>
      </c>
      <c r="T217" s="82">
        <v>3</v>
      </c>
      <c r="U217" s="82">
        <v>3</v>
      </c>
      <c r="V217" s="83">
        <v>3</v>
      </c>
      <c r="W217" s="82">
        <v>6</v>
      </c>
      <c r="X217" s="82">
        <v>2</v>
      </c>
      <c r="Y217" s="82">
        <v>5</v>
      </c>
      <c r="Z217" s="82">
        <v>0</v>
      </c>
      <c r="AA217" s="82">
        <v>3</v>
      </c>
      <c r="AB217" s="82">
        <v>3</v>
      </c>
      <c r="AC217" s="83">
        <v>2</v>
      </c>
      <c r="AD217" s="81">
        <v>3</v>
      </c>
      <c r="AE217" s="81">
        <v>2</v>
      </c>
      <c r="AF217" s="81">
        <v>1.5</v>
      </c>
      <c r="AG217" s="81">
        <v>1</v>
      </c>
      <c r="AH217" s="81">
        <v>3</v>
      </c>
      <c r="AI217" s="97"/>
      <c r="AJ217" s="48"/>
      <c r="AK217" s="48"/>
      <c r="AL217" s="48"/>
      <c r="AM217" s="48"/>
      <c r="AN217" s="95"/>
      <c r="AO217" s="53"/>
      <c r="AP217" s="48"/>
    </row>
    <row r="218" spans="1:42">
      <c r="A218" s="84" t="s">
        <v>104</v>
      </c>
      <c r="B218" s="21" t="s">
        <v>170</v>
      </c>
      <c r="D218" s="81">
        <v>4</v>
      </c>
      <c r="E218" s="81">
        <v>4</v>
      </c>
      <c r="F218" s="81">
        <v>4</v>
      </c>
      <c r="G218" s="82">
        <v>4</v>
      </c>
      <c r="H218" s="83">
        <v>4</v>
      </c>
      <c r="I218" s="82">
        <v>4</v>
      </c>
      <c r="J218" s="82">
        <v>3</v>
      </c>
      <c r="K218" s="81">
        <v>0</v>
      </c>
      <c r="L218" s="81">
        <v>0</v>
      </c>
      <c r="M218" s="81">
        <v>0</v>
      </c>
      <c r="N218" s="81">
        <v>0</v>
      </c>
      <c r="O218" s="83">
        <v>0</v>
      </c>
      <c r="P218" s="81">
        <v>0</v>
      </c>
      <c r="Q218" s="82">
        <v>3</v>
      </c>
      <c r="R218" s="82">
        <v>4</v>
      </c>
      <c r="S218" s="82">
        <v>4</v>
      </c>
      <c r="T218" s="82">
        <v>4</v>
      </c>
      <c r="U218" s="82">
        <v>4</v>
      </c>
      <c r="V218" s="83">
        <v>4</v>
      </c>
      <c r="W218" s="82">
        <v>4</v>
      </c>
      <c r="X218" s="82">
        <v>4</v>
      </c>
      <c r="Y218" s="82">
        <v>4</v>
      </c>
      <c r="Z218" s="82">
        <v>4</v>
      </c>
      <c r="AA218" s="82">
        <v>4</v>
      </c>
      <c r="AB218" s="82">
        <v>4</v>
      </c>
      <c r="AC218" s="83">
        <v>4</v>
      </c>
      <c r="AD218" s="81">
        <v>3.5</v>
      </c>
      <c r="AE218" s="81">
        <v>4</v>
      </c>
      <c r="AF218" s="81">
        <v>4</v>
      </c>
      <c r="AG218" s="81">
        <v>4</v>
      </c>
      <c r="AH218" s="81">
        <v>4</v>
      </c>
      <c r="AI218" s="94">
        <f>IF(B218="","",COUNTIF(D218:AH219,"&gt;2")/2)</f>
        <v>24.5</v>
      </c>
      <c r="AJ218" s="48">
        <f>SUMPRODUCT(IFERROR((IFERROR(WEEKDAY($D$3:$AH$3,2),999)&lt;6)*D218:AH219,0))</f>
        <v>147</v>
      </c>
      <c r="AK218" s="48">
        <f>SUMPRODUCT((IFERROR(WEEKDAY($D$3:$AH$3,2),999)&lt;6)*D220:AH220)</f>
        <v>57</v>
      </c>
      <c r="AL218" s="48">
        <f>SUMPRODUCT(IFERROR((IFERROR(WEEKDAY($D$3:$AH$3,2),0)&gt;5)*D218:AH220,0))</f>
        <v>64.5</v>
      </c>
      <c r="AM218" s="48">
        <f>IFERROR(SUM(AJ218:AL220),"")</f>
        <v>268.5</v>
      </c>
      <c r="AN218" s="95" t="s">
        <v>171</v>
      </c>
      <c r="AO218" s="51">
        <f>SUMPRODUCT((IFERROR((L218:AH218+L219:AH219+L220:AH220),0)&gt;8)*1,IFERROR((L218:AH218+L219:AH219+L220:AH220-8),0))</f>
        <v>50</v>
      </c>
      <c r="AP218" s="48"/>
    </row>
    <row r="219" spans="1:42">
      <c r="A219" s="85"/>
      <c r="B219" s="21"/>
      <c r="D219" s="81">
        <v>4</v>
      </c>
      <c r="E219" s="81">
        <v>4</v>
      </c>
      <c r="F219" s="81">
        <v>4</v>
      </c>
      <c r="G219" s="82">
        <v>4</v>
      </c>
      <c r="H219" s="83">
        <v>4</v>
      </c>
      <c r="I219" s="82">
        <v>1.5</v>
      </c>
      <c r="J219" s="82">
        <v>4</v>
      </c>
      <c r="K219" s="81">
        <v>0</v>
      </c>
      <c r="L219" s="81">
        <v>0</v>
      </c>
      <c r="M219" s="81">
        <v>0</v>
      </c>
      <c r="N219" s="81">
        <v>0</v>
      </c>
      <c r="O219" s="83">
        <v>0</v>
      </c>
      <c r="P219" s="81">
        <v>0</v>
      </c>
      <c r="Q219" s="82">
        <v>4</v>
      </c>
      <c r="R219" s="82">
        <v>4</v>
      </c>
      <c r="S219" s="82">
        <v>4</v>
      </c>
      <c r="T219" s="82">
        <v>4</v>
      </c>
      <c r="U219" s="82">
        <v>4</v>
      </c>
      <c r="V219" s="83">
        <v>4</v>
      </c>
      <c r="W219" s="82">
        <v>4</v>
      </c>
      <c r="X219" s="82">
        <v>4</v>
      </c>
      <c r="Y219" s="82">
        <v>4</v>
      </c>
      <c r="Z219" s="82">
        <v>4</v>
      </c>
      <c r="AA219" s="82">
        <v>4</v>
      </c>
      <c r="AB219" s="82">
        <v>4</v>
      </c>
      <c r="AC219" s="83">
        <v>4</v>
      </c>
      <c r="AD219" s="81">
        <v>4</v>
      </c>
      <c r="AE219" s="81">
        <v>4</v>
      </c>
      <c r="AF219" s="81">
        <v>4</v>
      </c>
      <c r="AG219" s="81">
        <v>4</v>
      </c>
      <c r="AH219" s="81">
        <v>4</v>
      </c>
      <c r="AI219" s="96"/>
      <c r="AJ219" s="48"/>
      <c r="AK219" s="48"/>
      <c r="AL219" s="48"/>
      <c r="AM219" s="48"/>
      <c r="AN219" s="95"/>
      <c r="AO219" s="52"/>
      <c r="AP219" s="48"/>
    </row>
    <row r="220" spans="1:42">
      <c r="A220" s="17" t="str">
        <f>IF(A218="","","加班")</f>
        <v>加班</v>
      </c>
      <c r="B220" s="21"/>
      <c r="D220" s="81">
        <v>5</v>
      </c>
      <c r="E220" s="81">
        <v>6.5</v>
      </c>
      <c r="F220" s="81">
        <v>3</v>
      </c>
      <c r="G220" s="82">
        <v>5.5</v>
      </c>
      <c r="H220" s="83">
        <v>1</v>
      </c>
      <c r="I220" s="82">
        <v>0</v>
      </c>
      <c r="J220" s="82">
        <v>1</v>
      </c>
      <c r="K220" s="82"/>
      <c r="L220" s="82"/>
      <c r="M220" s="82"/>
      <c r="N220" s="82"/>
      <c r="O220" s="83"/>
      <c r="P220" s="82"/>
      <c r="Q220" s="82">
        <v>3</v>
      </c>
      <c r="R220" s="82">
        <v>3</v>
      </c>
      <c r="S220" s="82">
        <v>3</v>
      </c>
      <c r="T220" s="82">
        <v>3</v>
      </c>
      <c r="U220" s="82">
        <v>3</v>
      </c>
      <c r="V220" s="83">
        <v>3</v>
      </c>
      <c r="W220" s="82">
        <v>6</v>
      </c>
      <c r="X220" s="82">
        <v>2</v>
      </c>
      <c r="Y220" s="82">
        <v>5</v>
      </c>
      <c r="Z220" s="82">
        <v>3</v>
      </c>
      <c r="AA220" s="82">
        <v>3</v>
      </c>
      <c r="AB220" s="82">
        <v>3</v>
      </c>
      <c r="AC220" s="83">
        <v>1</v>
      </c>
      <c r="AD220" s="81">
        <v>3</v>
      </c>
      <c r="AE220" s="81">
        <v>2</v>
      </c>
      <c r="AF220" s="81">
        <v>1.5</v>
      </c>
      <c r="AG220" s="81">
        <v>1</v>
      </c>
      <c r="AH220" s="81">
        <v>3</v>
      </c>
      <c r="AI220" s="97"/>
      <c r="AJ220" s="48"/>
      <c r="AK220" s="48"/>
      <c r="AL220" s="48"/>
      <c r="AM220" s="48"/>
      <c r="AN220" s="95"/>
      <c r="AO220" s="53"/>
      <c r="AP220" s="48"/>
    </row>
    <row r="221" s="10" customFormat="1" ht="15" customHeight="1" spans="1:16381">
      <c r="A221" s="20" t="s">
        <v>109</v>
      </c>
      <c r="B221" s="21" t="s">
        <v>150</v>
      </c>
      <c r="C221" s="21" t="s">
        <v>151</v>
      </c>
      <c r="D221" s="21"/>
      <c r="E221" s="21"/>
      <c r="F221" s="21"/>
      <c r="G221" s="21"/>
      <c r="H221" s="21"/>
      <c r="I221" s="21"/>
      <c r="J221" s="21"/>
      <c r="K221" s="21"/>
      <c r="L221" s="21"/>
      <c r="M221" s="21"/>
      <c r="N221" s="21"/>
      <c r="O221" s="21"/>
      <c r="P221" s="21"/>
      <c r="Q221" s="21"/>
      <c r="R221" s="21">
        <v>4</v>
      </c>
      <c r="S221" s="21">
        <v>4</v>
      </c>
      <c r="T221" s="21">
        <v>4</v>
      </c>
      <c r="U221" s="21">
        <v>4</v>
      </c>
      <c r="V221" s="21">
        <v>4</v>
      </c>
      <c r="W221" s="21">
        <v>4</v>
      </c>
      <c r="X221" s="21">
        <v>4</v>
      </c>
      <c r="Y221" s="8">
        <v>3.5</v>
      </c>
      <c r="Z221" s="8">
        <v>0</v>
      </c>
      <c r="AA221" s="21">
        <v>4</v>
      </c>
      <c r="AB221" s="21">
        <v>4</v>
      </c>
      <c r="AC221" s="21">
        <v>4</v>
      </c>
      <c r="AD221" s="21">
        <v>4</v>
      </c>
      <c r="AE221" s="21">
        <v>4</v>
      </c>
      <c r="AF221" s="21">
        <v>4</v>
      </c>
      <c r="AG221" s="21">
        <v>4</v>
      </c>
      <c r="AH221" s="8">
        <v>4</v>
      </c>
      <c r="AI221" s="93">
        <f>IF(A221="","",COUNTIF(D221:AH222,"&gt;2")/2)</f>
        <v>15.5</v>
      </c>
      <c r="AJ221" s="48">
        <f>SUMPRODUCT(IFERROR((IFERROR(WEEKDAY([15]考勤!$D$3:$AH$3,2),999)&lt;6)*D221:AH222,0))</f>
        <v>91.5</v>
      </c>
      <c r="AK221" s="48">
        <f>SUMPRODUCT((IFERROR(WEEKDAY([15]考勤!$D$3:$AH$3,2),999)&lt;6)*D223:AH223)</f>
        <v>23</v>
      </c>
      <c r="AL221" s="48">
        <f>SUMPRODUCT(IFERROR((IFERROR(WEEKDAY([15]考勤!$D$3:$AH$3,2),0)&gt;5)*D221:AH223,0))</f>
        <v>32</v>
      </c>
      <c r="AM221" s="48">
        <f>IFERROR(SUM(AJ221:AL223),"")</f>
        <v>146.5</v>
      </c>
      <c r="AN221" s="49" t="s">
        <v>172</v>
      </c>
      <c r="AO221" s="51">
        <f>SUMPRODUCT((IFERROR((L221:AH221+L222:AH222+L223:AH223),0)&gt;8)*1,IFERROR((L221:AH221+L222:AH222+L223:AH223-8),0))</f>
        <v>23</v>
      </c>
      <c r="XEY221" s="14"/>
      <c r="XEZ221" s="14"/>
      <c r="XFA221" s="14"/>
    </row>
    <row r="222" s="10" customFormat="1" ht="15" customHeight="1" spans="1:16381">
      <c r="A222" s="22"/>
      <c r="B222" s="21"/>
      <c r="C222" s="21" t="s">
        <v>152</v>
      </c>
      <c r="D222" s="21"/>
      <c r="E222" s="21"/>
      <c r="F222" s="21"/>
      <c r="G222" s="21"/>
      <c r="H222" s="21"/>
      <c r="I222" s="21"/>
      <c r="J222" s="21"/>
      <c r="K222" s="21"/>
      <c r="L222" s="21"/>
      <c r="M222" s="21"/>
      <c r="N222" s="21"/>
      <c r="O222" s="21"/>
      <c r="P222" s="21"/>
      <c r="Q222" s="21"/>
      <c r="R222" s="21">
        <v>4</v>
      </c>
      <c r="S222" s="21">
        <v>4</v>
      </c>
      <c r="T222" s="21">
        <v>4</v>
      </c>
      <c r="U222" s="21">
        <v>4</v>
      </c>
      <c r="V222" s="21">
        <v>4</v>
      </c>
      <c r="W222" s="21">
        <v>4</v>
      </c>
      <c r="X222" s="21">
        <v>4</v>
      </c>
      <c r="Y222" s="8">
        <v>0</v>
      </c>
      <c r="Z222" s="8">
        <v>0</v>
      </c>
      <c r="AA222" s="21">
        <v>4</v>
      </c>
      <c r="AB222" s="21">
        <v>4</v>
      </c>
      <c r="AC222" s="21">
        <v>4</v>
      </c>
      <c r="AD222" s="21">
        <v>4</v>
      </c>
      <c r="AE222" s="21">
        <v>4</v>
      </c>
      <c r="AF222" s="21">
        <v>4</v>
      </c>
      <c r="AG222" s="21">
        <v>4</v>
      </c>
      <c r="AH222" s="8">
        <v>4</v>
      </c>
      <c r="AI222" s="93"/>
      <c r="AJ222" s="48"/>
      <c r="AK222" s="48"/>
      <c r="AL222" s="48"/>
      <c r="AM222" s="48"/>
      <c r="AN222" s="49"/>
      <c r="AO222" s="52"/>
      <c r="XEY222" s="14"/>
      <c r="XEZ222" s="14"/>
      <c r="XFA222" s="14"/>
    </row>
    <row r="223" s="10" customFormat="1" ht="15" customHeight="1" spans="1:16381">
      <c r="A223" s="23"/>
      <c r="B223" s="21"/>
      <c r="C223" s="21" t="s">
        <v>153</v>
      </c>
      <c r="D223" s="21"/>
      <c r="E223" s="21"/>
      <c r="F223" s="21"/>
      <c r="G223" s="21"/>
      <c r="H223" s="8"/>
      <c r="I223" s="21"/>
      <c r="J223" s="21"/>
      <c r="K223" s="21"/>
      <c r="L223" s="21"/>
      <c r="M223" s="21"/>
      <c r="N223" s="21"/>
      <c r="O223" s="21"/>
      <c r="P223" s="21"/>
      <c r="Q223" s="21"/>
      <c r="R223" s="21"/>
      <c r="S223" s="21"/>
      <c r="T223" s="8"/>
      <c r="U223" s="21"/>
      <c r="V223" s="21"/>
      <c r="W223" s="8">
        <v>4</v>
      </c>
      <c r="X223" s="8">
        <v>3</v>
      </c>
      <c r="Y223" s="8"/>
      <c r="Z223" s="8"/>
      <c r="AA223" s="21">
        <v>2</v>
      </c>
      <c r="AB223" s="21"/>
      <c r="AC223" s="21"/>
      <c r="AD223" s="21"/>
      <c r="AE223" s="21">
        <v>3</v>
      </c>
      <c r="AF223" s="21">
        <v>3</v>
      </c>
      <c r="AG223" s="8">
        <v>4.5</v>
      </c>
      <c r="AH223" s="8">
        <v>3.5</v>
      </c>
      <c r="AI223" s="93"/>
      <c r="AJ223" s="48"/>
      <c r="AK223" s="48"/>
      <c r="AL223" s="48"/>
      <c r="AM223" s="48"/>
      <c r="AN223" s="49"/>
      <c r="AO223" s="53"/>
      <c r="XEY223" s="14"/>
      <c r="XEZ223" s="14"/>
      <c r="XFA223" s="14"/>
    </row>
    <row r="224" s="10" customFormat="1" ht="15" customHeight="1" spans="1:16381">
      <c r="A224" s="20" t="s">
        <v>110</v>
      </c>
      <c r="B224" s="21" t="s">
        <v>150</v>
      </c>
      <c r="C224" s="21" t="s">
        <v>151</v>
      </c>
      <c r="D224" s="21"/>
      <c r="E224" s="21"/>
      <c r="F224" s="21"/>
      <c r="G224" s="21"/>
      <c r="H224" s="21"/>
      <c r="I224" s="21"/>
      <c r="J224" s="21"/>
      <c r="K224" s="21"/>
      <c r="L224" s="21"/>
      <c r="M224" s="21"/>
      <c r="N224" s="21"/>
      <c r="O224" s="21"/>
      <c r="P224" s="21"/>
      <c r="Q224" s="21"/>
      <c r="R224" s="21">
        <v>4</v>
      </c>
      <c r="S224" s="21">
        <v>4</v>
      </c>
      <c r="T224" s="21">
        <v>4</v>
      </c>
      <c r="U224" s="21">
        <v>4</v>
      </c>
      <c r="V224" s="21">
        <v>3.5</v>
      </c>
      <c r="W224" s="21">
        <v>0</v>
      </c>
      <c r="X224" s="21">
        <v>0</v>
      </c>
      <c r="Y224" s="8">
        <v>0</v>
      </c>
      <c r="Z224" s="8">
        <v>0</v>
      </c>
      <c r="AA224" s="21">
        <v>4</v>
      </c>
      <c r="AB224" s="21">
        <v>4</v>
      </c>
      <c r="AC224" s="21">
        <v>4</v>
      </c>
      <c r="AD224" s="21">
        <v>4</v>
      </c>
      <c r="AE224" s="21">
        <v>4</v>
      </c>
      <c r="AF224" s="21">
        <v>0</v>
      </c>
      <c r="AG224" s="21">
        <v>0</v>
      </c>
      <c r="AH224" s="8">
        <v>0</v>
      </c>
      <c r="AI224" s="93">
        <f>IF(A224="","",COUNTIF(D224:AH225,"&gt;2")/2)</f>
        <v>9.5</v>
      </c>
      <c r="AJ224" s="48">
        <f>SUMPRODUCT(IFERROR((IFERROR(WEEKDAY([15]考勤!$D$3:$AH$3,2),999)&lt;6)*D224:AH225,0))</f>
        <v>48</v>
      </c>
      <c r="AK224" s="48">
        <f>SUMPRODUCT((IFERROR(WEEKDAY([15]考勤!$D$3:$AH$3,2),999)&lt;6)*D226:AH226)</f>
        <v>9</v>
      </c>
      <c r="AL224" s="48">
        <f>SUMPRODUCT(IFERROR((IFERROR(WEEKDAY([15]考勤!$D$3:$AH$3,2),0)&gt;5)*D224:AH226,0))</f>
        <v>27</v>
      </c>
      <c r="AM224" s="48">
        <f>IFERROR(SUM(AJ224:AL226),"")</f>
        <v>84</v>
      </c>
      <c r="AN224" s="49" t="s">
        <v>172</v>
      </c>
      <c r="AO224" s="51">
        <f>SUMPRODUCT((IFERROR((L224:AH224+L225:AH225+L226:AH226),0)&gt;8)*1,IFERROR((L224:AH224+L225:AH225+L226:AH226-8),0))</f>
        <v>10</v>
      </c>
      <c r="XEY224" s="14"/>
      <c r="XEZ224" s="14"/>
      <c r="XFA224" s="14"/>
    </row>
    <row r="225" s="10" customFormat="1" ht="15" customHeight="1" spans="1:16381">
      <c r="A225" s="22"/>
      <c r="B225" s="21"/>
      <c r="C225" s="21" t="s">
        <v>152</v>
      </c>
      <c r="D225" s="21"/>
      <c r="E225" s="21"/>
      <c r="F225" s="21"/>
      <c r="G225" s="21"/>
      <c r="H225" s="21"/>
      <c r="I225" s="21"/>
      <c r="J225" s="21"/>
      <c r="K225" s="21"/>
      <c r="L225" s="21"/>
      <c r="M225" s="21"/>
      <c r="N225" s="21"/>
      <c r="O225" s="21"/>
      <c r="P225" s="21"/>
      <c r="Q225" s="21"/>
      <c r="R225" s="21">
        <v>4</v>
      </c>
      <c r="S225" s="21">
        <v>4</v>
      </c>
      <c r="T225" s="21">
        <v>4</v>
      </c>
      <c r="U225" s="21">
        <v>4</v>
      </c>
      <c r="V225" s="21"/>
      <c r="W225" s="21">
        <v>0</v>
      </c>
      <c r="X225" s="21">
        <v>0</v>
      </c>
      <c r="Y225" s="21">
        <v>0</v>
      </c>
      <c r="Z225" s="8">
        <v>0</v>
      </c>
      <c r="AA225" s="21">
        <v>4</v>
      </c>
      <c r="AB225" s="21">
        <v>2.5</v>
      </c>
      <c r="AC225" s="21">
        <v>4</v>
      </c>
      <c r="AD225" s="21">
        <v>4</v>
      </c>
      <c r="AE225" s="21">
        <v>4</v>
      </c>
      <c r="AF225" s="21">
        <v>0</v>
      </c>
      <c r="AG225" s="21">
        <v>0</v>
      </c>
      <c r="AH225" s="8">
        <v>0</v>
      </c>
      <c r="AI225" s="93"/>
      <c r="AJ225" s="48"/>
      <c r="AK225" s="48"/>
      <c r="AL225" s="48"/>
      <c r="AM225" s="48"/>
      <c r="AN225" s="49"/>
      <c r="AO225" s="52"/>
      <c r="XEY225" s="14"/>
      <c r="XEZ225" s="14"/>
      <c r="XFA225" s="14"/>
    </row>
    <row r="226" s="10" customFormat="1" ht="15" customHeight="1" spans="1:16381">
      <c r="A226" s="23"/>
      <c r="B226" s="21"/>
      <c r="C226" s="21" t="s">
        <v>153</v>
      </c>
      <c r="D226" s="21"/>
      <c r="E226" s="21"/>
      <c r="F226" s="21"/>
      <c r="G226" s="21"/>
      <c r="H226" s="21"/>
      <c r="I226" s="21"/>
      <c r="J226" s="21"/>
      <c r="K226" s="21"/>
      <c r="L226" s="21"/>
      <c r="M226" s="8"/>
      <c r="N226" s="21"/>
      <c r="O226" s="21"/>
      <c r="P226" s="21"/>
      <c r="Q226" s="21"/>
      <c r="R226" s="21"/>
      <c r="S226" s="21"/>
      <c r="T226" s="21"/>
      <c r="U226" s="21"/>
      <c r="V226" s="21"/>
      <c r="W226" s="21"/>
      <c r="X226" s="21"/>
      <c r="Y226" s="21"/>
      <c r="Z226" s="21"/>
      <c r="AA226" s="21">
        <v>4</v>
      </c>
      <c r="AB226" s="21"/>
      <c r="AC226" s="8">
        <v>1</v>
      </c>
      <c r="AD226" s="21">
        <v>2.5</v>
      </c>
      <c r="AE226" s="21">
        <v>2.5</v>
      </c>
      <c r="AF226" s="21"/>
      <c r="AG226" s="8"/>
      <c r="AH226" s="8"/>
      <c r="AI226" s="93"/>
      <c r="AJ226" s="48"/>
      <c r="AK226" s="48"/>
      <c r="AL226" s="48"/>
      <c r="AM226" s="48"/>
      <c r="AN226" s="49"/>
      <c r="AO226" s="53"/>
      <c r="XEY226" s="14"/>
      <c r="XEZ226" s="14"/>
      <c r="XFA226" s="14"/>
    </row>
    <row r="227" spans="1:16381">
      <c r="A227" s="86" t="s">
        <v>111</v>
      </c>
      <c r="B227" s="21" t="s">
        <v>164</v>
      </c>
      <c r="C227" s="21" t="s">
        <v>151</v>
      </c>
      <c r="D227" s="21"/>
      <c r="E227" s="21"/>
      <c r="F227" s="21"/>
      <c r="G227" s="21"/>
      <c r="H227" s="21"/>
      <c r="I227" s="21"/>
      <c r="J227" s="21"/>
      <c r="K227" s="21"/>
      <c r="L227" s="21"/>
      <c r="M227" s="21"/>
      <c r="N227" s="21"/>
      <c r="O227" s="21"/>
      <c r="P227" s="21"/>
      <c r="Q227" s="21"/>
      <c r="R227" s="21"/>
      <c r="S227" s="21"/>
      <c r="T227" s="21"/>
      <c r="U227" s="21"/>
      <c r="V227" s="21"/>
      <c r="W227" s="21"/>
      <c r="X227" s="21">
        <v>4</v>
      </c>
      <c r="Y227" s="21">
        <v>4</v>
      </c>
      <c r="Z227" s="21">
        <v>4</v>
      </c>
      <c r="AA227" s="21">
        <v>4</v>
      </c>
      <c r="AB227" s="21">
        <v>4</v>
      </c>
      <c r="AC227" s="21">
        <v>0</v>
      </c>
      <c r="AD227" s="21">
        <v>4</v>
      </c>
      <c r="AE227" s="21">
        <v>4</v>
      </c>
      <c r="AF227" s="21">
        <v>4</v>
      </c>
      <c r="AG227" s="21">
        <v>4</v>
      </c>
      <c r="AH227" s="21">
        <v>4</v>
      </c>
      <c r="AI227" s="93">
        <f>IF(A227="","",COUNTIF(D227:AH228,"&gt;2")/2)</f>
        <v>10</v>
      </c>
      <c r="AJ227" s="48">
        <f>SUMPRODUCT(IFERROR((IFERROR(WEEKDAY([15]考勤!$D$3:$AH$3,2),999)&lt;6)*D227:AH228,0))</f>
        <v>72</v>
      </c>
      <c r="AK227" s="48">
        <f>SUMPRODUCT((IFERROR(WEEKDAY([15]考勤!$D$3:$AH$3,2),999)&lt;6)*D229:AH229)</f>
        <v>24</v>
      </c>
      <c r="AL227" s="48">
        <f>SUMPRODUCT(IFERROR((IFERROR(WEEKDAY([15]考勤!$D$3:$AH$3,2),0)&gt;5)*D227:AH229,0))</f>
        <v>11</v>
      </c>
      <c r="AM227" s="48">
        <f>IFERROR(SUM(AJ227:AL229),"")</f>
        <v>107</v>
      </c>
      <c r="AN227" s="49" t="s">
        <v>172</v>
      </c>
      <c r="AO227" s="51">
        <f>SUMPRODUCT((IFERROR((L227:AH227+L228:AH228+L229:AH229),0)&gt;8)*1,IFERROR((L227:AH227+L228:AH228+L229:AH229-8),0))</f>
        <v>27</v>
      </c>
      <c r="XEZ227" s="14"/>
      <c r="XFA227" s="14"/>
    </row>
    <row r="228" spans="1:16381">
      <c r="A228" s="86"/>
      <c r="B228" s="21"/>
      <c r="C228" s="21" t="s">
        <v>152</v>
      </c>
      <c r="D228" s="21"/>
      <c r="E228" s="21"/>
      <c r="F228" s="21"/>
      <c r="G228" s="21"/>
      <c r="H228" s="21"/>
      <c r="I228" s="21"/>
      <c r="J228" s="21"/>
      <c r="K228" s="21"/>
      <c r="L228" s="21"/>
      <c r="M228" s="21"/>
      <c r="N228" s="21"/>
      <c r="O228" s="21"/>
      <c r="P228" s="21"/>
      <c r="Q228" s="21"/>
      <c r="R228" s="21"/>
      <c r="S228" s="21"/>
      <c r="T228" s="21"/>
      <c r="U228" s="21"/>
      <c r="V228" s="21"/>
      <c r="W228" s="21"/>
      <c r="X228" s="21">
        <v>4</v>
      </c>
      <c r="Y228" s="21">
        <v>4</v>
      </c>
      <c r="Z228" s="21">
        <v>4</v>
      </c>
      <c r="AA228" s="21">
        <v>4</v>
      </c>
      <c r="AB228" s="21">
        <v>4</v>
      </c>
      <c r="AC228" s="21"/>
      <c r="AD228" s="21">
        <v>4</v>
      </c>
      <c r="AE228" s="21">
        <v>4</v>
      </c>
      <c r="AF228" s="21">
        <v>4</v>
      </c>
      <c r="AG228" s="21">
        <v>4</v>
      </c>
      <c r="AH228" s="21">
        <v>4</v>
      </c>
      <c r="AI228" s="93"/>
      <c r="AJ228" s="48"/>
      <c r="AK228" s="48"/>
      <c r="AL228" s="48"/>
      <c r="AM228" s="48"/>
      <c r="AN228" s="49"/>
      <c r="AO228" s="52"/>
      <c r="XEZ228" s="14"/>
      <c r="XFA228" s="14"/>
    </row>
    <row r="229" spans="1:16381">
      <c r="A229" s="86"/>
      <c r="B229" s="21"/>
      <c r="C229" s="21" t="s">
        <v>153</v>
      </c>
      <c r="D229" s="21"/>
      <c r="E229" s="21"/>
      <c r="F229" s="21"/>
      <c r="G229" s="21"/>
      <c r="H229" s="21"/>
      <c r="I229" s="21"/>
      <c r="J229" s="21"/>
      <c r="K229" s="21"/>
      <c r="L229" s="21"/>
      <c r="M229" s="21"/>
      <c r="N229" s="21"/>
      <c r="O229" s="21"/>
      <c r="P229" s="21"/>
      <c r="Q229" s="21"/>
      <c r="R229" s="21"/>
      <c r="S229" s="21"/>
      <c r="T229" s="21"/>
      <c r="U229" s="21"/>
      <c r="V229" s="21"/>
      <c r="W229" s="21"/>
      <c r="X229" s="21">
        <v>3</v>
      </c>
      <c r="Y229" s="21">
        <v>3</v>
      </c>
      <c r="Z229" s="21">
        <v>3</v>
      </c>
      <c r="AA229" s="21">
        <v>3</v>
      </c>
      <c r="AB229" s="21">
        <v>3</v>
      </c>
      <c r="AC229" s="21"/>
      <c r="AD229" s="21">
        <v>3</v>
      </c>
      <c r="AE229" s="21">
        <v>3</v>
      </c>
      <c r="AF229" s="21">
        <v>3</v>
      </c>
      <c r="AG229" s="21">
        <v>3</v>
      </c>
      <c r="AH229" s="21"/>
      <c r="AI229" s="93"/>
      <c r="AJ229" s="48"/>
      <c r="AK229" s="48"/>
      <c r="AL229" s="48"/>
      <c r="AM229" s="48"/>
      <c r="AN229" s="49"/>
      <c r="AO229" s="53"/>
      <c r="XEZ229" s="14"/>
      <c r="XFA229" s="14"/>
    </row>
    <row r="230" s="12" customFormat="1" ht="15" customHeight="1" spans="1:41">
      <c r="A230" s="87" t="s">
        <v>112</v>
      </c>
      <c r="B230" s="72" t="s">
        <v>157</v>
      </c>
      <c r="C230" s="72" t="s">
        <v>151</v>
      </c>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c r="AC230" s="72"/>
      <c r="AD230" s="72"/>
      <c r="AE230" s="72"/>
      <c r="AF230" s="72"/>
      <c r="AG230" s="72"/>
      <c r="AH230" s="72">
        <v>4</v>
      </c>
      <c r="AI230" s="93">
        <f>IF(A230="","",COUNTIF(D230:AH231,"&gt;2")/2)</f>
        <v>1</v>
      </c>
      <c r="AJ230" s="93">
        <f>SUMPRODUCT(IFERROR((IFERROR(WEEKDAY($D$3:$AH$3,2),999)&lt;6)*D230:AH231,0))</f>
        <v>8</v>
      </c>
      <c r="AK230" s="93">
        <f>SUMPRODUCT((IFERROR(WEEKDAY($D$3:$AH$3,2),999)&lt;6)*D232:AH232)</f>
        <v>3</v>
      </c>
      <c r="AL230" s="93">
        <f>SUMPRODUCT(IFERROR((IFERROR(WEEKDAY($D$3:$AH$3,2),0)&gt;5)*D230:AH232,0))</f>
        <v>0</v>
      </c>
      <c r="AM230" s="93">
        <f>IFERROR(SUM(AJ230:AL232),"")</f>
        <v>11</v>
      </c>
      <c r="AN230" s="98"/>
      <c r="AO230" s="51">
        <f>SUMPRODUCT((IFERROR((L230:AH230+L231:AH231+L232:AH232),0)&gt;8)*1,IFERROR((L230:AH230+L231:AH231+L232:AH232-8),0))</f>
        <v>3</v>
      </c>
    </row>
    <row r="231" s="12" customFormat="1" spans="1:41">
      <c r="A231" s="88"/>
      <c r="B231" s="72"/>
      <c r="C231" s="72" t="s">
        <v>152</v>
      </c>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v>4</v>
      </c>
      <c r="AI231" s="93"/>
      <c r="AJ231" s="93"/>
      <c r="AK231" s="93"/>
      <c r="AL231" s="93"/>
      <c r="AM231" s="93"/>
      <c r="AN231" s="98"/>
      <c r="AO231" s="52"/>
    </row>
    <row r="232" s="12" customFormat="1" spans="1:41">
      <c r="A232" s="89"/>
      <c r="B232" s="72"/>
      <c r="C232" s="72" t="s">
        <v>153</v>
      </c>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v>3</v>
      </c>
      <c r="AI232" s="93"/>
      <c r="AJ232" s="93"/>
      <c r="AK232" s="93"/>
      <c r="AL232" s="93"/>
      <c r="AM232" s="93"/>
      <c r="AN232" s="98"/>
      <c r="AO232" s="53"/>
    </row>
    <row r="233" s="12" customFormat="1" ht="15" customHeight="1" spans="1:41">
      <c r="A233" s="87" t="s">
        <v>113</v>
      </c>
      <c r="B233" s="72" t="s">
        <v>157</v>
      </c>
      <c r="C233" s="72" t="s">
        <v>151</v>
      </c>
      <c r="D233" s="72"/>
      <c r="E233" s="72"/>
      <c r="F233" s="72"/>
      <c r="G233" s="72"/>
      <c r="H233" s="72"/>
      <c r="I233" s="72"/>
      <c r="J233" s="72"/>
      <c r="K233" s="72"/>
      <c r="L233" s="72"/>
      <c r="M233" s="72"/>
      <c r="N233" s="72"/>
      <c r="O233" s="72"/>
      <c r="P233" s="72"/>
      <c r="Q233" s="72"/>
      <c r="R233" s="72"/>
      <c r="S233" s="72"/>
      <c r="T233" s="72"/>
      <c r="U233" s="72"/>
      <c r="V233" s="72">
        <v>4</v>
      </c>
      <c r="W233" s="72"/>
      <c r="X233" s="72"/>
      <c r="Y233" s="72"/>
      <c r="Z233" s="72"/>
      <c r="AA233" s="72"/>
      <c r="AB233" s="72"/>
      <c r="AC233" s="72"/>
      <c r="AD233" s="72"/>
      <c r="AE233" s="72"/>
      <c r="AF233" s="72"/>
      <c r="AG233" s="72"/>
      <c r="AH233" s="72"/>
      <c r="AI233" s="93">
        <f>IF(A233="","",COUNTIF(D233:AH234,"&gt;2")/2)</f>
        <v>1</v>
      </c>
      <c r="AJ233" s="93">
        <f>SUMPRODUCT(IFERROR((IFERROR(WEEKDAY($D$3:$AH$3,2),999)&lt;6)*D233:AH234,0))</f>
        <v>0</v>
      </c>
      <c r="AK233" s="93">
        <f>SUMPRODUCT((IFERROR(WEEKDAY($D$3:$AH$3,2),999)&lt;6)*D235:AH235)</f>
        <v>0</v>
      </c>
      <c r="AL233" s="93">
        <f>SUMPRODUCT(IFERROR((IFERROR(WEEKDAY($D$3:$AH$3,2),0)&gt;5)*D233:AH235,0))</f>
        <v>11</v>
      </c>
      <c r="AM233" s="93">
        <f>IFERROR(SUM(AJ233:AL235),"")</f>
        <v>11</v>
      </c>
      <c r="AN233" s="98"/>
      <c r="AO233" s="51">
        <f>SUMPRODUCT((IFERROR((L233:AH233+L234:AH234+L235:AH235),0)&gt;8)*1,IFERROR((L233:AH233+L234:AH234+L235:AH235-8),0))</f>
        <v>3</v>
      </c>
    </row>
    <row r="234" s="12" customFormat="1" spans="1:41">
      <c r="A234" s="88"/>
      <c r="B234" s="72"/>
      <c r="C234" s="72" t="s">
        <v>152</v>
      </c>
      <c r="D234" s="72"/>
      <c r="E234" s="72"/>
      <c r="F234" s="72"/>
      <c r="G234" s="72"/>
      <c r="H234" s="72"/>
      <c r="I234" s="72"/>
      <c r="J234" s="72"/>
      <c r="K234" s="72"/>
      <c r="L234" s="72"/>
      <c r="M234" s="72"/>
      <c r="N234" s="72"/>
      <c r="O234" s="72"/>
      <c r="P234" s="72"/>
      <c r="Q234" s="72"/>
      <c r="R234" s="72"/>
      <c r="S234" s="72"/>
      <c r="T234" s="72"/>
      <c r="U234" s="72"/>
      <c r="V234" s="72">
        <v>4</v>
      </c>
      <c r="W234" s="72"/>
      <c r="X234" s="72"/>
      <c r="Y234" s="72"/>
      <c r="Z234" s="72"/>
      <c r="AA234" s="72"/>
      <c r="AB234" s="72"/>
      <c r="AC234" s="72"/>
      <c r="AD234" s="72"/>
      <c r="AE234" s="72"/>
      <c r="AF234" s="72"/>
      <c r="AG234" s="72"/>
      <c r="AH234" s="72"/>
      <c r="AI234" s="93"/>
      <c r="AJ234" s="93"/>
      <c r="AK234" s="93"/>
      <c r="AL234" s="93"/>
      <c r="AM234" s="93"/>
      <c r="AN234" s="98"/>
      <c r="AO234" s="52"/>
    </row>
    <row r="235" s="12" customFormat="1" spans="1:41">
      <c r="A235" s="89"/>
      <c r="B235" s="72"/>
      <c r="C235" s="72" t="s">
        <v>153</v>
      </c>
      <c r="D235" s="72"/>
      <c r="E235" s="72"/>
      <c r="F235" s="72"/>
      <c r="G235" s="72"/>
      <c r="H235" s="72"/>
      <c r="I235" s="72"/>
      <c r="J235" s="72"/>
      <c r="K235" s="72"/>
      <c r="L235" s="72"/>
      <c r="M235" s="72"/>
      <c r="N235" s="72"/>
      <c r="O235" s="72"/>
      <c r="P235" s="72"/>
      <c r="Q235" s="72"/>
      <c r="R235" s="72"/>
      <c r="S235" s="72"/>
      <c r="T235" s="72"/>
      <c r="U235" s="72"/>
      <c r="V235" s="72">
        <v>3</v>
      </c>
      <c r="W235" s="72"/>
      <c r="X235" s="72"/>
      <c r="Y235" s="72"/>
      <c r="Z235" s="72"/>
      <c r="AA235" s="72"/>
      <c r="AB235" s="72"/>
      <c r="AC235" s="72"/>
      <c r="AD235" s="72"/>
      <c r="AE235" s="72"/>
      <c r="AF235" s="72"/>
      <c r="AG235" s="72"/>
      <c r="AH235" s="72"/>
      <c r="AI235" s="93"/>
      <c r="AJ235" s="93"/>
      <c r="AK235" s="93"/>
      <c r="AL235" s="93"/>
      <c r="AM235" s="93"/>
      <c r="AN235" s="98"/>
      <c r="AO235" s="53"/>
    </row>
    <row r="236" s="12" customFormat="1" spans="1:41">
      <c r="A236" s="87" t="s">
        <v>114</v>
      </c>
      <c r="B236" s="72" t="s">
        <v>157</v>
      </c>
      <c r="C236" s="72" t="s">
        <v>151</v>
      </c>
      <c r="D236" s="72"/>
      <c r="E236" s="72"/>
      <c r="F236" s="72"/>
      <c r="G236" s="72"/>
      <c r="H236" s="72"/>
      <c r="I236" s="72"/>
      <c r="J236" s="72"/>
      <c r="K236" s="72"/>
      <c r="L236" s="72"/>
      <c r="M236" s="72"/>
      <c r="N236" s="72"/>
      <c r="O236" s="72"/>
      <c r="P236" s="72"/>
      <c r="Q236" s="72"/>
      <c r="R236" s="72"/>
      <c r="S236" s="72"/>
      <c r="T236" s="72"/>
      <c r="U236" s="72"/>
      <c r="V236" s="72"/>
      <c r="W236" s="72"/>
      <c r="X236" s="72">
        <v>4</v>
      </c>
      <c r="Y236" s="72">
        <v>4</v>
      </c>
      <c r="Z236" s="72">
        <v>4</v>
      </c>
      <c r="AA236" s="72"/>
      <c r="AB236" s="72"/>
      <c r="AC236" s="72"/>
      <c r="AD236" s="72"/>
      <c r="AE236" s="72"/>
      <c r="AF236" s="72"/>
      <c r="AG236" s="72"/>
      <c r="AH236" s="72"/>
      <c r="AI236" s="93">
        <f>IF(A236="","",COUNTIF(D236:AH237,"&gt;2")/2)</f>
        <v>3</v>
      </c>
      <c r="AJ236" s="93">
        <f>SUMPRODUCT(IFERROR((IFERROR(WEEKDAY($D$3:$AH$3,2),999)&lt;6)*D236:AH237,0))</f>
        <v>24</v>
      </c>
      <c r="AK236" s="93">
        <f>SUMPRODUCT((IFERROR(WEEKDAY($D$3:$AH$3,2),999)&lt;6)*D238:AH238)</f>
        <v>9</v>
      </c>
      <c r="AL236" s="93">
        <f>SUMPRODUCT(IFERROR((IFERROR(WEEKDAY($D$3:$AH$3,2),0)&gt;5)*D236:AH238,0))</f>
        <v>0</v>
      </c>
      <c r="AM236" s="93">
        <f>IFERROR(SUM(AJ236:AL238),"")</f>
        <v>33</v>
      </c>
      <c r="AN236" s="98"/>
      <c r="AO236" s="51">
        <f>SUMPRODUCT((IFERROR((L236:AH236+L237:AH237+L238:AH238),0)&gt;8)*1,IFERROR((L236:AH236+L237:AH237+L238:AH238-8),0))</f>
        <v>9</v>
      </c>
    </row>
    <row r="237" s="12" customFormat="1" spans="1:41">
      <c r="A237" s="88"/>
      <c r="B237" s="72"/>
      <c r="C237" s="72" t="s">
        <v>152</v>
      </c>
      <c r="D237" s="72"/>
      <c r="E237" s="72"/>
      <c r="F237" s="72"/>
      <c r="G237" s="72"/>
      <c r="H237" s="72"/>
      <c r="I237" s="72"/>
      <c r="J237" s="72"/>
      <c r="K237" s="72"/>
      <c r="L237" s="72"/>
      <c r="M237" s="72"/>
      <c r="N237" s="72"/>
      <c r="O237" s="72"/>
      <c r="P237" s="72"/>
      <c r="Q237" s="72"/>
      <c r="R237" s="72"/>
      <c r="S237" s="72"/>
      <c r="T237" s="72"/>
      <c r="U237" s="72"/>
      <c r="V237" s="72"/>
      <c r="W237" s="72"/>
      <c r="X237" s="72">
        <v>4</v>
      </c>
      <c r="Y237" s="72">
        <v>4</v>
      </c>
      <c r="Z237" s="72">
        <v>4</v>
      </c>
      <c r="AA237" s="72"/>
      <c r="AB237" s="72"/>
      <c r="AC237" s="72"/>
      <c r="AD237" s="72"/>
      <c r="AE237" s="72"/>
      <c r="AF237" s="72"/>
      <c r="AG237" s="72"/>
      <c r="AH237" s="72"/>
      <c r="AI237" s="93"/>
      <c r="AJ237" s="93"/>
      <c r="AK237" s="93"/>
      <c r="AL237" s="93"/>
      <c r="AM237" s="93"/>
      <c r="AN237" s="98"/>
      <c r="AO237" s="52"/>
    </row>
    <row r="238" s="12" customFormat="1" spans="1:41">
      <c r="A238" s="89"/>
      <c r="B238" s="72"/>
      <c r="C238" s="72" t="s">
        <v>153</v>
      </c>
      <c r="D238" s="72"/>
      <c r="E238" s="72"/>
      <c r="F238" s="72"/>
      <c r="G238" s="72"/>
      <c r="H238" s="72"/>
      <c r="I238" s="72"/>
      <c r="J238" s="72"/>
      <c r="K238" s="72"/>
      <c r="L238" s="72"/>
      <c r="M238" s="72"/>
      <c r="N238" s="72"/>
      <c r="O238" s="72"/>
      <c r="P238" s="72"/>
      <c r="Q238" s="72"/>
      <c r="R238" s="72"/>
      <c r="S238" s="72"/>
      <c r="T238" s="72"/>
      <c r="U238" s="72"/>
      <c r="V238" s="72"/>
      <c r="W238" s="72"/>
      <c r="X238" s="72">
        <v>3</v>
      </c>
      <c r="Y238" s="72">
        <v>3</v>
      </c>
      <c r="Z238" s="72">
        <v>3</v>
      </c>
      <c r="AA238" s="72"/>
      <c r="AB238" s="72"/>
      <c r="AC238" s="72"/>
      <c r="AD238" s="72"/>
      <c r="AE238" s="72"/>
      <c r="AF238" s="72"/>
      <c r="AG238" s="72"/>
      <c r="AH238" s="72"/>
      <c r="AI238" s="93"/>
      <c r="AJ238" s="93"/>
      <c r="AK238" s="93"/>
      <c r="AL238" s="93"/>
      <c r="AM238" s="93"/>
      <c r="AN238" s="98"/>
      <c r="AO238" s="53"/>
    </row>
    <row r="239" s="12" customFormat="1" spans="1:41">
      <c r="A239" s="87" t="s">
        <v>115</v>
      </c>
      <c r="B239" s="72" t="s">
        <v>157</v>
      </c>
      <c r="C239" s="72" t="s">
        <v>151</v>
      </c>
      <c r="D239" s="72"/>
      <c r="E239" s="72"/>
      <c r="F239" s="72"/>
      <c r="G239" s="72"/>
      <c r="H239" s="72"/>
      <c r="I239" s="72"/>
      <c r="J239" s="72"/>
      <c r="K239" s="72"/>
      <c r="L239" s="72"/>
      <c r="M239" s="72"/>
      <c r="N239" s="72"/>
      <c r="O239" s="72"/>
      <c r="P239" s="72"/>
      <c r="Q239" s="72"/>
      <c r="R239" s="72"/>
      <c r="S239" s="72"/>
      <c r="T239" s="72"/>
      <c r="U239" s="72"/>
      <c r="V239" s="72"/>
      <c r="W239" s="72"/>
      <c r="X239" s="72"/>
      <c r="Y239" s="72"/>
      <c r="Z239" s="72"/>
      <c r="AA239" s="72">
        <v>4</v>
      </c>
      <c r="AB239" s="72">
        <v>4</v>
      </c>
      <c r="AC239" s="72">
        <v>4</v>
      </c>
      <c r="AD239" s="72">
        <v>4</v>
      </c>
      <c r="AE239" s="72"/>
      <c r="AF239" s="72"/>
      <c r="AG239" s="72"/>
      <c r="AH239" s="72"/>
      <c r="AI239" s="93">
        <f>IF(A239="","",COUNTIF(D239:AH240,"&gt;2")/2)</f>
        <v>4</v>
      </c>
      <c r="AJ239" s="93">
        <f>SUMPRODUCT(IFERROR((IFERROR(WEEKDAY($D$3:$AH$3,2),999)&lt;6)*D239:AH240,0))</f>
        <v>16</v>
      </c>
      <c r="AK239" s="93">
        <f>SUMPRODUCT((IFERROR(WEEKDAY($D$3:$AH$3,2),999)&lt;6)*D241:AH241)</f>
        <v>6</v>
      </c>
      <c r="AL239" s="93">
        <f>SUMPRODUCT(IFERROR((IFERROR(WEEKDAY($D$3:$AH$3,2),0)&gt;5)*D239:AH241,0))</f>
        <v>22</v>
      </c>
      <c r="AM239" s="93">
        <f>IFERROR(SUM(AJ239:AL241),"")</f>
        <v>44</v>
      </c>
      <c r="AN239" s="98"/>
      <c r="AO239" s="51">
        <f>SUMPRODUCT((IFERROR((L239:AH239+L240:AH240+L241:AH241),0)&gt;8)*1,IFERROR((L239:AH239+L240:AH240+L241:AH241-8),0))</f>
        <v>12</v>
      </c>
    </row>
    <row r="240" s="12" customFormat="1" spans="1:41">
      <c r="A240" s="88"/>
      <c r="B240" s="72"/>
      <c r="C240" s="72" t="s">
        <v>152</v>
      </c>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v>4</v>
      </c>
      <c r="AB240" s="72">
        <v>4</v>
      </c>
      <c r="AC240" s="72">
        <v>4</v>
      </c>
      <c r="AD240" s="72">
        <v>4</v>
      </c>
      <c r="AE240" s="72"/>
      <c r="AF240" s="72"/>
      <c r="AG240" s="72"/>
      <c r="AH240" s="72"/>
      <c r="AI240" s="93"/>
      <c r="AJ240" s="93"/>
      <c r="AK240" s="93"/>
      <c r="AL240" s="93"/>
      <c r="AM240" s="93"/>
      <c r="AN240" s="98"/>
      <c r="AO240" s="52"/>
    </row>
    <row r="241" s="12" customFormat="1" spans="1:41">
      <c r="A241" s="89"/>
      <c r="B241" s="72"/>
      <c r="C241" s="72" t="s">
        <v>153</v>
      </c>
      <c r="D241" s="72"/>
      <c r="E241" s="72"/>
      <c r="F241" s="72"/>
      <c r="G241" s="72"/>
      <c r="H241" s="72"/>
      <c r="I241" s="72"/>
      <c r="J241" s="72"/>
      <c r="K241" s="72"/>
      <c r="L241" s="72"/>
      <c r="M241" s="72"/>
      <c r="N241" s="72"/>
      <c r="O241" s="72"/>
      <c r="P241" s="72"/>
      <c r="Q241" s="72"/>
      <c r="R241" s="72"/>
      <c r="S241" s="72"/>
      <c r="T241" s="72"/>
      <c r="U241" s="72"/>
      <c r="V241" s="72"/>
      <c r="W241" s="72"/>
      <c r="X241" s="72"/>
      <c r="Y241" s="72"/>
      <c r="Z241" s="72"/>
      <c r="AA241" s="72">
        <v>3</v>
      </c>
      <c r="AB241" s="72">
        <v>3</v>
      </c>
      <c r="AC241" s="72">
        <v>3</v>
      </c>
      <c r="AD241" s="72">
        <v>3</v>
      </c>
      <c r="AE241" s="72"/>
      <c r="AF241" s="72"/>
      <c r="AG241" s="72"/>
      <c r="AH241" s="72"/>
      <c r="AI241" s="93"/>
      <c r="AJ241" s="93"/>
      <c r="AK241" s="93"/>
      <c r="AL241" s="93"/>
      <c r="AM241" s="93"/>
      <c r="AN241" s="98"/>
      <c r="AO241" s="53"/>
    </row>
    <row r="242" s="12" customFormat="1" spans="1:41">
      <c r="A242" s="87" t="s">
        <v>116</v>
      </c>
      <c r="B242" s="72" t="s">
        <v>157</v>
      </c>
      <c r="C242" s="72" t="s">
        <v>151</v>
      </c>
      <c r="D242" s="72"/>
      <c r="E242" s="72"/>
      <c r="F242" s="72"/>
      <c r="G242" s="72"/>
      <c r="H242" s="72"/>
      <c r="I242" s="72"/>
      <c r="J242" s="72"/>
      <c r="K242" s="72"/>
      <c r="L242" s="72"/>
      <c r="M242" s="72"/>
      <c r="N242" s="72"/>
      <c r="O242" s="72"/>
      <c r="P242" s="72"/>
      <c r="Q242" s="72"/>
      <c r="R242" s="72"/>
      <c r="S242" s="72"/>
      <c r="T242" s="72"/>
      <c r="U242" s="72"/>
      <c r="V242" s="72"/>
      <c r="W242" s="72"/>
      <c r="X242" s="72"/>
      <c r="Y242" s="72"/>
      <c r="Z242" s="72"/>
      <c r="AA242" s="72"/>
      <c r="AB242" s="72"/>
      <c r="AC242" s="72"/>
      <c r="AD242" s="72"/>
      <c r="AE242" s="72">
        <v>4</v>
      </c>
      <c r="AF242" s="72">
        <v>4</v>
      </c>
      <c r="AG242" s="72">
        <v>4</v>
      </c>
      <c r="AH242" s="72">
        <v>4</v>
      </c>
      <c r="AI242" s="93">
        <f>IF(A242="","",COUNTIF(D242:AH243,"&gt;2")/2)</f>
        <v>4</v>
      </c>
      <c r="AJ242" s="93">
        <f>SUMPRODUCT(IFERROR((IFERROR(WEEKDAY($D$3:$AH$3,2),999)&lt;6)*D242:AH243,0))</f>
        <v>32</v>
      </c>
      <c r="AK242" s="93">
        <f>SUMPRODUCT((IFERROR(WEEKDAY($D$3:$AH$3,2),999)&lt;6)*D244:AH244)</f>
        <v>12</v>
      </c>
      <c r="AL242" s="93">
        <f>SUMPRODUCT(IFERROR((IFERROR(WEEKDAY($D$3:$AH$3,2),0)&gt;5)*D242:AH244,0))</f>
        <v>0</v>
      </c>
      <c r="AM242" s="93">
        <f>IFERROR(SUM(AJ242:AL244),"")</f>
        <v>44</v>
      </c>
      <c r="AN242" s="98"/>
      <c r="AO242" s="51">
        <f>SUMPRODUCT((IFERROR((L242:AH242+L243:AH243+L244:AH244),0)&gt;8)*1,IFERROR((L242:AH242+L243:AH243+L244:AH244-8),0))</f>
        <v>12</v>
      </c>
    </row>
    <row r="243" s="12" customFormat="1" spans="1:41">
      <c r="A243" s="88"/>
      <c r="B243" s="72"/>
      <c r="C243" s="72" t="s">
        <v>152</v>
      </c>
      <c r="D243" s="72"/>
      <c r="E243" s="72"/>
      <c r="F243" s="72"/>
      <c r="G243" s="72"/>
      <c r="H243" s="72"/>
      <c r="I243" s="72"/>
      <c r="J243" s="72"/>
      <c r="K243" s="72"/>
      <c r="L243" s="72"/>
      <c r="M243" s="72"/>
      <c r="N243" s="72"/>
      <c r="O243" s="72"/>
      <c r="P243" s="72"/>
      <c r="Q243" s="72"/>
      <c r="R243" s="72"/>
      <c r="S243" s="72"/>
      <c r="T243" s="72"/>
      <c r="U243" s="72"/>
      <c r="V243" s="72"/>
      <c r="W243" s="72"/>
      <c r="X243" s="72"/>
      <c r="Y243" s="72"/>
      <c r="Z243" s="72"/>
      <c r="AA243" s="72"/>
      <c r="AB243" s="72"/>
      <c r="AC243" s="72"/>
      <c r="AD243" s="72"/>
      <c r="AE243" s="72">
        <v>4</v>
      </c>
      <c r="AF243" s="72">
        <v>4</v>
      </c>
      <c r="AG243" s="72">
        <v>4</v>
      </c>
      <c r="AH243" s="72">
        <v>4</v>
      </c>
      <c r="AI243" s="93"/>
      <c r="AJ243" s="93"/>
      <c r="AK243" s="93"/>
      <c r="AL243" s="93"/>
      <c r="AM243" s="93"/>
      <c r="AN243" s="98"/>
      <c r="AO243" s="52"/>
    </row>
    <row r="244" s="12" customFormat="1" spans="1:41">
      <c r="A244" s="89"/>
      <c r="B244" s="72"/>
      <c r="C244" s="72" t="s">
        <v>153</v>
      </c>
      <c r="D244" s="72"/>
      <c r="E244" s="72"/>
      <c r="F244" s="72"/>
      <c r="G244" s="72"/>
      <c r="H244" s="72"/>
      <c r="I244" s="72"/>
      <c r="J244" s="72"/>
      <c r="K244" s="72"/>
      <c r="L244" s="72"/>
      <c r="M244" s="72"/>
      <c r="N244" s="72"/>
      <c r="O244" s="72"/>
      <c r="P244" s="72"/>
      <c r="Q244" s="72"/>
      <c r="R244" s="72"/>
      <c r="S244" s="72"/>
      <c r="T244" s="72"/>
      <c r="U244" s="72"/>
      <c r="V244" s="72"/>
      <c r="W244" s="72"/>
      <c r="X244" s="72"/>
      <c r="Y244" s="72"/>
      <c r="Z244" s="72"/>
      <c r="AA244" s="72"/>
      <c r="AB244" s="72"/>
      <c r="AC244" s="72"/>
      <c r="AD244" s="72"/>
      <c r="AE244" s="72">
        <v>3</v>
      </c>
      <c r="AF244" s="72">
        <v>3</v>
      </c>
      <c r="AG244" s="72">
        <v>3</v>
      </c>
      <c r="AH244" s="72">
        <v>3</v>
      </c>
      <c r="AI244" s="93"/>
      <c r="AJ244" s="93"/>
      <c r="AK244" s="93"/>
      <c r="AL244" s="93"/>
      <c r="AM244" s="93"/>
      <c r="AN244" s="98"/>
      <c r="AO244" s="53"/>
    </row>
  </sheetData>
  <autoFilter ref="A1:AP244">
    <extLst/>
  </autoFilter>
  <mergeCells count="806">
    <mergeCell ref="A1:AI1"/>
    <mergeCell ref="AL1:AM1"/>
    <mergeCell ref="A2:AI2"/>
    <mergeCell ref="AJ2:AL2"/>
    <mergeCell ref="AM2:AN2"/>
    <mergeCell ref="AK3:AL3"/>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A89:A91"/>
    <mergeCell ref="A92:A94"/>
    <mergeCell ref="A95:A97"/>
    <mergeCell ref="A98:A100"/>
    <mergeCell ref="A101:A103"/>
    <mergeCell ref="A104:A106"/>
    <mergeCell ref="A107:A109"/>
    <mergeCell ref="A110:A112"/>
    <mergeCell ref="A113:A115"/>
    <mergeCell ref="A116:A118"/>
    <mergeCell ref="A119:A121"/>
    <mergeCell ref="A122:A124"/>
    <mergeCell ref="A125:A127"/>
    <mergeCell ref="A128:A130"/>
    <mergeCell ref="A131:A133"/>
    <mergeCell ref="A134:A136"/>
    <mergeCell ref="A137:A139"/>
    <mergeCell ref="A140:A142"/>
    <mergeCell ref="A143:A145"/>
    <mergeCell ref="A146:A148"/>
    <mergeCell ref="A149:A151"/>
    <mergeCell ref="A152:A154"/>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A209:A211"/>
    <mergeCell ref="A212:A213"/>
    <mergeCell ref="A215:A216"/>
    <mergeCell ref="A218:A219"/>
    <mergeCell ref="A221:A223"/>
    <mergeCell ref="A224:A226"/>
    <mergeCell ref="A227:A229"/>
    <mergeCell ref="A230:A232"/>
    <mergeCell ref="A233:A235"/>
    <mergeCell ref="A236:A238"/>
    <mergeCell ref="A239:A241"/>
    <mergeCell ref="A242:A244"/>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3:B85"/>
    <mergeCell ref="B86:B88"/>
    <mergeCell ref="B89:B91"/>
    <mergeCell ref="B92:B94"/>
    <mergeCell ref="B95:B97"/>
    <mergeCell ref="B98:B100"/>
    <mergeCell ref="B101:B103"/>
    <mergeCell ref="B104:B106"/>
    <mergeCell ref="B107:B109"/>
    <mergeCell ref="B110:B112"/>
    <mergeCell ref="B113:B115"/>
    <mergeCell ref="B116:B118"/>
    <mergeCell ref="B119:B121"/>
    <mergeCell ref="B122:B124"/>
    <mergeCell ref="B125:B127"/>
    <mergeCell ref="B128:B130"/>
    <mergeCell ref="B131:B133"/>
    <mergeCell ref="B134:B136"/>
    <mergeCell ref="B137:B139"/>
    <mergeCell ref="B140:B142"/>
    <mergeCell ref="B143:B145"/>
    <mergeCell ref="B146:B148"/>
    <mergeCell ref="B149:B151"/>
    <mergeCell ref="B152: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B197:B199"/>
    <mergeCell ref="B200:B202"/>
    <mergeCell ref="B203:B205"/>
    <mergeCell ref="B206:B208"/>
    <mergeCell ref="B209:B211"/>
    <mergeCell ref="B215:B217"/>
    <mergeCell ref="B218:B220"/>
    <mergeCell ref="B221:B223"/>
    <mergeCell ref="B224:B226"/>
    <mergeCell ref="B227:B229"/>
    <mergeCell ref="B230:B232"/>
    <mergeCell ref="B233:B235"/>
    <mergeCell ref="B236:B238"/>
    <mergeCell ref="B239:B241"/>
    <mergeCell ref="B242:B244"/>
    <mergeCell ref="C3:C4"/>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I89:AI91"/>
    <mergeCell ref="AI92:AI94"/>
    <mergeCell ref="AI95:AI97"/>
    <mergeCell ref="AI98:AI100"/>
    <mergeCell ref="AI101:AI103"/>
    <mergeCell ref="AI104:AI106"/>
    <mergeCell ref="AI107:AI109"/>
    <mergeCell ref="AI110:AI112"/>
    <mergeCell ref="AI113:AI115"/>
    <mergeCell ref="AI116:AI118"/>
    <mergeCell ref="AI119:AI121"/>
    <mergeCell ref="AI122:AI124"/>
    <mergeCell ref="AI125:AI127"/>
    <mergeCell ref="AI128:AI130"/>
    <mergeCell ref="AI131:AI133"/>
    <mergeCell ref="AI134:AI136"/>
    <mergeCell ref="AI137:AI139"/>
    <mergeCell ref="AI140:AI142"/>
    <mergeCell ref="AI143:AI145"/>
    <mergeCell ref="AI146:AI148"/>
    <mergeCell ref="AI149:AI151"/>
    <mergeCell ref="AI152:AI154"/>
    <mergeCell ref="AI155:AI157"/>
    <mergeCell ref="AI158:AI160"/>
    <mergeCell ref="AI161:AI163"/>
    <mergeCell ref="AI164:AI166"/>
    <mergeCell ref="AI167:AI169"/>
    <mergeCell ref="AI170:AI172"/>
    <mergeCell ref="AI173:AI175"/>
    <mergeCell ref="AI176:AI178"/>
    <mergeCell ref="AI179:AI181"/>
    <mergeCell ref="AI182:AI184"/>
    <mergeCell ref="AI185:AI187"/>
    <mergeCell ref="AI188:AI190"/>
    <mergeCell ref="AI191:AI193"/>
    <mergeCell ref="AI194:AI196"/>
    <mergeCell ref="AI197:AI199"/>
    <mergeCell ref="AI200:AI202"/>
    <mergeCell ref="AI203:AI205"/>
    <mergeCell ref="AI206:AI208"/>
    <mergeCell ref="AI209:AI211"/>
    <mergeCell ref="AI212:AI214"/>
    <mergeCell ref="AI215:AI217"/>
    <mergeCell ref="AI218:AI220"/>
    <mergeCell ref="AI221:AI223"/>
    <mergeCell ref="AI224:AI226"/>
    <mergeCell ref="AI227:AI229"/>
    <mergeCell ref="AI230:AI232"/>
    <mergeCell ref="AI233:AI235"/>
    <mergeCell ref="AI236:AI238"/>
    <mergeCell ref="AI239:AI241"/>
    <mergeCell ref="AI242:AI244"/>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104:AJ106"/>
    <mergeCell ref="AJ107:AJ109"/>
    <mergeCell ref="AJ110:AJ112"/>
    <mergeCell ref="AJ113:AJ115"/>
    <mergeCell ref="AJ116:AJ118"/>
    <mergeCell ref="AJ119:AJ121"/>
    <mergeCell ref="AJ122:AJ124"/>
    <mergeCell ref="AJ125:AJ127"/>
    <mergeCell ref="AJ128:AJ130"/>
    <mergeCell ref="AJ131:AJ133"/>
    <mergeCell ref="AJ134:AJ136"/>
    <mergeCell ref="AJ137:AJ139"/>
    <mergeCell ref="AJ140:AJ142"/>
    <mergeCell ref="AJ143:AJ145"/>
    <mergeCell ref="AJ146:AJ148"/>
    <mergeCell ref="AJ149:AJ151"/>
    <mergeCell ref="AJ152:AJ154"/>
    <mergeCell ref="AJ155:AJ157"/>
    <mergeCell ref="AJ158:AJ160"/>
    <mergeCell ref="AJ161:AJ163"/>
    <mergeCell ref="AJ164:AJ166"/>
    <mergeCell ref="AJ167:AJ169"/>
    <mergeCell ref="AJ170:AJ172"/>
    <mergeCell ref="AJ173:AJ175"/>
    <mergeCell ref="AJ176:AJ178"/>
    <mergeCell ref="AJ179:AJ181"/>
    <mergeCell ref="AJ182:AJ184"/>
    <mergeCell ref="AJ185:AJ187"/>
    <mergeCell ref="AJ188:AJ190"/>
    <mergeCell ref="AJ191:AJ193"/>
    <mergeCell ref="AJ194:AJ196"/>
    <mergeCell ref="AJ197:AJ199"/>
    <mergeCell ref="AJ200:AJ202"/>
    <mergeCell ref="AJ203:AJ205"/>
    <mergeCell ref="AJ206:AJ208"/>
    <mergeCell ref="AJ209:AJ211"/>
    <mergeCell ref="AJ212:AJ214"/>
    <mergeCell ref="AJ215:AJ217"/>
    <mergeCell ref="AJ218:AJ220"/>
    <mergeCell ref="AJ221:AJ223"/>
    <mergeCell ref="AJ224:AJ226"/>
    <mergeCell ref="AJ227:AJ229"/>
    <mergeCell ref="AJ230:AJ232"/>
    <mergeCell ref="AJ233:AJ235"/>
    <mergeCell ref="AJ236:AJ238"/>
    <mergeCell ref="AJ239:AJ241"/>
    <mergeCell ref="AJ242:AJ244"/>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K89:AK91"/>
    <mergeCell ref="AK92:AK94"/>
    <mergeCell ref="AK95:AK97"/>
    <mergeCell ref="AK98:AK100"/>
    <mergeCell ref="AK101:AK103"/>
    <mergeCell ref="AK104:AK106"/>
    <mergeCell ref="AK107:AK109"/>
    <mergeCell ref="AK110:AK112"/>
    <mergeCell ref="AK113:AK115"/>
    <mergeCell ref="AK116:AK118"/>
    <mergeCell ref="AK119:AK121"/>
    <mergeCell ref="AK122:AK124"/>
    <mergeCell ref="AK125:AK127"/>
    <mergeCell ref="AK128:AK130"/>
    <mergeCell ref="AK131:AK133"/>
    <mergeCell ref="AK134:AK136"/>
    <mergeCell ref="AK137:AK139"/>
    <mergeCell ref="AK140:AK142"/>
    <mergeCell ref="AK143:AK145"/>
    <mergeCell ref="AK146:AK148"/>
    <mergeCell ref="AK149:AK151"/>
    <mergeCell ref="AK152:AK154"/>
    <mergeCell ref="AK155:AK157"/>
    <mergeCell ref="AK158:AK160"/>
    <mergeCell ref="AK161:AK163"/>
    <mergeCell ref="AK164:AK166"/>
    <mergeCell ref="AK167:AK169"/>
    <mergeCell ref="AK170:AK172"/>
    <mergeCell ref="AK173:AK175"/>
    <mergeCell ref="AK176:AK178"/>
    <mergeCell ref="AK179:AK181"/>
    <mergeCell ref="AK182:AK184"/>
    <mergeCell ref="AK185:AK187"/>
    <mergeCell ref="AK188:AK190"/>
    <mergeCell ref="AK191:AK193"/>
    <mergeCell ref="AK194:AK196"/>
    <mergeCell ref="AK197:AK199"/>
    <mergeCell ref="AK200:AK202"/>
    <mergeCell ref="AK203:AK205"/>
    <mergeCell ref="AK206:AK208"/>
    <mergeCell ref="AK209:AK211"/>
    <mergeCell ref="AK212:AK214"/>
    <mergeCell ref="AK215:AK217"/>
    <mergeCell ref="AK218:AK220"/>
    <mergeCell ref="AK221:AK223"/>
    <mergeCell ref="AK224:AK226"/>
    <mergeCell ref="AK227:AK229"/>
    <mergeCell ref="AK230:AK232"/>
    <mergeCell ref="AK233:AK235"/>
    <mergeCell ref="AK236:AK238"/>
    <mergeCell ref="AK239:AK241"/>
    <mergeCell ref="AK242:AK244"/>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L89:AL91"/>
    <mergeCell ref="AL92:AL94"/>
    <mergeCell ref="AL95:AL97"/>
    <mergeCell ref="AL98:AL100"/>
    <mergeCell ref="AL101:AL103"/>
    <mergeCell ref="AL104:AL106"/>
    <mergeCell ref="AL107:AL109"/>
    <mergeCell ref="AL110:AL112"/>
    <mergeCell ref="AL113:AL115"/>
    <mergeCell ref="AL116:AL118"/>
    <mergeCell ref="AL119:AL121"/>
    <mergeCell ref="AL122:AL124"/>
    <mergeCell ref="AL125:AL127"/>
    <mergeCell ref="AL128:AL130"/>
    <mergeCell ref="AL131:AL133"/>
    <mergeCell ref="AL134:AL136"/>
    <mergeCell ref="AL137:AL139"/>
    <mergeCell ref="AL140:AL142"/>
    <mergeCell ref="AL143:AL145"/>
    <mergeCell ref="AL146:AL148"/>
    <mergeCell ref="AL149:AL151"/>
    <mergeCell ref="AL152:AL154"/>
    <mergeCell ref="AL155:AL157"/>
    <mergeCell ref="AL158:AL160"/>
    <mergeCell ref="AL161:AL163"/>
    <mergeCell ref="AL164:AL166"/>
    <mergeCell ref="AL167:AL169"/>
    <mergeCell ref="AL170:AL172"/>
    <mergeCell ref="AL173:AL175"/>
    <mergeCell ref="AL176:AL178"/>
    <mergeCell ref="AL179:AL181"/>
    <mergeCell ref="AL182:AL184"/>
    <mergeCell ref="AL185:AL187"/>
    <mergeCell ref="AL188:AL190"/>
    <mergeCell ref="AL191:AL193"/>
    <mergeCell ref="AL194:AL196"/>
    <mergeCell ref="AL197:AL199"/>
    <mergeCell ref="AL200:AL202"/>
    <mergeCell ref="AL203:AL205"/>
    <mergeCell ref="AL206:AL208"/>
    <mergeCell ref="AL209:AL211"/>
    <mergeCell ref="AL212:AL214"/>
    <mergeCell ref="AL215:AL217"/>
    <mergeCell ref="AL218:AL220"/>
    <mergeCell ref="AL221:AL223"/>
    <mergeCell ref="AL224:AL226"/>
    <mergeCell ref="AL227:AL229"/>
    <mergeCell ref="AL230:AL232"/>
    <mergeCell ref="AL233:AL235"/>
    <mergeCell ref="AL236:AL238"/>
    <mergeCell ref="AL239:AL241"/>
    <mergeCell ref="AL242:AL244"/>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M89:AM91"/>
    <mergeCell ref="AM92:AM94"/>
    <mergeCell ref="AM95:AM97"/>
    <mergeCell ref="AM98:AM100"/>
    <mergeCell ref="AM101:AM103"/>
    <mergeCell ref="AM104:AM106"/>
    <mergeCell ref="AM107:AM109"/>
    <mergeCell ref="AM110:AM112"/>
    <mergeCell ref="AM113:AM115"/>
    <mergeCell ref="AM116:AM118"/>
    <mergeCell ref="AM119:AM121"/>
    <mergeCell ref="AM122:AM124"/>
    <mergeCell ref="AM125:AM127"/>
    <mergeCell ref="AM128:AM130"/>
    <mergeCell ref="AM131:AM133"/>
    <mergeCell ref="AM134:AM136"/>
    <mergeCell ref="AM137:AM139"/>
    <mergeCell ref="AM140:AM142"/>
    <mergeCell ref="AM143:AM145"/>
    <mergeCell ref="AM146:AM148"/>
    <mergeCell ref="AM149:AM151"/>
    <mergeCell ref="AM152:AM154"/>
    <mergeCell ref="AM155:AM157"/>
    <mergeCell ref="AM158:AM160"/>
    <mergeCell ref="AM161:AM163"/>
    <mergeCell ref="AM164:AM166"/>
    <mergeCell ref="AM167:AM169"/>
    <mergeCell ref="AM170:AM172"/>
    <mergeCell ref="AM173:AM175"/>
    <mergeCell ref="AM176:AM178"/>
    <mergeCell ref="AM179:AM181"/>
    <mergeCell ref="AM182:AM184"/>
    <mergeCell ref="AM185:AM187"/>
    <mergeCell ref="AM188:AM190"/>
    <mergeCell ref="AM191:AM193"/>
    <mergeCell ref="AM194:AM196"/>
    <mergeCell ref="AM197:AM199"/>
    <mergeCell ref="AM200:AM202"/>
    <mergeCell ref="AM203:AM205"/>
    <mergeCell ref="AM206:AM208"/>
    <mergeCell ref="AM209:AM211"/>
    <mergeCell ref="AM212:AM214"/>
    <mergeCell ref="AM215:AM217"/>
    <mergeCell ref="AM218:AM220"/>
    <mergeCell ref="AM221:AM223"/>
    <mergeCell ref="AM224:AM226"/>
    <mergeCell ref="AM227:AM229"/>
    <mergeCell ref="AM230:AM232"/>
    <mergeCell ref="AM233:AM235"/>
    <mergeCell ref="AM236:AM238"/>
    <mergeCell ref="AM239:AM241"/>
    <mergeCell ref="AM242:AM244"/>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N89:AN91"/>
    <mergeCell ref="AN92:AN94"/>
    <mergeCell ref="AN95:AN97"/>
    <mergeCell ref="AN98:AN100"/>
    <mergeCell ref="AN101:AN103"/>
    <mergeCell ref="AN104:AN106"/>
    <mergeCell ref="AN107:AN109"/>
    <mergeCell ref="AN110:AN112"/>
    <mergeCell ref="AN113:AN115"/>
    <mergeCell ref="AN116:AN118"/>
    <mergeCell ref="AN119:AN121"/>
    <mergeCell ref="AN122:AN124"/>
    <mergeCell ref="AN125:AN127"/>
    <mergeCell ref="AN128:AN130"/>
    <mergeCell ref="AN131:AN133"/>
    <mergeCell ref="AN134:AN136"/>
    <mergeCell ref="AN137:AN139"/>
    <mergeCell ref="AN140:AN142"/>
    <mergeCell ref="AN143:AN145"/>
    <mergeCell ref="AN146:AN148"/>
    <mergeCell ref="AN149:AN151"/>
    <mergeCell ref="AN152:AN154"/>
    <mergeCell ref="AN155:AN157"/>
    <mergeCell ref="AN158:AN160"/>
    <mergeCell ref="AN161:AN163"/>
    <mergeCell ref="AN164:AN166"/>
    <mergeCell ref="AN167:AN169"/>
    <mergeCell ref="AN170:AN172"/>
    <mergeCell ref="AN173:AN175"/>
    <mergeCell ref="AN176:AN178"/>
    <mergeCell ref="AN179:AN181"/>
    <mergeCell ref="AN182:AN184"/>
    <mergeCell ref="AN185:AN187"/>
    <mergeCell ref="AN188:AN190"/>
    <mergeCell ref="AN191:AN193"/>
    <mergeCell ref="AN194:AN196"/>
    <mergeCell ref="AN197:AN199"/>
    <mergeCell ref="AN200:AN202"/>
    <mergeCell ref="AN203:AN205"/>
    <mergeCell ref="AN206:AN208"/>
    <mergeCell ref="AN209:AN211"/>
    <mergeCell ref="AN212:AN214"/>
    <mergeCell ref="AN215:AN217"/>
    <mergeCell ref="AN218:AN220"/>
    <mergeCell ref="AN221:AN223"/>
    <mergeCell ref="AN224:AN226"/>
    <mergeCell ref="AN227:AN229"/>
    <mergeCell ref="AN230:AN232"/>
    <mergeCell ref="AN233:AN235"/>
    <mergeCell ref="AN236:AN238"/>
    <mergeCell ref="AN239:AN241"/>
    <mergeCell ref="AN242:AN244"/>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O89:AO91"/>
    <mergeCell ref="AO92:AO94"/>
    <mergeCell ref="AO95:AO97"/>
    <mergeCell ref="AO98:AO100"/>
    <mergeCell ref="AO101:AO103"/>
    <mergeCell ref="AO104:AO106"/>
    <mergeCell ref="AO107:AO109"/>
    <mergeCell ref="AO110:AO112"/>
    <mergeCell ref="AO113:AO115"/>
    <mergeCell ref="AO116:AO118"/>
    <mergeCell ref="AO119:AO121"/>
    <mergeCell ref="AO122:AO124"/>
    <mergeCell ref="AO125:AO127"/>
    <mergeCell ref="AO128:AO130"/>
    <mergeCell ref="AO131:AO133"/>
    <mergeCell ref="AO134:AO136"/>
    <mergeCell ref="AO137:AO139"/>
    <mergeCell ref="AO140:AO142"/>
    <mergeCell ref="AO143:AO145"/>
    <mergeCell ref="AO146:AO148"/>
    <mergeCell ref="AO149:AO151"/>
    <mergeCell ref="AO152:AO154"/>
    <mergeCell ref="AO155:AO157"/>
    <mergeCell ref="AO158:AO160"/>
    <mergeCell ref="AO161:AO163"/>
    <mergeCell ref="AO164:AO166"/>
    <mergeCell ref="AO167:AO169"/>
    <mergeCell ref="AO170:AO172"/>
    <mergeCell ref="AO173:AO175"/>
    <mergeCell ref="AO176:AO178"/>
    <mergeCell ref="AO179:AO181"/>
    <mergeCell ref="AO182:AO184"/>
    <mergeCell ref="AO185:AO187"/>
    <mergeCell ref="AO188:AO190"/>
    <mergeCell ref="AO191:AO193"/>
    <mergeCell ref="AO194:AO196"/>
    <mergeCell ref="AO197:AO199"/>
    <mergeCell ref="AO200:AO202"/>
    <mergeCell ref="AO203:AO205"/>
    <mergeCell ref="AO206:AO208"/>
    <mergeCell ref="AO209:AO211"/>
    <mergeCell ref="AO212:AO214"/>
    <mergeCell ref="AO215:AO217"/>
    <mergeCell ref="AO218:AO220"/>
    <mergeCell ref="AO221:AO223"/>
    <mergeCell ref="AO224:AO226"/>
    <mergeCell ref="AO227:AO229"/>
    <mergeCell ref="AO230:AO232"/>
    <mergeCell ref="AO233:AO235"/>
    <mergeCell ref="AO236:AO238"/>
    <mergeCell ref="AO239:AO241"/>
    <mergeCell ref="AO242:AO24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 ref="AP83:AP85"/>
    <mergeCell ref="AP86:AP88"/>
    <mergeCell ref="AP89:AP91"/>
    <mergeCell ref="AP92:AP94"/>
    <mergeCell ref="AP95:AP97"/>
    <mergeCell ref="AP98:AP100"/>
    <mergeCell ref="AP101:AP103"/>
    <mergeCell ref="AP104:AP106"/>
    <mergeCell ref="AP107:AP109"/>
    <mergeCell ref="AP110:AP112"/>
    <mergeCell ref="AP113:AP115"/>
    <mergeCell ref="AP116:AP118"/>
    <mergeCell ref="AP119:AP121"/>
    <mergeCell ref="AP122:AP124"/>
    <mergeCell ref="AP125:AP127"/>
    <mergeCell ref="AP128:AP130"/>
    <mergeCell ref="AP131:AP133"/>
    <mergeCell ref="AP134:AP136"/>
    <mergeCell ref="AP137:AP139"/>
    <mergeCell ref="AP140:AP142"/>
    <mergeCell ref="AP143:AP145"/>
    <mergeCell ref="AP146:AP148"/>
    <mergeCell ref="AP149:AP151"/>
    <mergeCell ref="AP152:AP154"/>
    <mergeCell ref="AP155:AP157"/>
    <mergeCell ref="AP158:AP160"/>
    <mergeCell ref="AP161:AP163"/>
    <mergeCell ref="AP164:AP166"/>
    <mergeCell ref="AP167:AP169"/>
    <mergeCell ref="AP170:AP172"/>
    <mergeCell ref="AP173:AP175"/>
    <mergeCell ref="AP176:AP178"/>
    <mergeCell ref="AP179:AP181"/>
    <mergeCell ref="AP182:AP184"/>
    <mergeCell ref="AP185:AP187"/>
    <mergeCell ref="AP188:AP190"/>
    <mergeCell ref="AP191:AP193"/>
    <mergeCell ref="AP194:AP196"/>
    <mergeCell ref="AP197:AP199"/>
    <mergeCell ref="AP200:AP202"/>
    <mergeCell ref="AP203:AP205"/>
    <mergeCell ref="AP206:AP208"/>
    <mergeCell ref="AP209:AP211"/>
    <mergeCell ref="AP212:AP214"/>
    <mergeCell ref="AP215:AP217"/>
    <mergeCell ref="AP218:AP220"/>
    <mergeCell ref="AQ5:AQ7"/>
    <mergeCell ref="AR5:AR7"/>
  </mergeCells>
  <conditionalFormatting sqref="A1:A202">
    <cfRule type="duplicateValues" dxfId="0" priority="43"/>
  </conditionalFormatting>
  <conditionalFormatting sqref="A68:A70">
    <cfRule type="duplicateValues" dxfId="1" priority="69"/>
    <cfRule type="duplicateValues" dxfId="1" priority="71"/>
    <cfRule type="duplicateValues" dxfId="1" priority="73"/>
    <cfRule type="duplicateValues" dxfId="1" priority="75"/>
  </conditionalFormatting>
  <conditionalFormatting sqref="A71:A73">
    <cfRule type="duplicateValues" dxfId="1" priority="68"/>
    <cfRule type="duplicateValues" dxfId="1" priority="70"/>
    <cfRule type="duplicateValues" dxfId="1" priority="72"/>
    <cfRule type="duplicateValues" dxfId="1" priority="74"/>
  </conditionalFormatting>
  <conditionalFormatting sqref="A74:A76">
    <cfRule type="duplicateValues" dxfId="1" priority="64"/>
    <cfRule type="duplicateValues" dxfId="1" priority="65"/>
    <cfRule type="duplicateValues" dxfId="1" priority="66"/>
    <cfRule type="duplicateValues" dxfId="1" priority="67"/>
  </conditionalFormatting>
  <conditionalFormatting sqref="A164:A166">
    <cfRule type="duplicateValues" dxfId="0" priority="63"/>
  </conditionalFormatting>
  <conditionalFormatting sqref="A164:A196">
    <cfRule type="duplicateValues" dxfId="0" priority="54"/>
  </conditionalFormatting>
  <conditionalFormatting sqref="A164:A199">
    <cfRule type="duplicateValues" dxfId="0" priority="50"/>
    <cfRule type="duplicateValues" dxfId="0" priority="51"/>
    <cfRule type="duplicateValues" dxfId="0" priority="52"/>
  </conditionalFormatting>
  <conditionalFormatting sqref="A167:A172">
    <cfRule type="duplicateValues" dxfId="0" priority="62"/>
  </conditionalFormatting>
  <conditionalFormatting sqref="A173:A175">
    <cfRule type="duplicateValues" dxfId="0" priority="61"/>
  </conditionalFormatting>
  <conditionalFormatting sqref="A176:A187">
    <cfRule type="duplicateValues" dxfId="0" priority="59"/>
    <cfRule type="duplicateValues" dxfId="0" priority="60"/>
  </conditionalFormatting>
  <conditionalFormatting sqref="A188:A190">
    <cfRule type="duplicateValues" dxfId="0" priority="57"/>
    <cfRule type="duplicateValues" dxfId="0" priority="58"/>
  </conditionalFormatting>
  <conditionalFormatting sqref="A191:A196">
    <cfRule type="duplicateValues" dxfId="0" priority="55"/>
    <cfRule type="duplicateValues" dxfId="0" priority="56"/>
  </conditionalFormatting>
  <conditionalFormatting sqref="A197:A199">
    <cfRule type="duplicateValues" dxfId="0" priority="53"/>
  </conditionalFormatting>
  <conditionalFormatting sqref="A200:A202">
    <cfRule type="duplicateValues" dxfId="0" priority="44"/>
    <cfRule type="duplicateValues" dxfId="0" priority="45"/>
    <cfRule type="duplicateValues" dxfId="0" priority="46"/>
    <cfRule type="duplicateValues" dxfId="0" priority="47"/>
    <cfRule type="duplicateValues" dxfId="0" priority="48"/>
    <cfRule type="duplicateValues" dxfId="0" priority="49"/>
  </conditionalFormatting>
  <conditionalFormatting sqref="A203:A205">
    <cfRule type="duplicateValues" dxfId="1" priority="39"/>
    <cfRule type="duplicateValues" dxfId="1" priority="40"/>
    <cfRule type="duplicateValues" dxfId="1" priority="41"/>
    <cfRule type="duplicateValues" dxfId="1" priority="42"/>
  </conditionalFormatting>
  <conditionalFormatting sqref="A206:A208">
    <cfRule type="duplicateValues" dxfId="1" priority="35"/>
    <cfRule type="duplicateValues" dxfId="1" priority="36"/>
    <cfRule type="duplicateValues" dxfId="1" priority="37"/>
    <cfRule type="duplicateValues" dxfId="1" priority="38"/>
  </conditionalFormatting>
  <conditionalFormatting sqref="A209:A211">
    <cfRule type="duplicateValues" dxfId="1" priority="27"/>
    <cfRule type="duplicateValues" dxfId="1" priority="28"/>
    <cfRule type="duplicateValues" dxfId="1" priority="29"/>
    <cfRule type="duplicateValues" dxfId="1" priority="30"/>
  </conditionalFormatting>
  <conditionalFormatting sqref="A221:A226">
    <cfRule type="duplicateValues" dxfId="0" priority="24"/>
    <cfRule type="duplicateValues" dxfId="0" priority="25"/>
    <cfRule type="duplicateValues" dxfId="0" priority="26"/>
  </conditionalFormatting>
  <conditionalFormatting sqref="A227:A229">
    <cfRule type="duplicateValues" dxfId="0" priority="21"/>
    <cfRule type="duplicateValues" dxfId="0" priority="22"/>
    <cfRule type="duplicateValues" dxfId="0" priority="23"/>
  </conditionalFormatting>
  <conditionalFormatting sqref="A230:A232">
    <cfRule type="duplicateValues" dxfId="1" priority="17"/>
    <cfRule type="duplicateValues" dxfId="1" priority="18"/>
    <cfRule type="duplicateValues" dxfId="1" priority="19"/>
    <cfRule type="duplicateValues" dxfId="1" priority="20"/>
  </conditionalFormatting>
  <conditionalFormatting sqref="A233:A235">
    <cfRule type="duplicateValues" dxfId="1" priority="13"/>
    <cfRule type="duplicateValues" dxfId="1" priority="14"/>
    <cfRule type="duplicateValues" dxfId="1" priority="15"/>
    <cfRule type="duplicateValues" dxfId="1" priority="16"/>
  </conditionalFormatting>
  <conditionalFormatting sqref="A236:A238">
    <cfRule type="duplicateValues" dxfId="1" priority="9"/>
    <cfRule type="duplicateValues" dxfId="1" priority="10"/>
    <cfRule type="duplicateValues" dxfId="1" priority="11"/>
    <cfRule type="duplicateValues" dxfId="1" priority="12"/>
  </conditionalFormatting>
  <conditionalFormatting sqref="A239:A241">
    <cfRule type="duplicateValues" dxfId="1" priority="5"/>
    <cfRule type="duplicateValues" dxfId="1" priority="6"/>
    <cfRule type="duplicateValues" dxfId="1" priority="7"/>
    <cfRule type="duplicateValues" dxfId="1" priority="8"/>
  </conditionalFormatting>
  <conditionalFormatting sqref="A242:A244">
    <cfRule type="duplicateValues" dxfId="1" priority="1"/>
    <cfRule type="duplicateValues" dxfId="1" priority="2"/>
    <cfRule type="duplicateValues" dxfId="1" priority="3"/>
    <cfRule type="duplicateValues" dxfId="1" priority="4"/>
  </conditionalFormatting>
  <conditionalFormatting sqref="A32:A67 A77:A106">
    <cfRule type="duplicateValues" dxfId="1" priority="76"/>
    <cfRule type="duplicateValues" dxfId="1" priority="77"/>
    <cfRule type="duplicateValues" dxfId="1" priority="78"/>
    <cfRule type="duplicateValues" dxfId="1" priority="79"/>
  </conditionalFormatting>
  <conditionalFormatting sqref="A212:A220 A245:A1048576">
    <cfRule type="duplicateValues" dxfId="0" priority="86"/>
    <cfRule type="duplicateValues" dxfId="0" priority="693"/>
  </conditionalFormatting>
  <dataValidations count="15">
    <dataValidation type="list" allowBlank="1" showInputMessage="1" showErrorMessage="1" sqref="Q112:X112 Z112:AA112 Q121 R121 S121 T121 U121 V121 W121 X121 Y121 Z121 AA121 AB121 AC121">
      <formula1>[1]数据源!#REF!</formula1>
    </dataValidation>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O35 P35 Q35 R35:S35 V35 W35 X35 Y35 P36 P37 K40 L40 Z43 Z44 Z46 K74 L74 M74 N74 O74 P74 Q74 R74 S74 X74 Y74 Z74 AA74 AB74 AC74 AD74 AE74 AF74 AG74 AH74 K75 L75 M75 N75 O75 P75 Q75 R75 S75 X75 Y75 Z75 AA75 AB75 AC75 AD75 AE75 AF75 AG75 AH75 K76 L76 M76 N76 O76 P76 Q76 R76 S76 X76 Y76 Z76 AA76 AB76 AC76 AD76 AE76 AF76 AG76 AH76 K77 L77 M77 N77 O77 P77 Q77 R77 S77 U77 V77 W77 X77 Y77 Z77 AA77 AB77 AC77 AD77 AE77 AF77 AG77 K78 L78 M78 N78 O78 P78 Q78 R78 S78 U78 V78 W78 X78 Y78 Z78 AA78 AB78 AC78 AD78 AE78 AF78 AG78 K79 L79 M79 N79 O79 P79 Q79 R79 S79 U79 V79 W79 X79 Y79 Z79 AA79 AB79 AC79 AD79 AE79 AF79 AG79 K80 L80 M80 N80 O80 P80 Q80 R80 S80 U80 V80 W80 X80 Y80 AE80 AF80 K81 L81 M81 N81 O81 P81 Q81 R81 S81 U81 V81 W81 X81 Y81 AE81 AF81 K82 L82 M82 N82 O82 P82 Q82 R82 S82 U82 V82 W82 X82 Y82 AE82 AF82 K83 L83 M83 N83 O83 P83 Q83 R83 S83 T83 U83 V83 W83 X83 Y83 Z83 AA83 AB83 AC83 AD83 AE83 AF83 AG83 K84 L84 M84 N84 O84 P84 Q84 R84 S84 T84 U84 V84 W84 X84 Y84 Z84 AA84 AB84 AC84 AD84 AE84 AF84 AG84 K85 L85 M85 N85 O85 P85 Q85 R85 S85 T85 U85 V85 W85 X85 Y85 Z85 AA85 AB85 AC85 AD85 AE85 AF85 AG85 K86 L86 M86 N86 O86 P86 Q86 R86 S86 T86 U86 V86 W86 X86 Y86 Z86 AA86 AB86 AE86 AF86 AG86 AH86 K87 L87 M87 N87 O87 P87 Q87 R87 S87 T87 U87 V87 W87 X87 Y87 Z87 AA87 AB87 AE87 AF87 AG87 AH87 K88 L88 M88 N88 O88 P88 Q88 R88 S88 T88 U88 V88 W88 X88 Y88 Z88 AA88 AB88 AE88 AF88 AG88 AH88 K89 L89 M89 N89 O89 P89 Q89 R89 S89 T89 U89 V89 W89 X89 Y89 Z89 AA89 AB89 AC89 AD89 AG89 K90 L90 M90 N90 O90 P90 Q90 R90 S90 T90 U90 V90 W90 X90 Y90 Z90 AA90 AB90 AC90 AD90 AG90 K91 L91 M91 N91 O91 P91 Q91 R91 S91 T91 U91 V91 W91 X91 Y91 Z91 AA91 AB91 AC91 AD91 K92 L92 M92 N92 O92 P92 Q92 R92 S92 T92 U92 V92 W92 X92 Y92 Z92 AA92 AB92 AC92 AD92 AG92 K93 L93 M93 N93 O93 P93 Q93 R93 S93 T93 U93 V93 W93 X93 Y93 Z93 AA93 AB93 AC93 AD93 AG93 K94 L94 M94 N94 O94 P94 Q94 R94 S94 T94 U94 V94 W94 X94 Y94 Z94 AA94 AB94 AC94 AD94 K95 L95 M95 N95 O95 P95 Q95 R95 S95 T95 U95 V95 W95 X95 Y95 Z95 AA95 AB95 AC95 AD95 AE95 AF95 AG95 K96 L96 M96 N96 O96 P96 Q96 R96 S96 T96 U96 V96 W96 X96 Y96 Z96 AA96 AB96 AC96 AD96 AE96 AF96 AG96 K97 L97 M97 N97 O97 P97 Q97 R97 S97 T97 U97 V97 W97 X97 Y97 Z97 AA97 AB97 AC97 AD97 AE97 AF97 AG97 K98 L98 M98 N98 O98 P98 Q98 R98 S98 T98 U98 V98 W98 X98 Y98 Z98 AA98 AB98 AC98 AD98 AE98 AF98 AG98 K99 L99 M99 N99 O99 P99 Q99 R99 S99 T99 U99 V99 W99 X99 Y99 Z99 AA99 AB99 AC99 AD99 AE99 AF99 AG99 K100 L100 M100 N100 O100 P100 Q100 R100 S100 T100 U100 V100 W100 X100 Y100 Z100 AA100 AB100 AC100 AD100 AE100 AF100 AG100 K101 L101 M101 N101 O101 P101 Q101 R101 S101 T101 U101 V101 W101 X101 Y101 Z101 AA101 AB101 AC101 AD101 AE101 AF101 AG101 K102 L102 M102 N102 O102 P102 Q102 R102 S102 T102 U102 V102 W102 X102 Y102 Z102 AA102 AB102 AC102 AD102 AE102 AF102 AG102 K103 L103 M103 N103 O103 P103 Q103 R103 S103 T103 U103 V103 W103 X103 Y103 Z103 AA103 AB103 AC103 AD103 AE103 AF103 AG103 K104 L104 M104 N104 O104 P104 Q104 R104 S104 T104 U104 V104 W104 X104 Y104 Z104 AA104 AB104 AC104 AD104 AE104 AF104 AG104 K105 L105 M105 N105 O105 P105 Q105 R105 S105 T105 U105 V105 W105 X105 Y105 Z105 AA105 AB105 AC105 AD105 AE105 AF105 AG105 K106 L106 M106 N106 O106 P106 Q106 R106 S106 T106 U106 V106 W106 X106 Y106 Z106 AA106 AB106 AC106 AD106 AE106 AF106 AG106 AF169 AF172 AH197 AH198 AH199 R204 AA204 K208 L208 K230 L230 M230 N230 O230 P230 Q230 R230 S230 T230 U230 V230 W230 X230 Y230 Z230 AA230 AB230 AC230 AD230 AE230 AF230 AG230 AH230 K231 L231 M231 N231 O231 P231 Q231 R231 S231 T231 U231 V231 W231 X231 Y231 Z231 AA231 AB231 AC231 AD231 AE231 AF231 AG231 AH231 K232 L232 M232 N232 O232 P232 Q232 R232 S232 T232 U232 V232 W232 X232 Y232 Z232 AA232 AB232 AC232 AD232 AE232 AF232 AG232 AH232 K233 L233 M233 N233 O233 P233 Q233 R233 S233 T233 U233 V233 W233 X233 Y233 Z233 AA233 AB233 AC233 AD233 AE233 AF233 AG233 K234 L234 M234 N234 O234 P234 Q234 R234 S234 T234 U234 V234 W234 X234 Y234 Z234 AA234 AB234 AC234 AD234 AE234 AF234 AG234 K235 L235 M235 N235 O235 P235 Q235 R235 S235 T235 U235 V235 W235 X235 Y235 Z235 AA235 AB235 AC235 AD235 AE235 AF235 AG235 K236 L236 M236 N236 O236 P236 Q236 R236 S236 T236 U236 V236 W236 X236 Y236 Z236 AA236 AB236 AC236 AD236 AE236 AF236 AG236 K237 L237 M237 N237 O237 P237 Q237 R237 S237 T237 U237 V237 W237 X237 Y237 Z237 AA237 AB237 AC237 AD237 AE237 AF237 AG237 K238 L238 M238 N238 O238 P238 Q238 R238 S238 T238 U238 V238 W238 X238 Y238 Z238 AA238 AB238 AC238 AD238 AE238 AF238 AG238 K239 L239 M239 N239 O239 P239 Q239 R239 S239 T239 U239 V239 W239 X239 Y239 Z239 AA239 AB239 AC239 AD239 AE239 AF239 AG239 K240 L240 M240 N240 O240 P240 Q240 R240 S240 T240 U240 V240 W240 X240 Y240 Z240 AA240 AB240 AC240 AD240 AE240 AF240 AG240 K241 L241 M241 N241 O241 P241 Q241 R241 S241 T241 U241 V241 W241 X241 Y241 Z241 AA241 AB241 AC241 AD241 AE241 AF241 AG241 K242 L242 M242 N242 O242 P242 Q242 R242 S242 T242 U242 V242 W242 X242 Y242 Z242 AA242 AB242 AC242 AD242 AE242 AF242 AG242 AH242 K243 L243 M243 N243 O243 P243 Q243 R243 S243 T243 U243 V243 W243 X243 Y243 Z243 AA243 AB243 AC243 AD243 AE243 AF243 AG243 AH243 K244 L244 M244 N244 O244 P244 Q244 R244 S244 T244 U244 V244 W244 X244 Y244 Z244 AA244 AB244 AC244 AD244 AE244 AF244 AG244 AH244 K164:K166 L32:L34 L41:L43 L164:L166 O36:O37 Q36:Q37 Q167:Q169 Q173:Q175 Q197:Q199 R173:R175 R197:R199 S164:S166 S167:S169 S170:S172 S173:S175 S197:S199 T35:T37 U35:U37 V36:V37 W36:W37 W41:W43 X36:X37 Y36:Y37 Z41:Z42 AB35:AB37 AB41:AB43 AC35:AC37 AD35:AD37 AD56:AD57 AD197:AD199 AE35:AE37 AE41:AE43 AE164:AE166 AE167:AE169 AE170:AE172 AE173:AE175 AE197:AE199 AF35:AF37 AF41:AF43 AF164:AF166 AF167:AF168 AF170:AF171 AF173:AF175 AG35:AG37 AH35:AH37 AH164:AH166 AH167:AH169 AH170:AH172 AH173:AH175 R36:S37 Q164:R166 K167:L169 K170:L172 K173:L175 K197:L199 Z35:AA37 N170:Q172">
      <formula1>[6]数据源!#REF!</formula1>
    </dataValidation>
    <dataValidation type="list" allowBlank="1" showInputMessage="1" showErrorMessage="1" sqref="D107 D108 D109:F109 G109 H109 I109 J109:K109 L109:M109 N109 O109 P109:Q109 R109:U109 V109 W109 X109:Z109 AA109:AB109 AH109 H112 AH112 D115:F115 G115:N115 O115 P115:T115 U115:AD115 AE115:AG115 AH115 D116:U116 V116:AE116 AF116:AH116 D117:AH117 H118 I118 L118:M118 N118 O118 P118:Q118 R118 S118:T118 U118 V118 W118:X118 Y118 Z118 AA118:AF118 AG118 AH118 D121:H121 I121 J121 K121:M121 N121 O121 P121 AD121:AF121 AG121 AH121 D122:I122 J122 K122:P122 AC122:AH122 D123:P123 AC123:AH123 D124 E124:H124 I124 J124:L124 M124:N124 O124 P124 AC124:AE124 AF124:AG124 AH124 D125:I125 J125 K125 L125:P125 AF125:AH125 D126:P126 AF126:AH126 D127 E127:H127 I127 J127:L127 M127:N127 O127 P127 AF127 AG127:AH127 D128:H128 I128 J128 K128:M128 N128:P128 Q128:U128 V128 W128 X128 Y128 AH128 D129:M129 N129:P129 Q129:U129 V129:Y129 AH129 D130 E130 F130:H130 I130 J130:K130 L130 M130 N130 O130:P130 Q130 R130 S130 T130 U130 V130 W130 X130:Y130 Z130 AA130 AB130:AE130 AF130:AG130 AH130 AH131 D133:H133 I133:J133 K133 L133:M133 N133 O133 P133:Q133 R133:S133 T133 U133 V133:W133 X133:Y133 Z133 AA133 AB133:AE133 AF133:AG133 AH133 D134:F134 G134:I134 D135:I135 H136 O136:P136 Q136:R136 S136 T136 U136:X136 Y136:AA136 AB136 AC136:AD136 AE136:AG136 AH136 D137:G137 H137:I137 L137 M137 N137 O137 P137 Q137 R137 S137 T137 U137 V137 W137 X137 Y137 Z137 AA137 AB137 AC137 AD137 AE137 AF137 AG137 AH137 D138:I138 L138 M138 N138 O138 P138 Q138 R138 S138 T138 U138 V138 W138 X138 Y138 Z138 AA138 AB138 AC138 AD138 AE138 AF138 AG138 AH138 H139 L140 M140 N140 L141 M141 N141 AH142 D143:F143 G143:H143 I143 J143 K143 L143 T143 X143 AB143 AC143 AD143 AE143 AF143 AG143 AH143 D144:I144 J144 K144 L144 T144 X144 AB144 AC144 AD144 AE144 AF144 AG144 AH144 H145 O145:P145 Q145:S145 T145 U145:X145 Y145:Z145 AA145 AE146 AF146 AG146 AH146 AE147 AF147 AG147 AH147 Y157 Z157:AH157 U229:AH229 S143:S144 AH140:AH141 D146:N148 D152:N154 D155:N157 D227:N229 O146:T148 O152:T154 O155:T157 O227:T229 J140:K141 J134:AH135 D113:AH114 D119:AH120 J137:K138 D149:L151 U146:AD148 U152:AE154 Z128:AG129 D110:AH111 M149:AH151 Z131:AG132 U143:W144 U227:W228 E107:AH108 Q122:AB124 Y143:AA144 M143:R144 Q125:AA127 AB125:AE127 AF152:AH154 D131:Y132 AG158:AH160 AG161:AH163 U158:AF160 U161:AF163 X227:AH228 Y155:AH156 U155:X157 O158:T163 D158:N163">
      <formula1>[10]数据源!#REF!</formula1>
    </dataValidation>
    <dataValidation type="list" allowBlank="1" showInputMessage="1" showErrorMessage="1" sqref="E5:F5 G5 H5 I5:J5 L5:M5 N5:O5 P5 Q5 R5 S5:T5 U5 V5 W5 AC5 E6:F6 G6 H6 I6:J6 L6:M6 N6:O6 P6 Q6 R6 S6:T6 U6 V6 W6 AC6 H8 I8:J8 L8:M8 N8:O8 P8 Q8 S8:T8 U8 V8 W8 AC8 H9 I9:J9 L9:M9 N9:O9 P9 Q9 S9:T9 U9 V9 W9 AC9 AC221 AC222 L223 W224:X224 AC224 AF224 AG224 W225:X225 Y225 AC225 AF225 AG225 H226:L226 G221:G222 G224:G225 H221:H222 H224:H225 T221:T222 T224:T225 U221:U222 U224:U225 V221:V222 V224:V225 X5:X6 X8:X9 Y5:Y6 Y8:Y9 Z5:Z6 Z8:Z9 AA5:AA6 AA8:AA9 AA221:AA222 AA224:AA225 AB5:AB6 AB8:AB9 AB221:AB222 AB224:AB225 AD5:AD6 AD8:AD9 AD221:AD222 AD224:AD225 AE5:AE6 AE8:AE9 AE221:AE222 AE224:AE225 AF5:AF6 AF8:AF9 AF221:AF222 AG5:AG6 AG8:AG9 AG221:AG222 L224:M225 L221:M222 E221:F222 I221:J222 O221:P222 Q221:R222 W221:X222 E224:F225 I224:J225 O224:P225 Q224:R225">
      <formula1>[5]数据源!#REF!</formula1>
    </dataValidation>
    <dataValidation type="list" allowBlank="1" showInputMessage="1" showErrorMessage="1" sqref="W44 AE44 AF44 AG44 L45 Z45 L46 W46 AE46 AF46 AG46 Q202 P56:P58">
      <formula1>[4]数据源!#REF!</formula1>
    </dataValidation>
    <dataValidation type="list" allowBlank="1" showInputMessage="1" showErrorMessage="1" sqref="W32 W33 W34 L38 M38 N38 P38 R38 S38 V38 W38 X38 AB38 AC38 AD38 AE38 AF38 L39 M39 N39 O39 R39 V39 W39 X39 AB39 AC39 AD39 AE39 AF39 M40 N40 O40 P40 R40 S40 T40 U40 V40 W40 X40 Y40 Z40 AA40 AB40 AC40 AD40 AE40 AF40 L44 AH47 AH48 T49 AE49 AF49 AG49 AH49 L50 M50 N50 P50 L51 M51 N51 O51 P51 Q51 AF51 L52 M52 N52 O52 P52 Q52 AC52 AD52 AE52 AF52 AG52 L53 V53 L54 V54 L55 S55:U55 V55 W55 X55 Y55 Z55 AA55 AD55 AE55 AF55 AG55 AH55 L56 L57 L58 AC58 L59 L60 L61 U61 AE61 AF61 AG61 AH61 L62 L63 AG63 L64 U64 Z64 AA64 AC64 AD64 AE64 AF64 AG64 AH64 L65 M65 N65 P65 V65 W65 X65 Z65 L66 M66 N66 O66 V66 W66 X66 Z66 L67 M67 N67 O67 P67 S67 T67 U67 V67 W67 X67 Y67 Z67 AA67 AB67 AH67 L68 M68 O68 V68 W68 X68 L69 M69 V69 W69 X69 H70 L70 M70 S70 T70 U70 V70 W70 X70 Y70 Z70 T74 U74 V74 W74 T75 U75 V75 W75 T76 U76 V76 W76 T77 T78 T79 T80 T81 T82 M173 M197 Q200 L203 V203 W203 X203 L204 V204 W204 X204 H205 L205 S205 T205 U205 V205 W205 X205 Y205 Z205 AA205 AB205 AC205 AD205 AE205 AF205 AG205 AH205 L206 M206 N206 P206 R206 S206 V206 W206 X206 AB206 AC206 AD206 AE206 AF206 AG206 L207 M207 N207 O207 R207 V207 W207 X207 AB207 AC207 AD207 AE207 AF207 AG207 M208 N208 O208 P208 R208 S208 T208 U208 V208 W208 X208 Y208 Z208 AA208 AB208 AC208 AD208 AE208 AF208 AG208 AH208 M164:M166 M167:M169 M170:M172 M174:M175 M198:M199 M203:M205 N68:N70 N164:N166 N167:N169 N173:N175 N197:N199 N203:N205 O69:O70 O164:O166 O167:O169 O173:O175 O197:O199 P164:P166 P167:P169 P173:P175 P197:P199 R68:R70 T47:T48 T65:T66 T68:T69 T203:T204 U59:U60 U62:U63 U65:U66 U68:U69 U203:U204 AB65:AB66 AB203:AB204 AC50:AC51 AC56:AC57 AC62:AC63 AC203:AC204 AD50:AD51 AD53:AD54 AD62:AD63 AD203:AD204 AE50:AE51 AE53:AE54 AE59:AE60 AE62:AE63 AE203:AE204 AF59:AF60 AF62:AF63 AF203:AF204 AG47:AG48 AG50:AG51 AG53:AG54 AG59:AG60 AG65:AG66 AG68:AG69 AG203:AG204 AE47:AF48 P68:Q70 O203:Q205">
      <formula1>[2]数据源!#REF!</formula1>
    </dataValidation>
    <dataValidation type="list" allowBlank="1" showInputMessage="1" showErrorMessage="1" sqref="AC109:AG109 D112 E112 F112 G112 I112 J112 K112 L112 M112 N112 O112:P112 Y112 AB112:AC112 AD112 AE112 AF112:AG112 D118 E118 F118 G118 J118 K118 D136:E136 F136 G136 I136 J136 K136 L136 M136 N136 D139:E139 F139 G139 I139 J139 K139 L139 M139 N139 O139 P139 Q139 R139 S139 T139 U139 V139 W139 X139 Y139 Z139 AA139 AB139 AC139 AD139 AE139 AF139 AG139 AH139 J142 K142 L142 M142 N142 D145:E145 F145 G145 I145 J145 K145 L145 M145 N145 AB145 AC145 AD145 AE145 AF145 AG145 AH145 AE148 AF148 AG148 AH148">
      <formula1>[7]数据源!#REF!</formula1>
    </dataValidation>
    <dataValidation type="list" allowBlank="1" showInputMessage="1" showErrorMessage="1" sqref="Y140:AC140 Y141:AC141 F142:G142 H142:I142 O142:S142 T142:X142 Y142:AE142 AF142:AG142 I140:I141 O140:O141 P140:Q141 R140:S141 T140:U141 D140:E142 F140:H141 AD140:AG141 V140:X141">
      <formula1>[8]数据源!#REF!</formula1>
    </dataValidation>
    <dataValidation type="list" allowBlank="1" showInputMessage="1" showErrorMessage="1" sqref="M178:T178 M181:T181 E184 F184 G184 H184 I184 J184 K184 L184 M184 N184 O184 P184 Q184 R184 S184 T184 U184 W184 X184 Y184 Z184 AA184 AB184 AC184 AD184 AE184 AF184 AG184 AH184 AE188 E191 F191 G191 H191 I191 J191 K191 L191 M191 N191 O191 P191 Q191 R191 S191 T191 U191 V191 W191 X191 Y191 Z191 AA191 AB191 AC191 AD191 AE191 AF191 AG191 AH191 E192 F192 G192 H192 I192 J192 K192 L192 M192 N192 O192 P192 Q192 R192 S192 T192 U192 V192 W192 X192 Y192 Z192 AA192 AB192 AC192 AD192 AE192 AF192 AG192 AH192 E193 F193 G193 H193 I193 J193 K193 L193 M193 N193 O193 P193 Q193 R193 S193 T193 U193 V193 W193 X193 Y193 Z193 AA193 AB193 AC193 AD193 AE193 AF193 AG193 AH193 E194 F194 G194 H194 I194 J194 K194 L194 M194 N194 O194 P194 Q194 R194 S194 T194 U194 V194 W194 X194 Y194 Z194 AA194 AB194 AC194 AD194 AE194 AF194 AG194 AH194 E195 F195 G195 H195 I195 J195 K195 L195 M195 N195 O195 P195 Q195 R195 S195 T195 U195 V195 W195 X195 Y195 Z195 AA195 AB195 AC195 AD195 AE195 AF195 AG195 AH195 E196 F196 G196 H196 I196 J196 K196 L196 M196 N196 O196 P196 Q196 R196 S196 T196 U196 V196 W196 X196 Y196 Z196 AA196 AB196 AC196 AD196 AE196 AF196 AG196 AH196 G200 H200 I200 J200 K200 L200 M200 N200 P200 R200 S200 U200 V200 W200 X200 Y200 Z200 AA200 AB200 AC200 AD200 AE200 AF200 AG200 G201 H201 I201 J201 K201 L201 M201 N201 P201 R201 S201 U201 V201 W201 X201 Y201 Z201 AA201 AB201 AC201 AD201 AE201 AF201 AG201 G202 H202 I202 J202 K202 L202 M202 N202 P202 R202 S202 U202 V202 W202 X202 Y202 Z202 AA202 AB202 AC202 AD202 AE202 AF202 AG202 D200:D202 E176:E178 E179:E181 E182:E183 E185:E187 E188:E190 E200:E202 F176:F178 F179:F181 F182:F183 F185:F187 F188:F190 F200:F202 G176:G178 G179:G181 G182:G183 G185:G187 G188:G190 H176:H178 H179:H181 H182:H183 H185:H187 H188:H190 I176:I178 I179:I181 I182:I183 I185:I187 I188:I190 J176:J178 J179:J181 J182:J183 J185:J187 J188:J190 K56:K58 K59:K64 K176:K178 K179:K181 K182:K183 K185:K187 K188:K190 L176:L178 L179:L181 L182:L183 L185:L187 L188:L190 M176:M177 M179:M180 M182:M183 M185:M187 M188:M190 N176:N177 N179:N180 N182:N183 N185:N187 N188:N190 O176:O177 O179:O180 O182:O183 O185:O187 O188:O190 P176:P177 P179:P180 P182:P183 P185:P187 P188:P190 Q56:Q58 Q182:Q183 Q185:Q187 Q188:Q190 R182:R183 R185:R187 R188:R190 S182:S183 S185:S187 S188:S190 T182:T183 T185:T187 T188:T190 U176:U178 U179:U181 U182:U183 U185:U187 U188:U190 V176:V178 V179:V181 V182:V184 V185:V187 V188:V190 W176:W178 W179:W181 W182:W183 W185:W187 W188:W190 X176:X178 X179:X181 X182:X183 X185:X187 X188:X190 Y176:Y178 Y179:Y181 Y182:Y183 Y185:Y187 Y188:Y190 Z176:Z178 Z179:Z181 Z182:Z183 Z185:Z187 Z188:Z190 AA176:AA178 AA179:AA181 AA182:AA183 AA185:AA187 AA188:AA190 AB176:AB178 AB179:AB181 AB182:AB183 AB185:AB187 AB188:AB190 AC176:AC178 AC179:AC181 AC182:AC183 AC185:AC187 AC188:AC190 AD176:AD178 AD179:AD181 AD182:AD183 AD185:AD187 AD188:AD190 AE176:AE178 AE179:AE181 AE182:AE183 AE185:AE187 AE189:AE190 AF176:AF178 AF179:AF181 AF182:AF183 AF185:AF187 AF188:AF190 AG176:AG178 AG179:AG181 AG182:AG183 AG185:AG187 AG188:AG190 AH176:AH178 AH179:AH181 AH182:AH183 AH185:AH187 AH188:AH190 N56:O58 Q176:T177 Q179:T180">
      <formula1>[3]数据源!#REF!</formula1>
    </dataValidation>
    <dataValidation type="list" allowBlank="1" showInputMessage="1" showErrorMessage="1" sqref="I209 J209 K209 L209 O209 P209 AD209 AE209:AH209 I210 J210 K210 L210 O210 P210 AD210 AE210:AH210 I211 J211 K211 L211 O211 P211 AD211 AE211:AH211 E212 F212 I212 J212 K212:L212 N212 O212 P212:Q212 AD212 AE212:AH212 E213:F213 I213 J213 K213 L213 O213 P213 AD213 AE213:AH213 E214:F214 I214 J214 K214 L214 O214 P214 AD214 AE214:AH214 D209:D214 M209:M214 N209:N211 N213:N214 Q209:Q211 Q213:Q214 E209:F211 G209:H214 R209:AC214">
      <formula1>[12]数据源!#REF!</formula1>
    </dataValidation>
    <dataValidation type="list" allowBlank="1" showInputMessage="1" showErrorMessage="1" sqref="AN215:AN220">
      <formula1>"正常在职,本月离职,本月入职,本月调入,本月调出"</formula1>
    </dataValidation>
    <dataValidation type="list" allowBlank="1" showInputMessage="1" showErrorMessage="1" sqref="D223:G223 I223:J223 Q223:R223 AB223:AC223 AD223 AE223 D226:G226 Q226:R226 AE226">
      <formula1>[13]数据源!#REF!</formula1>
    </dataValidation>
    <dataValidation type="list" allowBlank="1" showInputMessage="1" showErrorMessage="1" sqref="M223:P223 U223 V223 AA223 AF223 N226:P226 T226:U226 V226:W226 X226 Y226 Z226:AB226 AD226 AF226">
      <formula1>[14]数据源!#REF!</formula1>
    </dataValidation>
    <dataValidation type="list" allowBlank="1" showInputMessage="1" showErrorMessage="1" sqref="AF197:AG199">
      <formula1>[9]数据源!#REF!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9" name="Spinner 45"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70" name="Spinner 46" r:id="rId12">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
  <sheetViews>
    <sheetView workbookViewId="0">
      <selection activeCell="I28" sqref="I28"/>
    </sheetView>
  </sheetViews>
  <sheetFormatPr defaultColWidth="9" defaultRowHeight="13.5" outlineLevelCol="3"/>
  <cols>
    <col min="3" max="3" width="46.625" customWidth="1"/>
    <col min="4" max="4" width="7.875" customWidth="1"/>
  </cols>
  <sheetData>
    <row r="1" spans="1:4">
      <c r="A1" s="2" t="s">
        <v>1</v>
      </c>
      <c r="B1" s="2" t="s">
        <v>3</v>
      </c>
      <c r="C1" s="2" t="s">
        <v>173</v>
      </c>
      <c r="D1" s="2" t="s">
        <v>174</v>
      </c>
    </row>
    <row r="2" spans="1:4">
      <c r="A2" s="4"/>
      <c r="B2" s="9" t="s">
        <v>42</v>
      </c>
      <c r="C2" s="9" t="s">
        <v>44</v>
      </c>
      <c r="D2" s="9">
        <v>-10</v>
      </c>
    </row>
    <row r="3" spans="1:4">
      <c r="A3" s="4"/>
      <c r="B3" s="9" t="s">
        <v>23</v>
      </c>
      <c r="C3" s="9" t="s">
        <v>24</v>
      </c>
      <c r="D3" s="9">
        <f>-20-10</f>
        <v>-30</v>
      </c>
    </row>
    <row r="4" spans="1:4">
      <c r="A4" s="4"/>
      <c r="B4" s="9" t="s">
        <v>47</v>
      </c>
      <c r="C4" s="9" t="s">
        <v>48</v>
      </c>
      <c r="D4" s="9">
        <v>-500</v>
      </c>
    </row>
    <row r="5" spans="1:4">
      <c r="A5" s="4"/>
      <c r="B5" s="9" t="s">
        <v>49</v>
      </c>
      <c r="C5" s="9" t="s">
        <v>50</v>
      </c>
      <c r="D5" s="9">
        <f>-500-20</f>
        <v>-520</v>
      </c>
    </row>
    <row r="6" spans="1:4">
      <c r="A6" s="4"/>
      <c r="B6" s="9" t="s">
        <v>83</v>
      </c>
      <c r="C6" s="9" t="s">
        <v>48</v>
      </c>
      <c r="D6" s="9">
        <v>-50</v>
      </c>
    </row>
    <row r="7" spans="1:4">
      <c r="A7" s="4"/>
      <c r="B7" s="9" t="s">
        <v>52</v>
      </c>
      <c r="C7" s="9" t="s">
        <v>53</v>
      </c>
      <c r="D7" s="9">
        <v>-10</v>
      </c>
    </row>
    <row r="8" spans="1:4">
      <c r="A8" s="4"/>
      <c r="B8" s="9" t="s">
        <v>101</v>
      </c>
      <c r="C8" s="9" t="s">
        <v>102</v>
      </c>
      <c r="D8" s="9">
        <v>-30</v>
      </c>
    </row>
    <row r="9" spans="1:4">
      <c r="A9" s="4"/>
      <c r="B9" s="9" t="s">
        <v>104</v>
      </c>
      <c r="C9" s="9" t="s">
        <v>175</v>
      </c>
      <c r="D9" s="9">
        <v>100</v>
      </c>
    </row>
    <row r="10" spans="1:4">
      <c r="A10" s="4"/>
      <c r="B10" s="9" t="s">
        <v>108</v>
      </c>
      <c r="C10" s="9" t="s">
        <v>176</v>
      </c>
      <c r="D10" s="9">
        <v>480</v>
      </c>
    </row>
    <row r="11" spans="1:4">
      <c r="A11" s="4"/>
      <c r="B11" s="9" t="s">
        <v>111</v>
      </c>
      <c r="C11" s="9" t="s">
        <v>177</v>
      </c>
      <c r="D11" s="9">
        <v>-50</v>
      </c>
    </row>
    <row r="12" spans="1:4">
      <c r="A12" s="4"/>
      <c r="B12" s="9" t="s">
        <v>52</v>
      </c>
      <c r="C12" s="9" t="s">
        <v>63</v>
      </c>
      <c r="D12" s="9">
        <v>-30</v>
      </c>
    </row>
    <row r="13" spans="1:4">
      <c r="A13" s="4"/>
      <c r="B13" s="9" t="s">
        <v>62</v>
      </c>
      <c r="C13" s="9" t="s">
        <v>63</v>
      </c>
      <c r="D13" s="9">
        <v>-30</v>
      </c>
    </row>
    <row r="14" spans="1:4">
      <c r="A14" s="4"/>
      <c r="B14" s="9" t="s">
        <v>109</v>
      </c>
      <c r="C14" s="9" t="s">
        <v>63</v>
      </c>
      <c r="D14" s="9">
        <v>-30</v>
      </c>
    </row>
    <row r="15" spans="1:4">
      <c r="A15" t="s">
        <v>178</v>
      </c>
      <c r="D15">
        <f>SUM(D2:D14)</f>
        <v>-710</v>
      </c>
    </row>
  </sheetData>
  <conditionalFormatting sqref="B2">
    <cfRule type="duplicateValues" dxfId="0" priority="211"/>
    <cfRule type="duplicateValues" dxfId="0" priority="201"/>
    <cfRule type="duplicateValues" dxfId="0" priority="191"/>
    <cfRule type="duplicateValues" dxfId="0" priority="181"/>
    <cfRule type="duplicateValues" dxfId="0" priority="171"/>
    <cfRule type="duplicateValues" dxfId="0" priority="161"/>
    <cfRule type="duplicateValues" dxfId="0" priority="151"/>
    <cfRule type="duplicateValues" dxfId="0" priority="141"/>
    <cfRule type="duplicateValues" dxfId="0" priority="131"/>
  </conditionalFormatting>
  <conditionalFormatting sqref="B3">
    <cfRule type="duplicateValues" dxfId="0" priority="108"/>
    <cfRule type="duplicateValues" dxfId="0" priority="96"/>
    <cfRule type="duplicateValues" dxfId="0" priority="84"/>
    <cfRule type="duplicateValues" dxfId="0" priority="72"/>
    <cfRule type="duplicateValues" dxfId="0" priority="60"/>
    <cfRule type="duplicateValues" dxfId="0" priority="48"/>
    <cfRule type="duplicateValues" dxfId="0" priority="36"/>
    <cfRule type="duplicateValues" dxfId="0" priority="24"/>
    <cfRule type="duplicateValues" dxfId="0" priority="12"/>
  </conditionalFormatting>
  <conditionalFormatting sqref="B4">
    <cfRule type="duplicateValues" dxfId="0" priority="107"/>
    <cfRule type="duplicateValues" dxfId="0" priority="95"/>
    <cfRule type="duplicateValues" dxfId="0" priority="83"/>
    <cfRule type="duplicateValues" dxfId="0" priority="71"/>
    <cfRule type="duplicateValues" dxfId="0" priority="59"/>
    <cfRule type="duplicateValues" dxfId="0" priority="47"/>
    <cfRule type="duplicateValues" dxfId="0" priority="35"/>
    <cfRule type="duplicateValues" dxfId="0" priority="23"/>
    <cfRule type="duplicateValues" dxfId="0" priority="11"/>
  </conditionalFormatting>
  <conditionalFormatting sqref="B5">
    <cfRule type="duplicateValues" dxfId="0" priority="106"/>
    <cfRule type="duplicateValues" dxfId="0" priority="94"/>
    <cfRule type="duplicateValues" dxfId="0" priority="82"/>
    <cfRule type="duplicateValues" dxfId="0" priority="70"/>
    <cfRule type="duplicateValues" dxfId="0" priority="58"/>
    <cfRule type="duplicateValues" dxfId="0" priority="46"/>
    <cfRule type="duplicateValues" dxfId="0" priority="34"/>
    <cfRule type="duplicateValues" dxfId="0" priority="22"/>
    <cfRule type="duplicateValues" dxfId="0" priority="10"/>
  </conditionalFormatting>
  <conditionalFormatting sqref="B6">
    <cfRule type="duplicateValues" dxfId="0" priority="105"/>
    <cfRule type="duplicateValues" dxfId="0" priority="93"/>
    <cfRule type="duplicateValues" dxfId="0" priority="81"/>
    <cfRule type="duplicateValues" dxfId="0" priority="69"/>
    <cfRule type="duplicateValues" dxfId="0" priority="57"/>
    <cfRule type="duplicateValues" dxfId="0" priority="45"/>
    <cfRule type="duplicateValues" dxfId="0" priority="33"/>
    <cfRule type="duplicateValues" dxfId="0" priority="21"/>
    <cfRule type="duplicateValues" dxfId="0" priority="9"/>
  </conditionalFormatting>
  <conditionalFormatting sqref="B7">
    <cfRule type="duplicateValues" dxfId="0" priority="104"/>
    <cfRule type="duplicateValues" dxfId="0" priority="92"/>
    <cfRule type="duplicateValues" dxfId="0" priority="80"/>
    <cfRule type="duplicateValues" dxfId="0" priority="68"/>
    <cfRule type="duplicateValues" dxfId="0" priority="56"/>
    <cfRule type="duplicateValues" dxfId="0" priority="44"/>
    <cfRule type="duplicateValues" dxfId="0" priority="32"/>
    <cfRule type="duplicateValues" dxfId="0" priority="20"/>
    <cfRule type="duplicateValues" dxfId="0" priority="8"/>
  </conditionalFormatting>
  <conditionalFormatting sqref="B8">
    <cfRule type="duplicateValues" dxfId="0" priority="103"/>
    <cfRule type="duplicateValues" dxfId="0" priority="91"/>
    <cfRule type="duplicateValues" dxfId="0" priority="79"/>
    <cfRule type="duplicateValues" dxfId="0" priority="67"/>
    <cfRule type="duplicateValues" dxfId="0" priority="55"/>
    <cfRule type="duplicateValues" dxfId="0" priority="43"/>
    <cfRule type="duplicateValues" dxfId="0" priority="31"/>
    <cfRule type="duplicateValues" dxfId="0" priority="19"/>
    <cfRule type="duplicateValues" dxfId="0" priority="7"/>
  </conditionalFormatting>
  <conditionalFormatting sqref="B9">
    <cfRule type="duplicateValues" dxfId="0" priority="102"/>
    <cfRule type="duplicateValues" dxfId="0" priority="90"/>
    <cfRule type="duplicateValues" dxfId="0" priority="78"/>
    <cfRule type="duplicateValues" dxfId="0" priority="66"/>
    <cfRule type="duplicateValues" dxfId="0" priority="54"/>
    <cfRule type="duplicateValues" dxfId="0" priority="42"/>
    <cfRule type="duplicateValues" dxfId="0" priority="30"/>
    <cfRule type="duplicateValues" dxfId="0" priority="18"/>
    <cfRule type="duplicateValues" dxfId="0" priority="6"/>
  </conditionalFormatting>
  <conditionalFormatting sqref="B10">
    <cfRule type="duplicateValues" dxfId="0" priority="101"/>
    <cfRule type="duplicateValues" dxfId="0" priority="89"/>
    <cfRule type="duplicateValues" dxfId="0" priority="77"/>
    <cfRule type="duplicateValues" dxfId="0" priority="65"/>
    <cfRule type="duplicateValues" dxfId="0" priority="53"/>
    <cfRule type="duplicateValues" dxfId="0" priority="41"/>
    <cfRule type="duplicateValues" dxfId="0" priority="29"/>
    <cfRule type="duplicateValues" dxfId="0" priority="17"/>
    <cfRule type="duplicateValues" dxfId="0" priority="5"/>
  </conditionalFormatting>
  <conditionalFormatting sqref="B11">
    <cfRule type="duplicateValues" dxfId="0" priority="100"/>
    <cfRule type="duplicateValues" dxfId="0" priority="88"/>
    <cfRule type="duplicateValues" dxfId="0" priority="76"/>
    <cfRule type="duplicateValues" dxfId="0" priority="64"/>
    <cfRule type="duplicateValues" dxfId="0" priority="52"/>
    <cfRule type="duplicateValues" dxfId="0" priority="40"/>
    <cfRule type="duplicateValues" dxfId="0" priority="28"/>
    <cfRule type="duplicateValues" dxfId="0" priority="16"/>
    <cfRule type="duplicateValues" dxfId="0" priority="4"/>
  </conditionalFormatting>
  <conditionalFormatting sqref="B12">
    <cfRule type="duplicateValues" dxfId="0" priority="99"/>
    <cfRule type="duplicateValues" dxfId="0" priority="87"/>
    <cfRule type="duplicateValues" dxfId="0" priority="75"/>
    <cfRule type="duplicateValues" dxfId="0" priority="63"/>
    <cfRule type="duplicateValues" dxfId="0" priority="51"/>
    <cfRule type="duplicateValues" dxfId="0" priority="39"/>
    <cfRule type="duplicateValues" dxfId="0" priority="27"/>
    <cfRule type="duplicateValues" dxfId="0" priority="15"/>
    <cfRule type="duplicateValues" dxfId="0" priority="3"/>
  </conditionalFormatting>
  <conditionalFormatting sqref="B13">
    <cfRule type="duplicateValues" dxfId="0" priority="98"/>
    <cfRule type="duplicateValues" dxfId="0" priority="86"/>
    <cfRule type="duplicateValues" dxfId="0" priority="74"/>
    <cfRule type="duplicateValues" dxfId="0" priority="62"/>
    <cfRule type="duplicateValues" dxfId="0" priority="50"/>
    <cfRule type="duplicateValues" dxfId="0" priority="38"/>
    <cfRule type="duplicateValues" dxfId="0" priority="26"/>
    <cfRule type="duplicateValues" dxfId="0" priority="14"/>
    <cfRule type="duplicateValues" dxfId="0" priority="2"/>
  </conditionalFormatting>
  <conditionalFormatting sqref="B14">
    <cfRule type="duplicateValues" dxfId="0" priority="97"/>
    <cfRule type="duplicateValues" dxfId="0" priority="85"/>
    <cfRule type="duplicateValues" dxfId="0" priority="73"/>
    <cfRule type="duplicateValues" dxfId="0" priority="61"/>
    <cfRule type="duplicateValues" dxfId="0" priority="49"/>
    <cfRule type="duplicateValues" dxfId="0" priority="37"/>
    <cfRule type="duplicateValues" dxfId="0" priority="25"/>
    <cfRule type="duplicateValues" dxfId="0" priority="13"/>
    <cfRule type="duplicateValues" dxfId="0" priority="1"/>
  </conditionalFormatting>
  <conditionalFormatting sqref="B1 B15:B1048576">
    <cfRule type="duplicateValues" dxfId="0" priority="343"/>
    <cfRule type="duplicateValues" dxfId="0" priority="516"/>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J21" sqref="J21"/>
    </sheetView>
  </sheetViews>
  <sheetFormatPr defaultColWidth="9" defaultRowHeight="16.5" outlineLevelCol="5"/>
  <cols>
    <col min="1" max="1" width="7.25" style="1" customWidth="1"/>
    <col min="2" max="2" width="9" style="1"/>
    <col min="3" max="3" width="25.75" style="1" customWidth="1"/>
    <col min="4" max="4" width="9" style="1"/>
    <col min="5" max="5" width="35.25" customWidth="1"/>
  </cols>
  <sheetData>
    <row r="1" ht="20" customHeight="1" spans="1:6">
      <c r="A1" s="2" t="s">
        <v>1</v>
      </c>
      <c r="B1" s="2" t="s">
        <v>3</v>
      </c>
      <c r="C1" s="2" t="s">
        <v>11</v>
      </c>
      <c r="D1" s="2" t="s">
        <v>174</v>
      </c>
      <c r="E1" s="3" t="s">
        <v>179</v>
      </c>
      <c r="F1" s="3"/>
    </row>
    <row r="2" ht="20" customHeight="1" spans="1:6">
      <c r="A2" s="4">
        <v>1</v>
      </c>
      <c r="B2" s="5" t="s">
        <v>27</v>
      </c>
      <c r="C2" s="6" t="s">
        <v>180</v>
      </c>
      <c r="D2" s="7">
        <f>VLOOKUP(B2,考勤!A:AR,41,0)</f>
        <v>100.5</v>
      </c>
      <c r="E2" s="8"/>
      <c r="F2" s="8"/>
    </row>
    <row r="3" ht="20" customHeight="1" spans="1:6">
      <c r="A3" s="4">
        <v>2</v>
      </c>
      <c r="B3" s="5" t="s">
        <v>52</v>
      </c>
      <c r="C3" s="6" t="s">
        <v>180</v>
      </c>
      <c r="D3" s="7">
        <f>VLOOKUP(B3,考勤!A:AR,41,0)</f>
        <v>36.5</v>
      </c>
      <c r="E3" s="8"/>
      <c r="F3" s="8"/>
    </row>
    <row r="4" ht="20" customHeight="1" spans="1:6">
      <c r="A4" s="4">
        <v>3</v>
      </c>
      <c r="B4" s="5" t="s">
        <v>54</v>
      </c>
      <c r="C4" s="6" t="s">
        <v>180</v>
      </c>
      <c r="D4" s="7">
        <f>VLOOKUP(B4,考勤!A:AR,41,0)</f>
        <v>46</v>
      </c>
      <c r="E4" s="8"/>
      <c r="F4" s="8"/>
    </row>
    <row r="5" ht="20" customHeight="1" spans="1:6">
      <c r="A5" s="4">
        <v>4</v>
      </c>
      <c r="B5" s="5" t="s">
        <v>55</v>
      </c>
      <c r="C5" s="6" t="s">
        <v>180</v>
      </c>
      <c r="D5" s="7">
        <f>VLOOKUP(B5,考勤!A:AR,41,0)</f>
        <v>43.5</v>
      </c>
      <c r="E5" s="8"/>
      <c r="F5" s="8"/>
    </row>
    <row r="6" ht="20" customHeight="1" spans="1:6">
      <c r="A6" s="4">
        <v>5</v>
      </c>
      <c r="B6" s="5" t="s">
        <v>56</v>
      </c>
      <c r="C6" s="6" t="s">
        <v>180</v>
      </c>
      <c r="D6" s="7">
        <f>VLOOKUP(B6,考勤!A:AR,41,0)</f>
        <v>40.5</v>
      </c>
      <c r="E6" s="8"/>
      <c r="F6" s="8"/>
    </row>
    <row r="7" ht="20" customHeight="1" spans="1:6">
      <c r="A7" s="4">
        <v>6</v>
      </c>
      <c r="B7" s="5" t="s">
        <v>57</v>
      </c>
      <c r="C7" s="6" t="s">
        <v>180</v>
      </c>
      <c r="D7" s="7">
        <f>VLOOKUP(B7,考勤!A:AR,41,0)</f>
        <v>30.5</v>
      </c>
      <c r="E7" s="8"/>
      <c r="F7" s="8"/>
    </row>
    <row r="8" ht="20" customHeight="1" spans="1:6">
      <c r="A8" s="4">
        <v>7</v>
      </c>
      <c r="B8" s="5" t="s">
        <v>58</v>
      </c>
      <c r="C8" s="6" t="s">
        <v>180</v>
      </c>
      <c r="D8" s="7">
        <f>VLOOKUP(B8,考勤!A:AR,41,0)</f>
        <v>4.5</v>
      </c>
      <c r="E8" s="8"/>
      <c r="F8" s="8"/>
    </row>
    <row r="9" ht="20" customHeight="1" spans="1:6">
      <c r="A9" s="4">
        <v>8</v>
      </c>
      <c r="B9" s="5" t="s">
        <v>59</v>
      </c>
      <c r="C9" s="6" t="s">
        <v>180</v>
      </c>
      <c r="D9" s="7">
        <f>VLOOKUP(B9,考勤!A:AR,41,0)</f>
        <v>52.5</v>
      </c>
      <c r="E9" s="8"/>
      <c r="F9" s="8"/>
    </row>
    <row r="10" ht="20" customHeight="1" spans="1:6">
      <c r="A10" s="4">
        <v>9</v>
      </c>
      <c r="B10" s="5" t="s">
        <v>60</v>
      </c>
      <c r="C10" s="6" t="s">
        <v>180</v>
      </c>
      <c r="D10" s="7">
        <f>VLOOKUP(B10,考勤!A:AR,41,0)</f>
        <v>55</v>
      </c>
      <c r="E10" s="8"/>
      <c r="F10" s="8"/>
    </row>
    <row r="11" ht="20" customHeight="1" spans="1:6">
      <c r="A11" s="4">
        <v>10</v>
      </c>
      <c r="B11" s="5" t="s">
        <v>61</v>
      </c>
      <c r="C11" s="6" t="s">
        <v>180</v>
      </c>
      <c r="D11" s="7">
        <f>VLOOKUP(B11,考勤!A:AR,41,0)</f>
        <v>42.5</v>
      </c>
      <c r="E11" s="8"/>
      <c r="F11" s="8"/>
    </row>
    <row r="12" ht="20" customHeight="1" spans="1:6">
      <c r="A12" s="4">
        <v>11</v>
      </c>
      <c r="B12" s="5" t="s">
        <v>62</v>
      </c>
      <c r="C12" s="6" t="s">
        <v>180</v>
      </c>
      <c r="D12" s="7">
        <f>VLOOKUP(B12,考勤!A:AR,41,0)</f>
        <v>45</v>
      </c>
      <c r="E12" s="8"/>
      <c r="F12" s="8"/>
    </row>
    <row r="13" ht="20" customHeight="1" spans="1:6">
      <c r="A13" s="4">
        <v>12</v>
      </c>
      <c r="B13" s="5" t="s">
        <v>64</v>
      </c>
      <c r="C13" s="6" t="s">
        <v>180</v>
      </c>
      <c r="D13" s="7">
        <f>VLOOKUP(B13,考勤!A:AR,41,0)</f>
        <v>52.5</v>
      </c>
      <c r="E13" s="8"/>
      <c r="F13" s="8"/>
    </row>
    <row r="14" ht="20" customHeight="1" spans="1:6">
      <c r="A14" s="4">
        <v>13</v>
      </c>
      <c r="B14" s="5" t="s">
        <v>65</v>
      </c>
      <c r="C14" s="6" t="s">
        <v>180</v>
      </c>
      <c r="D14" s="7">
        <f>VLOOKUP(B14,考勤!A:AR,41,0)</f>
        <v>64</v>
      </c>
      <c r="E14" s="8"/>
      <c r="F14" s="8"/>
    </row>
    <row r="15" ht="20" customHeight="1" spans="1:6">
      <c r="A15" s="4">
        <v>14</v>
      </c>
      <c r="B15" s="5" t="s">
        <v>66</v>
      </c>
      <c r="C15" s="6" t="s">
        <v>180</v>
      </c>
      <c r="D15" s="7">
        <f>VLOOKUP(B15,考勤!A:AR,41,0)</f>
        <v>55.5</v>
      </c>
      <c r="E15" s="8"/>
      <c r="F15" s="8"/>
    </row>
    <row r="16" ht="20" customHeight="1" spans="1:6">
      <c r="A16" s="4">
        <v>15</v>
      </c>
      <c r="B16" s="5" t="s">
        <v>83</v>
      </c>
      <c r="C16" s="6" t="s">
        <v>180</v>
      </c>
      <c r="D16" s="7">
        <f>VLOOKUP(B16,考勤!A:AR,41,0)</f>
        <v>5.5</v>
      </c>
      <c r="E16" s="8"/>
      <c r="F16" s="8"/>
    </row>
    <row r="17" ht="20" customHeight="1" spans="1:6">
      <c r="A17" s="4">
        <v>16</v>
      </c>
      <c r="B17" s="5" t="s">
        <v>88</v>
      </c>
      <c r="C17" s="6" t="s">
        <v>180</v>
      </c>
      <c r="D17" s="7">
        <f>VLOOKUP(B17,考勤!A:AR,41,0)</f>
        <v>2.5</v>
      </c>
      <c r="E17" s="8"/>
      <c r="F17" s="8"/>
    </row>
    <row r="18" ht="20" customHeight="1" spans="1:6">
      <c r="A18" s="4">
        <v>17</v>
      </c>
      <c r="B18" s="5" t="s">
        <v>89</v>
      </c>
      <c r="C18" s="6" t="s">
        <v>180</v>
      </c>
      <c r="D18" s="7">
        <f>VLOOKUP(B18,考勤!A:AR,41,0)</f>
        <v>2.5</v>
      </c>
      <c r="E18" s="8"/>
      <c r="F18" s="8"/>
    </row>
    <row r="19" ht="20" customHeight="1" spans="1:6">
      <c r="A19" s="4">
        <v>18</v>
      </c>
      <c r="B19" s="5" t="s">
        <v>95</v>
      </c>
      <c r="C19" s="6" t="s">
        <v>180</v>
      </c>
      <c r="D19" s="7">
        <f>VLOOKUP(B19,考勤!A:AR,41,0)</f>
        <v>23</v>
      </c>
      <c r="E19" s="8"/>
      <c r="F19" s="8"/>
    </row>
    <row r="20" ht="20" customHeight="1" spans="1:6">
      <c r="A20" s="4">
        <v>19</v>
      </c>
      <c r="B20" s="5" t="s">
        <v>117</v>
      </c>
      <c r="C20" s="6" t="s">
        <v>180</v>
      </c>
      <c r="D20" s="7">
        <f>VLOOKUP(B20,考勤!A:AR,41,0)</f>
        <v>8</v>
      </c>
      <c r="E20" s="8"/>
      <c r="F20" s="8"/>
    </row>
    <row r="21" ht="20" customHeight="1" spans="1:6">
      <c r="A21" s="4">
        <v>20</v>
      </c>
      <c r="B21" s="5" t="s">
        <v>118</v>
      </c>
      <c r="C21" s="6" t="s">
        <v>180</v>
      </c>
      <c r="D21" s="7">
        <f>VLOOKUP(B21,考勤!A:AR,41,0)</f>
        <v>10</v>
      </c>
      <c r="E21" s="8"/>
      <c r="F21" s="8"/>
    </row>
    <row r="22" ht="26" customHeight="1" spans="1:4">
      <c r="A22" s="1" t="s">
        <v>178</v>
      </c>
      <c r="D22" s="1">
        <f>SUM(D2:D19)</f>
        <v>702.5</v>
      </c>
    </row>
  </sheetData>
  <mergeCells count="21">
    <mergeCell ref="E1:F1"/>
    <mergeCell ref="E2:F2"/>
    <mergeCell ref="E3:F3"/>
    <mergeCell ref="E4:F4"/>
    <mergeCell ref="E5:F5"/>
    <mergeCell ref="E6:F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s>
  <conditionalFormatting sqref="B2">
    <cfRule type="duplicateValues" dxfId="0" priority="1120"/>
    <cfRule type="duplicateValues" dxfId="0" priority="1100"/>
    <cfRule type="duplicateValues" dxfId="0" priority="1080"/>
    <cfRule type="duplicateValues" dxfId="0" priority="1060"/>
    <cfRule type="duplicateValues" dxfId="0" priority="1040"/>
    <cfRule type="duplicateValues" dxfId="0" priority="1020"/>
    <cfRule type="duplicateValues" dxfId="0" priority="1000"/>
    <cfRule type="duplicateValues" dxfId="0" priority="980"/>
    <cfRule type="duplicateValues" dxfId="0" priority="960"/>
    <cfRule type="duplicateValues" dxfId="0" priority="940"/>
    <cfRule type="duplicateValues" dxfId="0" priority="920"/>
    <cfRule type="duplicateValues" dxfId="0" priority="900"/>
    <cfRule type="duplicateValues" dxfId="0" priority="880"/>
    <cfRule type="duplicateValues" dxfId="0" priority="860"/>
    <cfRule type="duplicateValues" dxfId="0" priority="840"/>
    <cfRule type="duplicateValues" dxfId="0" priority="820"/>
    <cfRule type="duplicateValues" dxfId="0" priority="800"/>
    <cfRule type="duplicateValues" dxfId="0" priority="780"/>
    <cfRule type="duplicateValues" dxfId="0" priority="760"/>
    <cfRule type="duplicateValues" dxfId="0" priority="740"/>
    <cfRule type="duplicateValues" dxfId="0" priority="720"/>
    <cfRule type="duplicateValues" dxfId="0" priority="700"/>
    <cfRule type="duplicateValues" dxfId="0" priority="680"/>
    <cfRule type="duplicateValues" dxfId="0" priority="660"/>
    <cfRule type="duplicateValues" dxfId="0" priority="640"/>
    <cfRule type="duplicateValues" dxfId="0" priority="620"/>
    <cfRule type="duplicateValues" dxfId="0" priority="600"/>
    <cfRule type="duplicateValues" dxfId="0" priority="580"/>
    <cfRule type="duplicateValues" dxfId="0" priority="560"/>
    <cfRule type="duplicateValues" dxfId="0" priority="540"/>
    <cfRule type="duplicateValues" dxfId="0" priority="520"/>
    <cfRule type="duplicateValues" dxfId="0" priority="500"/>
    <cfRule type="duplicateValues" dxfId="0" priority="480"/>
    <cfRule type="duplicateValues" dxfId="0" priority="460"/>
    <cfRule type="duplicateValues" dxfId="0" priority="440"/>
    <cfRule type="duplicateValues" dxfId="0" priority="420"/>
    <cfRule type="duplicateValues" dxfId="0" priority="400"/>
    <cfRule type="duplicateValues" dxfId="0" priority="380"/>
    <cfRule type="duplicateValues" dxfId="0" priority="360"/>
    <cfRule type="duplicateValues" dxfId="0" priority="340"/>
    <cfRule type="duplicateValues" dxfId="0" priority="320"/>
    <cfRule type="duplicateValues" dxfId="0" priority="300"/>
    <cfRule type="duplicateValues" dxfId="0" priority="280"/>
    <cfRule type="duplicateValues" dxfId="0" priority="260"/>
    <cfRule type="duplicateValues" dxfId="0" priority="240"/>
    <cfRule type="duplicateValues" dxfId="0" priority="220"/>
    <cfRule type="duplicateValues" dxfId="0" priority="200"/>
    <cfRule type="duplicateValues" dxfId="0" priority="180"/>
    <cfRule type="duplicateValues" dxfId="0" priority="160"/>
    <cfRule type="duplicateValues" dxfId="0" priority="140"/>
    <cfRule type="duplicateValues" dxfId="0" priority="120"/>
    <cfRule type="duplicateValues" dxfId="0" priority="100"/>
    <cfRule type="duplicateValues" dxfId="0" priority="80"/>
    <cfRule type="duplicateValues" dxfId="0" priority="60"/>
    <cfRule type="duplicateValues" dxfId="0" priority="40"/>
    <cfRule type="duplicateValues" dxfId="0" priority="20"/>
  </conditionalFormatting>
  <conditionalFormatting sqref="B3">
    <cfRule type="duplicateValues" dxfId="0" priority="1119"/>
    <cfRule type="duplicateValues" dxfId="0" priority="1099"/>
    <cfRule type="duplicateValues" dxfId="0" priority="1079"/>
    <cfRule type="duplicateValues" dxfId="0" priority="1059"/>
    <cfRule type="duplicateValues" dxfId="0" priority="1039"/>
    <cfRule type="duplicateValues" dxfId="0" priority="1019"/>
    <cfRule type="duplicateValues" dxfId="0" priority="999"/>
    <cfRule type="duplicateValues" dxfId="0" priority="979"/>
    <cfRule type="duplicateValues" dxfId="0" priority="959"/>
    <cfRule type="duplicateValues" dxfId="0" priority="939"/>
    <cfRule type="duplicateValues" dxfId="0" priority="919"/>
    <cfRule type="duplicateValues" dxfId="0" priority="899"/>
    <cfRule type="duplicateValues" dxfId="0" priority="879"/>
    <cfRule type="duplicateValues" dxfId="0" priority="859"/>
    <cfRule type="duplicateValues" dxfId="0" priority="839"/>
    <cfRule type="duplicateValues" dxfId="0" priority="819"/>
    <cfRule type="duplicateValues" dxfId="0" priority="799"/>
    <cfRule type="duplicateValues" dxfId="0" priority="779"/>
    <cfRule type="duplicateValues" dxfId="0" priority="759"/>
    <cfRule type="duplicateValues" dxfId="0" priority="739"/>
    <cfRule type="duplicateValues" dxfId="0" priority="719"/>
    <cfRule type="duplicateValues" dxfId="0" priority="699"/>
    <cfRule type="duplicateValues" dxfId="0" priority="679"/>
    <cfRule type="duplicateValues" dxfId="0" priority="659"/>
    <cfRule type="duplicateValues" dxfId="0" priority="639"/>
    <cfRule type="duplicateValues" dxfId="0" priority="619"/>
    <cfRule type="duplicateValues" dxfId="0" priority="599"/>
    <cfRule type="duplicateValues" dxfId="0" priority="579"/>
    <cfRule type="duplicateValues" dxfId="0" priority="559"/>
    <cfRule type="duplicateValues" dxfId="0" priority="539"/>
    <cfRule type="duplicateValues" dxfId="0" priority="519"/>
    <cfRule type="duplicateValues" dxfId="0" priority="499"/>
    <cfRule type="duplicateValues" dxfId="0" priority="479"/>
    <cfRule type="duplicateValues" dxfId="0" priority="459"/>
    <cfRule type="duplicateValues" dxfId="0" priority="439"/>
    <cfRule type="duplicateValues" dxfId="0" priority="419"/>
    <cfRule type="duplicateValues" dxfId="0" priority="399"/>
    <cfRule type="duplicateValues" dxfId="0" priority="379"/>
    <cfRule type="duplicateValues" dxfId="0" priority="359"/>
    <cfRule type="duplicateValues" dxfId="0" priority="339"/>
    <cfRule type="duplicateValues" dxfId="0" priority="319"/>
    <cfRule type="duplicateValues" dxfId="0" priority="299"/>
    <cfRule type="duplicateValues" dxfId="0" priority="279"/>
    <cfRule type="duplicateValues" dxfId="0" priority="259"/>
    <cfRule type="duplicateValues" dxfId="0" priority="239"/>
    <cfRule type="duplicateValues" dxfId="0" priority="219"/>
    <cfRule type="duplicateValues" dxfId="0" priority="199"/>
    <cfRule type="duplicateValues" dxfId="0" priority="179"/>
    <cfRule type="duplicateValues" dxfId="0" priority="159"/>
    <cfRule type="duplicateValues" dxfId="0" priority="139"/>
    <cfRule type="duplicateValues" dxfId="0" priority="119"/>
    <cfRule type="duplicateValues" dxfId="0" priority="99"/>
    <cfRule type="duplicateValues" dxfId="0" priority="79"/>
    <cfRule type="duplicateValues" dxfId="0" priority="59"/>
    <cfRule type="duplicateValues" dxfId="0" priority="39"/>
    <cfRule type="duplicateValues" dxfId="0" priority="19"/>
  </conditionalFormatting>
  <conditionalFormatting sqref="B4">
    <cfRule type="duplicateValues" dxfId="0" priority="1118"/>
    <cfRule type="duplicateValues" dxfId="0" priority="1098"/>
    <cfRule type="duplicateValues" dxfId="0" priority="1078"/>
    <cfRule type="duplicateValues" dxfId="0" priority="1058"/>
    <cfRule type="duplicateValues" dxfId="0" priority="1038"/>
    <cfRule type="duplicateValues" dxfId="0" priority="1018"/>
    <cfRule type="duplicateValues" dxfId="0" priority="998"/>
    <cfRule type="duplicateValues" dxfId="0" priority="978"/>
    <cfRule type="duplicateValues" dxfId="0" priority="958"/>
    <cfRule type="duplicateValues" dxfId="0" priority="938"/>
    <cfRule type="duplicateValues" dxfId="0" priority="918"/>
    <cfRule type="duplicateValues" dxfId="0" priority="898"/>
    <cfRule type="duplicateValues" dxfId="0" priority="878"/>
    <cfRule type="duplicateValues" dxfId="0" priority="858"/>
    <cfRule type="duplicateValues" dxfId="0" priority="838"/>
    <cfRule type="duplicateValues" dxfId="0" priority="818"/>
    <cfRule type="duplicateValues" dxfId="0" priority="798"/>
    <cfRule type="duplicateValues" dxfId="0" priority="778"/>
    <cfRule type="duplicateValues" dxfId="0" priority="758"/>
    <cfRule type="duplicateValues" dxfId="0" priority="738"/>
    <cfRule type="duplicateValues" dxfId="0" priority="718"/>
    <cfRule type="duplicateValues" dxfId="0" priority="698"/>
    <cfRule type="duplicateValues" dxfId="0" priority="678"/>
    <cfRule type="duplicateValues" dxfId="0" priority="658"/>
    <cfRule type="duplicateValues" dxfId="0" priority="638"/>
    <cfRule type="duplicateValues" dxfId="0" priority="618"/>
    <cfRule type="duplicateValues" dxfId="0" priority="598"/>
    <cfRule type="duplicateValues" dxfId="0" priority="578"/>
    <cfRule type="duplicateValues" dxfId="0" priority="558"/>
    <cfRule type="duplicateValues" dxfId="0" priority="538"/>
    <cfRule type="duplicateValues" dxfId="0" priority="518"/>
    <cfRule type="duplicateValues" dxfId="0" priority="498"/>
    <cfRule type="duplicateValues" dxfId="0" priority="478"/>
    <cfRule type="duplicateValues" dxfId="0" priority="458"/>
    <cfRule type="duplicateValues" dxfId="0" priority="438"/>
    <cfRule type="duplicateValues" dxfId="0" priority="418"/>
    <cfRule type="duplicateValues" dxfId="0" priority="398"/>
    <cfRule type="duplicateValues" dxfId="0" priority="378"/>
    <cfRule type="duplicateValues" dxfId="0" priority="358"/>
    <cfRule type="duplicateValues" dxfId="0" priority="338"/>
    <cfRule type="duplicateValues" dxfId="0" priority="318"/>
    <cfRule type="duplicateValues" dxfId="0" priority="298"/>
    <cfRule type="duplicateValues" dxfId="0" priority="278"/>
    <cfRule type="duplicateValues" dxfId="0" priority="258"/>
    <cfRule type="duplicateValues" dxfId="0" priority="238"/>
    <cfRule type="duplicateValues" dxfId="0" priority="218"/>
    <cfRule type="duplicateValues" dxfId="0" priority="198"/>
    <cfRule type="duplicateValues" dxfId="0" priority="178"/>
    <cfRule type="duplicateValues" dxfId="0" priority="158"/>
    <cfRule type="duplicateValues" dxfId="0" priority="138"/>
    <cfRule type="duplicateValues" dxfId="0" priority="118"/>
    <cfRule type="duplicateValues" dxfId="0" priority="98"/>
    <cfRule type="duplicateValues" dxfId="0" priority="78"/>
    <cfRule type="duplicateValues" dxfId="0" priority="58"/>
    <cfRule type="duplicateValues" dxfId="0" priority="38"/>
    <cfRule type="duplicateValues" dxfId="0" priority="18"/>
  </conditionalFormatting>
  <conditionalFormatting sqref="B5">
    <cfRule type="duplicateValues" dxfId="0" priority="1117"/>
    <cfRule type="duplicateValues" dxfId="0" priority="1097"/>
    <cfRule type="duplicateValues" dxfId="0" priority="1077"/>
    <cfRule type="duplicateValues" dxfId="0" priority="1057"/>
    <cfRule type="duplicateValues" dxfId="0" priority="1037"/>
    <cfRule type="duplicateValues" dxfId="0" priority="1017"/>
    <cfRule type="duplicateValues" dxfId="0" priority="997"/>
    <cfRule type="duplicateValues" dxfId="0" priority="977"/>
    <cfRule type="duplicateValues" dxfId="0" priority="957"/>
    <cfRule type="duplicateValues" dxfId="0" priority="937"/>
    <cfRule type="duplicateValues" dxfId="0" priority="917"/>
    <cfRule type="duplicateValues" dxfId="0" priority="897"/>
    <cfRule type="duplicateValues" dxfId="0" priority="877"/>
    <cfRule type="duplicateValues" dxfId="0" priority="857"/>
    <cfRule type="duplicateValues" dxfId="0" priority="837"/>
    <cfRule type="duplicateValues" dxfId="0" priority="817"/>
    <cfRule type="duplicateValues" dxfId="0" priority="797"/>
    <cfRule type="duplicateValues" dxfId="0" priority="777"/>
    <cfRule type="duplicateValues" dxfId="0" priority="757"/>
    <cfRule type="duplicateValues" dxfId="0" priority="737"/>
    <cfRule type="duplicateValues" dxfId="0" priority="717"/>
    <cfRule type="duplicateValues" dxfId="0" priority="697"/>
    <cfRule type="duplicateValues" dxfId="0" priority="677"/>
    <cfRule type="duplicateValues" dxfId="0" priority="657"/>
    <cfRule type="duplicateValues" dxfId="0" priority="637"/>
    <cfRule type="duplicateValues" dxfId="0" priority="617"/>
    <cfRule type="duplicateValues" dxfId="0" priority="597"/>
    <cfRule type="duplicateValues" dxfId="0" priority="577"/>
    <cfRule type="duplicateValues" dxfId="0" priority="557"/>
    <cfRule type="duplicateValues" dxfId="0" priority="537"/>
    <cfRule type="duplicateValues" dxfId="0" priority="517"/>
    <cfRule type="duplicateValues" dxfId="0" priority="497"/>
    <cfRule type="duplicateValues" dxfId="0" priority="477"/>
    <cfRule type="duplicateValues" dxfId="0" priority="457"/>
    <cfRule type="duplicateValues" dxfId="0" priority="437"/>
    <cfRule type="duplicateValues" dxfId="0" priority="417"/>
    <cfRule type="duplicateValues" dxfId="0" priority="397"/>
    <cfRule type="duplicateValues" dxfId="0" priority="377"/>
    <cfRule type="duplicateValues" dxfId="0" priority="357"/>
    <cfRule type="duplicateValues" dxfId="0" priority="337"/>
    <cfRule type="duplicateValues" dxfId="0" priority="317"/>
    <cfRule type="duplicateValues" dxfId="0" priority="297"/>
    <cfRule type="duplicateValues" dxfId="0" priority="277"/>
    <cfRule type="duplicateValues" dxfId="0" priority="257"/>
    <cfRule type="duplicateValues" dxfId="0" priority="237"/>
    <cfRule type="duplicateValues" dxfId="0" priority="217"/>
    <cfRule type="duplicateValues" dxfId="0" priority="197"/>
    <cfRule type="duplicateValues" dxfId="0" priority="177"/>
    <cfRule type="duplicateValues" dxfId="0" priority="157"/>
    <cfRule type="duplicateValues" dxfId="0" priority="137"/>
    <cfRule type="duplicateValues" dxfId="0" priority="117"/>
    <cfRule type="duplicateValues" dxfId="0" priority="97"/>
    <cfRule type="duplicateValues" dxfId="0" priority="77"/>
    <cfRule type="duplicateValues" dxfId="0" priority="57"/>
    <cfRule type="duplicateValues" dxfId="0" priority="37"/>
    <cfRule type="duplicateValues" dxfId="0" priority="17"/>
  </conditionalFormatting>
  <conditionalFormatting sqref="B6">
    <cfRule type="duplicateValues" dxfId="0" priority="1116"/>
    <cfRule type="duplicateValues" dxfId="0" priority="1096"/>
    <cfRule type="duplicateValues" dxfId="0" priority="1076"/>
    <cfRule type="duplicateValues" dxfId="0" priority="1056"/>
    <cfRule type="duplicateValues" dxfId="0" priority="1036"/>
    <cfRule type="duplicateValues" dxfId="0" priority="1016"/>
    <cfRule type="duplicateValues" dxfId="0" priority="996"/>
    <cfRule type="duplicateValues" dxfId="0" priority="976"/>
    <cfRule type="duplicateValues" dxfId="0" priority="956"/>
    <cfRule type="duplicateValues" dxfId="0" priority="936"/>
    <cfRule type="duplicateValues" dxfId="0" priority="916"/>
    <cfRule type="duplicateValues" dxfId="0" priority="896"/>
    <cfRule type="duplicateValues" dxfId="0" priority="876"/>
    <cfRule type="duplicateValues" dxfId="0" priority="856"/>
    <cfRule type="duplicateValues" dxfId="0" priority="836"/>
    <cfRule type="duplicateValues" dxfId="0" priority="816"/>
    <cfRule type="duplicateValues" dxfId="0" priority="796"/>
    <cfRule type="duplicateValues" dxfId="0" priority="776"/>
    <cfRule type="duplicateValues" dxfId="0" priority="756"/>
    <cfRule type="duplicateValues" dxfId="0" priority="736"/>
    <cfRule type="duplicateValues" dxfId="0" priority="716"/>
    <cfRule type="duplicateValues" dxfId="0" priority="696"/>
    <cfRule type="duplicateValues" dxfId="0" priority="676"/>
    <cfRule type="duplicateValues" dxfId="0" priority="656"/>
    <cfRule type="duplicateValues" dxfId="0" priority="636"/>
    <cfRule type="duplicateValues" dxfId="0" priority="616"/>
    <cfRule type="duplicateValues" dxfId="0" priority="596"/>
    <cfRule type="duplicateValues" dxfId="0" priority="576"/>
    <cfRule type="duplicateValues" dxfId="0" priority="556"/>
    <cfRule type="duplicateValues" dxfId="0" priority="536"/>
    <cfRule type="duplicateValues" dxfId="0" priority="516"/>
    <cfRule type="duplicateValues" dxfId="0" priority="496"/>
    <cfRule type="duplicateValues" dxfId="0" priority="476"/>
    <cfRule type="duplicateValues" dxfId="0" priority="456"/>
    <cfRule type="duplicateValues" dxfId="0" priority="436"/>
    <cfRule type="duplicateValues" dxfId="0" priority="416"/>
    <cfRule type="duplicateValues" dxfId="0" priority="396"/>
    <cfRule type="duplicateValues" dxfId="0" priority="376"/>
    <cfRule type="duplicateValues" dxfId="0" priority="356"/>
    <cfRule type="duplicateValues" dxfId="0" priority="336"/>
    <cfRule type="duplicateValues" dxfId="0" priority="316"/>
    <cfRule type="duplicateValues" dxfId="0" priority="296"/>
    <cfRule type="duplicateValues" dxfId="0" priority="276"/>
    <cfRule type="duplicateValues" dxfId="0" priority="256"/>
    <cfRule type="duplicateValues" dxfId="0" priority="236"/>
    <cfRule type="duplicateValues" dxfId="0" priority="216"/>
    <cfRule type="duplicateValues" dxfId="0" priority="196"/>
    <cfRule type="duplicateValues" dxfId="0" priority="176"/>
    <cfRule type="duplicateValues" dxfId="0" priority="156"/>
    <cfRule type="duplicateValues" dxfId="0" priority="136"/>
    <cfRule type="duplicateValues" dxfId="0" priority="116"/>
    <cfRule type="duplicateValues" dxfId="0" priority="96"/>
    <cfRule type="duplicateValues" dxfId="0" priority="76"/>
    <cfRule type="duplicateValues" dxfId="0" priority="56"/>
    <cfRule type="duplicateValues" dxfId="0" priority="36"/>
    <cfRule type="duplicateValues" dxfId="0" priority="16"/>
  </conditionalFormatting>
  <conditionalFormatting sqref="B7">
    <cfRule type="duplicateValues" dxfId="0" priority="1115"/>
    <cfRule type="duplicateValues" dxfId="0" priority="1095"/>
    <cfRule type="duplicateValues" dxfId="0" priority="1075"/>
    <cfRule type="duplicateValues" dxfId="0" priority="1055"/>
    <cfRule type="duplicateValues" dxfId="0" priority="1035"/>
    <cfRule type="duplicateValues" dxfId="0" priority="1015"/>
    <cfRule type="duplicateValues" dxfId="0" priority="995"/>
    <cfRule type="duplicateValues" dxfId="0" priority="975"/>
    <cfRule type="duplicateValues" dxfId="0" priority="955"/>
    <cfRule type="duplicateValues" dxfId="0" priority="935"/>
    <cfRule type="duplicateValues" dxfId="0" priority="915"/>
    <cfRule type="duplicateValues" dxfId="0" priority="895"/>
    <cfRule type="duplicateValues" dxfId="0" priority="875"/>
    <cfRule type="duplicateValues" dxfId="0" priority="855"/>
    <cfRule type="duplicateValues" dxfId="0" priority="835"/>
    <cfRule type="duplicateValues" dxfId="0" priority="815"/>
    <cfRule type="duplicateValues" dxfId="0" priority="795"/>
    <cfRule type="duplicateValues" dxfId="0" priority="775"/>
    <cfRule type="duplicateValues" dxfId="0" priority="755"/>
    <cfRule type="duplicateValues" dxfId="0" priority="735"/>
    <cfRule type="duplicateValues" dxfId="0" priority="715"/>
    <cfRule type="duplicateValues" dxfId="0" priority="695"/>
    <cfRule type="duplicateValues" dxfId="0" priority="675"/>
    <cfRule type="duplicateValues" dxfId="0" priority="655"/>
    <cfRule type="duplicateValues" dxfId="0" priority="635"/>
    <cfRule type="duplicateValues" dxfId="0" priority="615"/>
    <cfRule type="duplicateValues" dxfId="0" priority="595"/>
    <cfRule type="duplicateValues" dxfId="0" priority="575"/>
    <cfRule type="duplicateValues" dxfId="0" priority="555"/>
    <cfRule type="duplicateValues" dxfId="0" priority="535"/>
    <cfRule type="duplicateValues" dxfId="0" priority="515"/>
    <cfRule type="duplicateValues" dxfId="0" priority="495"/>
    <cfRule type="duplicateValues" dxfId="0" priority="475"/>
    <cfRule type="duplicateValues" dxfId="0" priority="455"/>
    <cfRule type="duplicateValues" dxfId="0" priority="435"/>
    <cfRule type="duplicateValues" dxfId="0" priority="415"/>
    <cfRule type="duplicateValues" dxfId="0" priority="395"/>
    <cfRule type="duplicateValues" dxfId="0" priority="375"/>
    <cfRule type="duplicateValues" dxfId="0" priority="355"/>
    <cfRule type="duplicateValues" dxfId="0" priority="335"/>
    <cfRule type="duplicateValues" dxfId="0" priority="315"/>
    <cfRule type="duplicateValues" dxfId="0" priority="295"/>
    <cfRule type="duplicateValues" dxfId="0" priority="275"/>
    <cfRule type="duplicateValues" dxfId="0" priority="255"/>
    <cfRule type="duplicateValues" dxfId="0" priority="235"/>
    <cfRule type="duplicateValues" dxfId="0" priority="215"/>
    <cfRule type="duplicateValues" dxfId="0" priority="195"/>
    <cfRule type="duplicateValues" dxfId="0" priority="175"/>
    <cfRule type="duplicateValues" dxfId="0" priority="155"/>
    <cfRule type="duplicateValues" dxfId="0" priority="135"/>
    <cfRule type="duplicateValues" dxfId="0" priority="115"/>
    <cfRule type="duplicateValues" dxfId="0" priority="95"/>
    <cfRule type="duplicateValues" dxfId="0" priority="75"/>
    <cfRule type="duplicateValues" dxfId="0" priority="55"/>
    <cfRule type="duplicateValues" dxfId="0" priority="35"/>
    <cfRule type="duplicateValues" dxfId="0" priority="15"/>
  </conditionalFormatting>
  <conditionalFormatting sqref="B8">
    <cfRule type="duplicateValues" dxfId="0" priority="1114"/>
    <cfRule type="duplicateValues" dxfId="0" priority="1094"/>
    <cfRule type="duplicateValues" dxfId="0" priority="1074"/>
    <cfRule type="duplicateValues" dxfId="0" priority="1054"/>
    <cfRule type="duplicateValues" dxfId="0" priority="1034"/>
    <cfRule type="duplicateValues" dxfId="0" priority="1014"/>
    <cfRule type="duplicateValues" dxfId="0" priority="994"/>
    <cfRule type="duplicateValues" dxfId="0" priority="974"/>
    <cfRule type="duplicateValues" dxfId="0" priority="954"/>
    <cfRule type="duplicateValues" dxfId="0" priority="934"/>
    <cfRule type="duplicateValues" dxfId="0" priority="914"/>
    <cfRule type="duplicateValues" dxfId="0" priority="894"/>
    <cfRule type="duplicateValues" dxfId="0" priority="874"/>
    <cfRule type="duplicateValues" dxfId="0" priority="854"/>
    <cfRule type="duplicateValues" dxfId="0" priority="834"/>
    <cfRule type="duplicateValues" dxfId="0" priority="814"/>
    <cfRule type="duplicateValues" dxfId="0" priority="794"/>
    <cfRule type="duplicateValues" dxfId="0" priority="774"/>
    <cfRule type="duplicateValues" dxfId="0" priority="754"/>
    <cfRule type="duplicateValues" dxfId="0" priority="734"/>
    <cfRule type="duplicateValues" dxfId="0" priority="714"/>
    <cfRule type="duplicateValues" dxfId="0" priority="694"/>
    <cfRule type="duplicateValues" dxfId="0" priority="674"/>
    <cfRule type="duplicateValues" dxfId="0" priority="654"/>
    <cfRule type="duplicateValues" dxfId="0" priority="634"/>
    <cfRule type="duplicateValues" dxfId="0" priority="614"/>
    <cfRule type="duplicateValues" dxfId="0" priority="594"/>
    <cfRule type="duplicateValues" dxfId="0" priority="574"/>
    <cfRule type="duplicateValues" dxfId="0" priority="554"/>
    <cfRule type="duplicateValues" dxfId="0" priority="534"/>
    <cfRule type="duplicateValues" dxfId="0" priority="514"/>
    <cfRule type="duplicateValues" dxfId="0" priority="494"/>
    <cfRule type="duplicateValues" dxfId="0" priority="474"/>
    <cfRule type="duplicateValues" dxfId="0" priority="454"/>
    <cfRule type="duplicateValues" dxfId="0" priority="434"/>
    <cfRule type="duplicateValues" dxfId="0" priority="414"/>
    <cfRule type="duplicateValues" dxfId="0" priority="394"/>
    <cfRule type="duplicateValues" dxfId="0" priority="374"/>
    <cfRule type="duplicateValues" dxfId="0" priority="354"/>
    <cfRule type="duplicateValues" dxfId="0" priority="334"/>
    <cfRule type="duplicateValues" dxfId="0" priority="314"/>
    <cfRule type="duplicateValues" dxfId="0" priority="294"/>
    <cfRule type="duplicateValues" dxfId="0" priority="274"/>
    <cfRule type="duplicateValues" dxfId="0" priority="254"/>
    <cfRule type="duplicateValues" dxfId="0" priority="234"/>
    <cfRule type="duplicateValues" dxfId="0" priority="214"/>
    <cfRule type="duplicateValues" dxfId="0" priority="194"/>
    <cfRule type="duplicateValues" dxfId="0" priority="174"/>
    <cfRule type="duplicateValues" dxfId="0" priority="154"/>
    <cfRule type="duplicateValues" dxfId="0" priority="134"/>
    <cfRule type="duplicateValues" dxfId="0" priority="114"/>
    <cfRule type="duplicateValues" dxfId="0" priority="94"/>
    <cfRule type="duplicateValues" dxfId="0" priority="74"/>
    <cfRule type="duplicateValues" dxfId="0" priority="54"/>
    <cfRule type="duplicateValues" dxfId="0" priority="34"/>
    <cfRule type="duplicateValues" dxfId="0" priority="14"/>
  </conditionalFormatting>
  <conditionalFormatting sqref="B9">
    <cfRule type="duplicateValues" dxfId="0" priority="1113"/>
    <cfRule type="duplicateValues" dxfId="0" priority="1093"/>
    <cfRule type="duplicateValues" dxfId="0" priority="1073"/>
    <cfRule type="duplicateValues" dxfId="0" priority="1053"/>
    <cfRule type="duplicateValues" dxfId="0" priority="1033"/>
    <cfRule type="duplicateValues" dxfId="0" priority="1013"/>
    <cfRule type="duplicateValues" dxfId="0" priority="993"/>
    <cfRule type="duplicateValues" dxfId="0" priority="973"/>
    <cfRule type="duplicateValues" dxfId="0" priority="953"/>
    <cfRule type="duplicateValues" dxfId="0" priority="933"/>
    <cfRule type="duplicateValues" dxfId="0" priority="913"/>
    <cfRule type="duplicateValues" dxfId="0" priority="893"/>
    <cfRule type="duplicateValues" dxfId="0" priority="873"/>
    <cfRule type="duplicateValues" dxfId="0" priority="853"/>
    <cfRule type="duplicateValues" dxfId="0" priority="833"/>
    <cfRule type="duplicateValues" dxfId="0" priority="813"/>
    <cfRule type="duplicateValues" dxfId="0" priority="793"/>
    <cfRule type="duplicateValues" dxfId="0" priority="773"/>
    <cfRule type="duplicateValues" dxfId="0" priority="753"/>
    <cfRule type="duplicateValues" dxfId="0" priority="733"/>
    <cfRule type="duplicateValues" dxfId="0" priority="713"/>
    <cfRule type="duplicateValues" dxfId="0" priority="693"/>
    <cfRule type="duplicateValues" dxfId="0" priority="673"/>
    <cfRule type="duplicateValues" dxfId="0" priority="653"/>
    <cfRule type="duplicateValues" dxfId="0" priority="633"/>
    <cfRule type="duplicateValues" dxfId="0" priority="613"/>
    <cfRule type="duplicateValues" dxfId="0" priority="593"/>
    <cfRule type="duplicateValues" dxfId="0" priority="573"/>
    <cfRule type="duplicateValues" dxfId="0" priority="553"/>
    <cfRule type="duplicateValues" dxfId="0" priority="533"/>
    <cfRule type="duplicateValues" dxfId="0" priority="513"/>
    <cfRule type="duplicateValues" dxfId="0" priority="493"/>
    <cfRule type="duplicateValues" dxfId="0" priority="473"/>
    <cfRule type="duplicateValues" dxfId="0" priority="453"/>
    <cfRule type="duplicateValues" dxfId="0" priority="433"/>
    <cfRule type="duplicateValues" dxfId="0" priority="413"/>
    <cfRule type="duplicateValues" dxfId="0" priority="393"/>
    <cfRule type="duplicateValues" dxfId="0" priority="373"/>
    <cfRule type="duplicateValues" dxfId="0" priority="353"/>
    <cfRule type="duplicateValues" dxfId="0" priority="333"/>
    <cfRule type="duplicateValues" dxfId="0" priority="313"/>
    <cfRule type="duplicateValues" dxfId="0" priority="293"/>
    <cfRule type="duplicateValues" dxfId="0" priority="273"/>
    <cfRule type="duplicateValues" dxfId="0" priority="253"/>
    <cfRule type="duplicateValues" dxfId="0" priority="233"/>
    <cfRule type="duplicateValues" dxfId="0" priority="213"/>
    <cfRule type="duplicateValues" dxfId="0" priority="193"/>
    <cfRule type="duplicateValues" dxfId="0" priority="173"/>
    <cfRule type="duplicateValues" dxfId="0" priority="153"/>
    <cfRule type="duplicateValues" dxfId="0" priority="133"/>
    <cfRule type="duplicateValues" dxfId="0" priority="113"/>
    <cfRule type="duplicateValues" dxfId="0" priority="93"/>
    <cfRule type="duplicateValues" dxfId="0" priority="73"/>
    <cfRule type="duplicateValues" dxfId="0" priority="53"/>
    <cfRule type="duplicateValues" dxfId="0" priority="33"/>
    <cfRule type="duplicateValues" dxfId="0" priority="13"/>
  </conditionalFormatting>
  <conditionalFormatting sqref="B10">
    <cfRule type="duplicateValues" dxfId="0" priority="1112"/>
    <cfRule type="duplicateValues" dxfId="0" priority="1092"/>
    <cfRule type="duplicateValues" dxfId="0" priority="1072"/>
    <cfRule type="duplicateValues" dxfId="0" priority="1052"/>
    <cfRule type="duplicateValues" dxfId="0" priority="1032"/>
    <cfRule type="duplicateValues" dxfId="0" priority="1012"/>
    <cfRule type="duplicateValues" dxfId="0" priority="992"/>
    <cfRule type="duplicateValues" dxfId="0" priority="972"/>
    <cfRule type="duplicateValues" dxfId="0" priority="952"/>
    <cfRule type="duplicateValues" dxfId="0" priority="932"/>
    <cfRule type="duplicateValues" dxfId="0" priority="912"/>
    <cfRule type="duplicateValues" dxfId="0" priority="892"/>
    <cfRule type="duplicateValues" dxfId="0" priority="872"/>
    <cfRule type="duplicateValues" dxfId="0" priority="852"/>
    <cfRule type="duplicateValues" dxfId="0" priority="832"/>
    <cfRule type="duplicateValues" dxfId="0" priority="812"/>
    <cfRule type="duplicateValues" dxfId="0" priority="792"/>
    <cfRule type="duplicateValues" dxfId="0" priority="772"/>
    <cfRule type="duplicateValues" dxfId="0" priority="752"/>
    <cfRule type="duplicateValues" dxfId="0" priority="732"/>
    <cfRule type="duplicateValues" dxfId="0" priority="712"/>
    <cfRule type="duplicateValues" dxfId="0" priority="692"/>
    <cfRule type="duplicateValues" dxfId="0" priority="672"/>
    <cfRule type="duplicateValues" dxfId="0" priority="652"/>
    <cfRule type="duplicateValues" dxfId="0" priority="632"/>
    <cfRule type="duplicateValues" dxfId="0" priority="612"/>
    <cfRule type="duplicateValues" dxfId="0" priority="592"/>
    <cfRule type="duplicateValues" dxfId="0" priority="572"/>
    <cfRule type="duplicateValues" dxfId="0" priority="552"/>
    <cfRule type="duplicateValues" dxfId="0" priority="532"/>
    <cfRule type="duplicateValues" dxfId="0" priority="512"/>
    <cfRule type="duplicateValues" dxfId="0" priority="492"/>
    <cfRule type="duplicateValues" dxfId="0" priority="472"/>
    <cfRule type="duplicateValues" dxfId="0" priority="452"/>
    <cfRule type="duplicateValues" dxfId="0" priority="432"/>
    <cfRule type="duplicateValues" dxfId="0" priority="412"/>
    <cfRule type="duplicateValues" dxfId="0" priority="392"/>
    <cfRule type="duplicateValues" dxfId="0" priority="372"/>
    <cfRule type="duplicateValues" dxfId="0" priority="352"/>
    <cfRule type="duplicateValues" dxfId="0" priority="332"/>
    <cfRule type="duplicateValues" dxfId="0" priority="312"/>
    <cfRule type="duplicateValues" dxfId="0" priority="292"/>
    <cfRule type="duplicateValues" dxfId="0" priority="272"/>
    <cfRule type="duplicateValues" dxfId="0" priority="252"/>
    <cfRule type="duplicateValues" dxfId="0" priority="232"/>
    <cfRule type="duplicateValues" dxfId="0" priority="212"/>
    <cfRule type="duplicateValues" dxfId="0" priority="192"/>
    <cfRule type="duplicateValues" dxfId="0" priority="172"/>
    <cfRule type="duplicateValues" dxfId="0" priority="152"/>
    <cfRule type="duplicateValues" dxfId="0" priority="132"/>
    <cfRule type="duplicateValues" dxfId="0" priority="112"/>
    <cfRule type="duplicateValues" dxfId="0" priority="92"/>
    <cfRule type="duplicateValues" dxfId="0" priority="72"/>
    <cfRule type="duplicateValues" dxfId="0" priority="52"/>
    <cfRule type="duplicateValues" dxfId="0" priority="32"/>
    <cfRule type="duplicateValues" dxfId="0" priority="12"/>
  </conditionalFormatting>
  <conditionalFormatting sqref="B11">
    <cfRule type="duplicateValues" dxfId="0" priority="1111"/>
    <cfRule type="duplicateValues" dxfId="0" priority="1091"/>
    <cfRule type="duplicateValues" dxfId="0" priority="1071"/>
    <cfRule type="duplicateValues" dxfId="0" priority="1051"/>
    <cfRule type="duplicateValues" dxfId="0" priority="1031"/>
    <cfRule type="duplicateValues" dxfId="0" priority="1011"/>
    <cfRule type="duplicateValues" dxfId="0" priority="991"/>
    <cfRule type="duplicateValues" dxfId="0" priority="971"/>
    <cfRule type="duplicateValues" dxfId="0" priority="951"/>
    <cfRule type="duplicateValues" dxfId="0" priority="931"/>
    <cfRule type="duplicateValues" dxfId="0" priority="911"/>
    <cfRule type="duplicateValues" dxfId="0" priority="891"/>
    <cfRule type="duplicateValues" dxfId="0" priority="871"/>
    <cfRule type="duplicateValues" dxfId="0" priority="851"/>
    <cfRule type="duplicateValues" dxfId="0" priority="831"/>
    <cfRule type="duplicateValues" dxfId="0" priority="811"/>
    <cfRule type="duplicateValues" dxfId="0" priority="791"/>
    <cfRule type="duplicateValues" dxfId="0" priority="771"/>
    <cfRule type="duplicateValues" dxfId="0" priority="751"/>
    <cfRule type="duplicateValues" dxfId="0" priority="731"/>
    <cfRule type="duplicateValues" dxfId="0" priority="711"/>
    <cfRule type="duplicateValues" dxfId="0" priority="691"/>
    <cfRule type="duplicateValues" dxfId="0" priority="671"/>
    <cfRule type="duplicateValues" dxfId="0" priority="651"/>
    <cfRule type="duplicateValues" dxfId="0" priority="631"/>
    <cfRule type="duplicateValues" dxfId="0" priority="611"/>
    <cfRule type="duplicateValues" dxfId="0" priority="591"/>
    <cfRule type="duplicateValues" dxfId="0" priority="571"/>
    <cfRule type="duplicateValues" dxfId="0" priority="551"/>
    <cfRule type="duplicateValues" dxfId="0" priority="531"/>
    <cfRule type="duplicateValues" dxfId="0" priority="511"/>
    <cfRule type="duplicateValues" dxfId="0" priority="491"/>
    <cfRule type="duplicateValues" dxfId="0" priority="471"/>
    <cfRule type="duplicateValues" dxfId="0" priority="451"/>
    <cfRule type="duplicateValues" dxfId="0" priority="431"/>
    <cfRule type="duplicateValues" dxfId="0" priority="411"/>
    <cfRule type="duplicateValues" dxfId="0" priority="391"/>
    <cfRule type="duplicateValues" dxfId="0" priority="371"/>
    <cfRule type="duplicateValues" dxfId="0" priority="351"/>
    <cfRule type="duplicateValues" dxfId="0" priority="331"/>
    <cfRule type="duplicateValues" dxfId="0" priority="311"/>
    <cfRule type="duplicateValues" dxfId="0" priority="291"/>
    <cfRule type="duplicateValues" dxfId="0" priority="271"/>
    <cfRule type="duplicateValues" dxfId="0" priority="251"/>
    <cfRule type="duplicateValues" dxfId="0" priority="231"/>
    <cfRule type="duplicateValues" dxfId="0" priority="211"/>
    <cfRule type="duplicateValues" dxfId="0" priority="191"/>
    <cfRule type="duplicateValues" dxfId="0" priority="171"/>
    <cfRule type="duplicateValues" dxfId="0" priority="151"/>
    <cfRule type="duplicateValues" dxfId="0" priority="131"/>
    <cfRule type="duplicateValues" dxfId="0" priority="111"/>
    <cfRule type="duplicateValues" dxfId="0" priority="91"/>
    <cfRule type="duplicateValues" dxfId="0" priority="71"/>
    <cfRule type="duplicateValues" dxfId="0" priority="51"/>
    <cfRule type="duplicateValues" dxfId="0" priority="31"/>
    <cfRule type="duplicateValues" dxfId="0" priority="11"/>
  </conditionalFormatting>
  <conditionalFormatting sqref="B12">
    <cfRule type="duplicateValues" dxfId="0" priority="1110"/>
    <cfRule type="duplicateValues" dxfId="0" priority="1090"/>
    <cfRule type="duplicateValues" dxfId="0" priority="1070"/>
    <cfRule type="duplicateValues" dxfId="0" priority="1050"/>
    <cfRule type="duplicateValues" dxfId="0" priority="1030"/>
    <cfRule type="duplicateValues" dxfId="0" priority="1010"/>
    <cfRule type="duplicateValues" dxfId="0" priority="990"/>
    <cfRule type="duplicateValues" dxfId="0" priority="970"/>
    <cfRule type="duplicateValues" dxfId="0" priority="950"/>
    <cfRule type="duplicateValues" dxfId="0" priority="930"/>
    <cfRule type="duplicateValues" dxfId="0" priority="910"/>
    <cfRule type="duplicateValues" dxfId="0" priority="890"/>
    <cfRule type="duplicateValues" dxfId="0" priority="870"/>
    <cfRule type="duplicateValues" dxfId="0" priority="850"/>
    <cfRule type="duplicateValues" dxfId="0" priority="830"/>
    <cfRule type="duplicateValues" dxfId="0" priority="810"/>
    <cfRule type="duplicateValues" dxfId="0" priority="790"/>
    <cfRule type="duplicateValues" dxfId="0" priority="770"/>
    <cfRule type="duplicateValues" dxfId="0" priority="750"/>
    <cfRule type="duplicateValues" dxfId="0" priority="730"/>
    <cfRule type="duplicateValues" dxfId="0" priority="710"/>
    <cfRule type="duplicateValues" dxfId="0" priority="690"/>
    <cfRule type="duplicateValues" dxfId="0" priority="670"/>
    <cfRule type="duplicateValues" dxfId="0" priority="650"/>
    <cfRule type="duplicateValues" dxfId="0" priority="630"/>
    <cfRule type="duplicateValues" dxfId="0" priority="610"/>
    <cfRule type="duplicateValues" dxfId="0" priority="590"/>
    <cfRule type="duplicateValues" dxfId="0" priority="570"/>
    <cfRule type="duplicateValues" dxfId="0" priority="550"/>
    <cfRule type="duplicateValues" dxfId="0" priority="530"/>
    <cfRule type="duplicateValues" dxfId="0" priority="510"/>
    <cfRule type="duplicateValues" dxfId="0" priority="490"/>
    <cfRule type="duplicateValues" dxfId="0" priority="470"/>
    <cfRule type="duplicateValues" dxfId="0" priority="450"/>
    <cfRule type="duplicateValues" dxfId="0" priority="430"/>
    <cfRule type="duplicateValues" dxfId="0" priority="410"/>
    <cfRule type="duplicateValues" dxfId="0" priority="390"/>
    <cfRule type="duplicateValues" dxfId="0" priority="370"/>
    <cfRule type="duplicateValues" dxfId="0" priority="350"/>
    <cfRule type="duplicateValues" dxfId="0" priority="330"/>
    <cfRule type="duplicateValues" dxfId="0" priority="310"/>
    <cfRule type="duplicateValues" dxfId="0" priority="290"/>
    <cfRule type="duplicateValues" dxfId="0" priority="270"/>
    <cfRule type="duplicateValues" dxfId="0" priority="250"/>
    <cfRule type="duplicateValues" dxfId="0" priority="230"/>
    <cfRule type="duplicateValues" dxfId="0" priority="210"/>
    <cfRule type="duplicateValues" dxfId="0" priority="190"/>
    <cfRule type="duplicateValues" dxfId="0" priority="170"/>
    <cfRule type="duplicateValues" dxfId="0" priority="150"/>
    <cfRule type="duplicateValues" dxfId="0" priority="130"/>
    <cfRule type="duplicateValues" dxfId="0" priority="110"/>
    <cfRule type="duplicateValues" dxfId="0" priority="90"/>
    <cfRule type="duplicateValues" dxfId="0" priority="70"/>
    <cfRule type="duplicateValues" dxfId="0" priority="50"/>
    <cfRule type="duplicateValues" dxfId="0" priority="30"/>
    <cfRule type="duplicateValues" dxfId="0" priority="10"/>
  </conditionalFormatting>
  <conditionalFormatting sqref="B13">
    <cfRule type="duplicateValues" dxfId="0" priority="1109"/>
    <cfRule type="duplicateValues" dxfId="0" priority="1089"/>
    <cfRule type="duplicateValues" dxfId="0" priority="1069"/>
    <cfRule type="duplicateValues" dxfId="0" priority="1049"/>
    <cfRule type="duplicateValues" dxfId="0" priority="1029"/>
    <cfRule type="duplicateValues" dxfId="0" priority="1009"/>
    <cfRule type="duplicateValues" dxfId="0" priority="989"/>
    <cfRule type="duplicateValues" dxfId="0" priority="969"/>
    <cfRule type="duplicateValues" dxfId="0" priority="949"/>
    <cfRule type="duplicateValues" dxfId="0" priority="929"/>
    <cfRule type="duplicateValues" dxfId="0" priority="909"/>
    <cfRule type="duplicateValues" dxfId="0" priority="889"/>
    <cfRule type="duplicateValues" dxfId="0" priority="869"/>
    <cfRule type="duplicateValues" dxfId="0" priority="849"/>
    <cfRule type="duplicateValues" dxfId="0" priority="829"/>
    <cfRule type="duplicateValues" dxfId="0" priority="809"/>
    <cfRule type="duplicateValues" dxfId="0" priority="789"/>
    <cfRule type="duplicateValues" dxfId="0" priority="769"/>
    <cfRule type="duplicateValues" dxfId="0" priority="749"/>
    <cfRule type="duplicateValues" dxfId="0" priority="729"/>
    <cfRule type="duplicateValues" dxfId="0" priority="709"/>
    <cfRule type="duplicateValues" dxfId="0" priority="689"/>
    <cfRule type="duplicateValues" dxfId="0" priority="669"/>
    <cfRule type="duplicateValues" dxfId="0" priority="649"/>
    <cfRule type="duplicateValues" dxfId="0" priority="629"/>
    <cfRule type="duplicateValues" dxfId="0" priority="609"/>
    <cfRule type="duplicateValues" dxfId="0" priority="589"/>
    <cfRule type="duplicateValues" dxfId="0" priority="569"/>
    <cfRule type="duplicateValues" dxfId="0" priority="549"/>
    <cfRule type="duplicateValues" dxfId="0" priority="529"/>
    <cfRule type="duplicateValues" dxfId="0" priority="509"/>
    <cfRule type="duplicateValues" dxfId="0" priority="489"/>
    <cfRule type="duplicateValues" dxfId="0" priority="469"/>
    <cfRule type="duplicateValues" dxfId="0" priority="449"/>
    <cfRule type="duplicateValues" dxfId="0" priority="429"/>
    <cfRule type="duplicateValues" dxfId="0" priority="409"/>
    <cfRule type="duplicateValues" dxfId="0" priority="389"/>
    <cfRule type="duplicateValues" dxfId="0" priority="369"/>
    <cfRule type="duplicateValues" dxfId="0" priority="349"/>
    <cfRule type="duplicateValues" dxfId="0" priority="329"/>
    <cfRule type="duplicateValues" dxfId="0" priority="309"/>
    <cfRule type="duplicateValues" dxfId="0" priority="289"/>
    <cfRule type="duplicateValues" dxfId="0" priority="269"/>
    <cfRule type="duplicateValues" dxfId="0" priority="249"/>
    <cfRule type="duplicateValues" dxfId="0" priority="229"/>
    <cfRule type="duplicateValues" dxfId="0" priority="209"/>
    <cfRule type="duplicateValues" dxfId="0" priority="189"/>
    <cfRule type="duplicateValues" dxfId="0" priority="169"/>
    <cfRule type="duplicateValues" dxfId="0" priority="149"/>
    <cfRule type="duplicateValues" dxfId="0" priority="129"/>
    <cfRule type="duplicateValues" dxfId="0" priority="109"/>
    <cfRule type="duplicateValues" dxfId="0" priority="89"/>
    <cfRule type="duplicateValues" dxfId="0" priority="69"/>
    <cfRule type="duplicateValues" dxfId="0" priority="49"/>
    <cfRule type="duplicateValues" dxfId="0" priority="29"/>
    <cfRule type="duplicateValues" dxfId="0" priority="9"/>
  </conditionalFormatting>
  <conditionalFormatting sqref="B14">
    <cfRule type="duplicateValues" dxfId="0" priority="1108"/>
    <cfRule type="duplicateValues" dxfId="0" priority="1088"/>
    <cfRule type="duplicateValues" dxfId="0" priority="1068"/>
    <cfRule type="duplicateValues" dxfId="0" priority="1048"/>
    <cfRule type="duplicateValues" dxfId="0" priority="1028"/>
    <cfRule type="duplicateValues" dxfId="0" priority="1008"/>
    <cfRule type="duplicateValues" dxfId="0" priority="988"/>
    <cfRule type="duplicateValues" dxfId="0" priority="968"/>
    <cfRule type="duplicateValues" dxfId="0" priority="948"/>
    <cfRule type="duplicateValues" dxfId="0" priority="928"/>
    <cfRule type="duplicateValues" dxfId="0" priority="908"/>
    <cfRule type="duplicateValues" dxfId="0" priority="888"/>
    <cfRule type="duplicateValues" dxfId="0" priority="868"/>
    <cfRule type="duplicateValues" dxfId="0" priority="848"/>
    <cfRule type="duplicateValues" dxfId="0" priority="828"/>
    <cfRule type="duplicateValues" dxfId="0" priority="808"/>
    <cfRule type="duplicateValues" dxfId="0" priority="788"/>
    <cfRule type="duplicateValues" dxfId="0" priority="768"/>
    <cfRule type="duplicateValues" dxfId="0" priority="748"/>
    <cfRule type="duplicateValues" dxfId="0" priority="728"/>
    <cfRule type="duplicateValues" dxfId="0" priority="708"/>
    <cfRule type="duplicateValues" dxfId="0" priority="688"/>
    <cfRule type="duplicateValues" dxfId="0" priority="668"/>
    <cfRule type="duplicateValues" dxfId="0" priority="648"/>
    <cfRule type="duplicateValues" dxfId="0" priority="628"/>
    <cfRule type="duplicateValues" dxfId="0" priority="608"/>
    <cfRule type="duplicateValues" dxfId="0" priority="588"/>
    <cfRule type="duplicateValues" dxfId="0" priority="568"/>
    <cfRule type="duplicateValues" dxfId="0" priority="548"/>
    <cfRule type="duplicateValues" dxfId="0" priority="528"/>
    <cfRule type="duplicateValues" dxfId="0" priority="508"/>
    <cfRule type="duplicateValues" dxfId="0" priority="488"/>
    <cfRule type="duplicateValues" dxfId="0" priority="468"/>
    <cfRule type="duplicateValues" dxfId="0" priority="448"/>
    <cfRule type="duplicateValues" dxfId="0" priority="428"/>
    <cfRule type="duplicateValues" dxfId="0" priority="408"/>
    <cfRule type="duplicateValues" dxfId="0" priority="388"/>
    <cfRule type="duplicateValues" dxfId="0" priority="368"/>
    <cfRule type="duplicateValues" dxfId="0" priority="348"/>
    <cfRule type="duplicateValues" dxfId="0" priority="328"/>
    <cfRule type="duplicateValues" dxfId="0" priority="308"/>
    <cfRule type="duplicateValues" dxfId="0" priority="288"/>
    <cfRule type="duplicateValues" dxfId="0" priority="268"/>
    <cfRule type="duplicateValues" dxfId="0" priority="248"/>
    <cfRule type="duplicateValues" dxfId="0" priority="228"/>
    <cfRule type="duplicateValues" dxfId="0" priority="208"/>
    <cfRule type="duplicateValues" dxfId="0" priority="188"/>
    <cfRule type="duplicateValues" dxfId="0" priority="168"/>
    <cfRule type="duplicateValues" dxfId="0" priority="148"/>
    <cfRule type="duplicateValues" dxfId="0" priority="128"/>
    <cfRule type="duplicateValues" dxfId="0" priority="108"/>
    <cfRule type="duplicateValues" dxfId="0" priority="88"/>
    <cfRule type="duplicateValues" dxfId="0" priority="68"/>
    <cfRule type="duplicateValues" dxfId="0" priority="48"/>
    <cfRule type="duplicateValues" dxfId="0" priority="28"/>
    <cfRule type="duplicateValues" dxfId="0" priority="8"/>
  </conditionalFormatting>
  <conditionalFormatting sqref="B15">
    <cfRule type="duplicateValues" dxfId="0" priority="1107"/>
    <cfRule type="duplicateValues" dxfId="0" priority="1087"/>
    <cfRule type="duplicateValues" dxfId="0" priority="1067"/>
    <cfRule type="duplicateValues" dxfId="0" priority="1047"/>
    <cfRule type="duplicateValues" dxfId="0" priority="1027"/>
    <cfRule type="duplicateValues" dxfId="0" priority="1007"/>
    <cfRule type="duplicateValues" dxfId="0" priority="987"/>
    <cfRule type="duplicateValues" dxfId="0" priority="967"/>
    <cfRule type="duplicateValues" dxfId="0" priority="947"/>
    <cfRule type="duplicateValues" dxfId="0" priority="927"/>
    <cfRule type="duplicateValues" dxfId="0" priority="907"/>
    <cfRule type="duplicateValues" dxfId="0" priority="887"/>
    <cfRule type="duplicateValues" dxfId="0" priority="867"/>
    <cfRule type="duplicateValues" dxfId="0" priority="847"/>
    <cfRule type="duplicateValues" dxfId="0" priority="827"/>
    <cfRule type="duplicateValues" dxfId="0" priority="807"/>
    <cfRule type="duplicateValues" dxfId="0" priority="787"/>
    <cfRule type="duplicateValues" dxfId="0" priority="767"/>
    <cfRule type="duplicateValues" dxfId="0" priority="747"/>
    <cfRule type="duplicateValues" dxfId="0" priority="727"/>
    <cfRule type="duplicateValues" dxfId="0" priority="707"/>
    <cfRule type="duplicateValues" dxfId="0" priority="687"/>
    <cfRule type="duplicateValues" dxfId="0" priority="667"/>
    <cfRule type="duplicateValues" dxfId="0" priority="647"/>
    <cfRule type="duplicateValues" dxfId="0" priority="627"/>
    <cfRule type="duplicateValues" dxfId="0" priority="607"/>
    <cfRule type="duplicateValues" dxfId="0" priority="587"/>
    <cfRule type="duplicateValues" dxfId="0" priority="567"/>
    <cfRule type="duplicateValues" dxfId="0" priority="547"/>
    <cfRule type="duplicateValues" dxfId="0" priority="527"/>
    <cfRule type="duplicateValues" dxfId="0" priority="507"/>
    <cfRule type="duplicateValues" dxfId="0" priority="487"/>
    <cfRule type="duplicateValues" dxfId="0" priority="467"/>
    <cfRule type="duplicateValues" dxfId="0" priority="447"/>
    <cfRule type="duplicateValues" dxfId="0" priority="427"/>
    <cfRule type="duplicateValues" dxfId="0" priority="407"/>
    <cfRule type="duplicateValues" dxfId="0" priority="387"/>
    <cfRule type="duplicateValues" dxfId="0" priority="367"/>
    <cfRule type="duplicateValues" dxfId="0" priority="347"/>
    <cfRule type="duplicateValues" dxfId="0" priority="327"/>
    <cfRule type="duplicateValues" dxfId="0" priority="307"/>
    <cfRule type="duplicateValues" dxfId="0" priority="287"/>
    <cfRule type="duplicateValues" dxfId="0" priority="267"/>
    <cfRule type="duplicateValues" dxfId="0" priority="247"/>
    <cfRule type="duplicateValues" dxfId="0" priority="227"/>
    <cfRule type="duplicateValues" dxfId="0" priority="207"/>
    <cfRule type="duplicateValues" dxfId="0" priority="187"/>
    <cfRule type="duplicateValues" dxfId="0" priority="167"/>
    <cfRule type="duplicateValues" dxfId="0" priority="147"/>
    <cfRule type="duplicateValues" dxfId="0" priority="127"/>
    <cfRule type="duplicateValues" dxfId="0" priority="107"/>
    <cfRule type="duplicateValues" dxfId="0" priority="87"/>
    <cfRule type="duplicateValues" dxfId="0" priority="67"/>
    <cfRule type="duplicateValues" dxfId="0" priority="47"/>
    <cfRule type="duplicateValues" dxfId="0" priority="27"/>
    <cfRule type="duplicateValues" dxfId="0" priority="7"/>
  </conditionalFormatting>
  <conditionalFormatting sqref="B16">
    <cfRule type="duplicateValues" dxfId="0" priority="1106"/>
    <cfRule type="duplicateValues" dxfId="0" priority="1086"/>
    <cfRule type="duplicateValues" dxfId="0" priority="1066"/>
    <cfRule type="duplicateValues" dxfId="0" priority="1046"/>
    <cfRule type="duplicateValues" dxfId="0" priority="1026"/>
    <cfRule type="duplicateValues" dxfId="0" priority="1006"/>
    <cfRule type="duplicateValues" dxfId="0" priority="986"/>
    <cfRule type="duplicateValues" dxfId="0" priority="966"/>
    <cfRule type="duplicateValues" dxfId="0" priority="946"/>
    <cfRule type="duplicateValues" dxfId="0" priority="926"/>
    <cfRule type="duplicateValues" dxfId="0" priority="906"/>
    <cfRule type="duplicateValues" dxfId="0" priority="886"/>
    <cfRule type="duplicateValues" dxfId="0" priority="866"/>
    <cfRule type="duplicateValues" dxfId="0" priority="846"/>
    <cfRule type="duplicateValues" dxfId="0" priority="826"/>
    <cfRule type="duplicateValues" dxfId="0" priority="806"/>
    <cfRule type="duplicateValues" dxfId="0" priority="786"/>
    <cfRule type="duplicateValues" dxfId="0" priority="766"/>
    <cfRule type="duplicateValues" dxfId="0" priority="746"/>
    <cfRule type="duplicateValues" dxfId="0" priority="726"/>
    <cfRule type="duplicateValues" dxfId="0" priority="706"/>
    <cfRule type="duplicateValues" dxfId="0" priority="686"/>
    <cfRule type="duplicateValues" dxfId="0" priority="666"/>
    <cfRule type="duplicateValues" dxfId="0" priority="646"/>
    <cfRule type="duplicateValues" dxfId="0" priority="626"/>
    <cfRule type="duplicateValues" dxfId="0" priority="606"/>
    <cfRule type="duplicateValues" dxfId="0" priority="586"/>
    <cfRule type="duplicateValues" dxfId="0" priority="566"/>
    <cfRule type="duplicateValues" dxfId="0" priority="546"/>
    <cfRule type="duplicateValues" dxfId="0" priority="526"/>
    <cfRule type="duplicateValues" dxfId="0" priority="506"/>
    <cfRule type="duplicateValues" dxfId="0" priority="486"/>
    <cfRule type="duplicateValues" dxfId="0" priority="466"/>
    <cfRule type="duplicateValues" dxfId="0" priority="446"/>
    <cfRule type="duplicateValues" dxfId="0" priority="426"/>
    <cfRule type="duplicateValues" dxfId="0" priority="406"/>
    <cfRule type="duplicateValues" dxfId="0" priority="386"/>
    <cfRule type="duplicateValues" dxfId="0" priority="366"/>
    <cfRule type="duplicateValues" dxfId="0" priority="346"/>
    <cfRule type="duplicateValues" dxfId="0" priority="326"/>
    <cfRule type="duplicateValues" dxfId="0" priority="306"/>
    <cfRule type="duplicateValues" dxfId="0" priority="286"/>
    <cfRule type="duplicateValues" dxfId="0" priority="266"/>
    <cfRule type="duplicateValues" dxfId="0" priority="246"/>
    <cfRule type="duplicateValues" dxfId="0" priority="226"/>
    <cfRule type="duplicateValues" dxfId="0" priority="206"/>
    <cfRule type="duplicateValues" dxfId="0" priority="186"/>
    <cfRule type="duplicateValues" dxfId="0" priority="166"/>
    <cfRule type="duplicateValues" dxfId="0" priority="146"/>
    <cfRule type="duplicateValues" dxfId="0" priority="126"/>
    <cfRule type="duplicateValues" dxfId="0" priority="106"/>
    <cfRule type="duplicateValues" dxfId="0" priority="86"/>
    <cfRule type="duplicateValues" dxfId="0" priority="66"/>
    <cfRule type="duplicateValues" dxfId="0" priority="46"/>
    <cfRule type="duplicateValues" dxfId="0" priority="26"/>
    <cfRule type="duplicateValues" dxfId="0" priority="6"/>
  </conditionalFormatting>
  <conditionalFormatting sqref="B17">
    <cfRule type="duplicateValues" dxfId="0" priority="1105"/>
    <cfRule type="duplicateValues" dxfId="0" priority="1085"/>
    <cfRule type="duplicateValues" dxfId="0" priority="1065"/>
    <cfRule type="duplicateValues" dxfId="0" priority="1045"/>
    <cfRule type="duplicateValues" dxfId="0" priority="1025"/>
    <cfRule type="duplicateValues" dxfId="0" priority="1005"/>
    <cfRule type="duplicateValues" dxfId="0" priority="985"/>
    <cfRule type="duplicateValues" dxfId="0" priority="965"/>
    <cfRule type="duplicateValues" dxfId="0" priority="945"/>
    <cfRule type="duplicateValues" dxfId="0" priority="925"/>
    <cfRule type="duplicateValues" dxfId="0" priority="905"/>
    <cfRule type="duplicateValues" dxfId="0" priority="885"/>
    <cfRule type="duplicateValues" dxfId="0" priority="865"/>
    <cfRule type="duplicateValues" dxfId="0" priority="845"/>
    <cfRule type="duplicateValues" dxfId="0" priority="825"/>
    <cfRule type="duplicateValues" dxfId="0" priority="805"/>
    <cfRule type="duplicateValues" dxfId="0" priority="785"/>
    <cfRule type="duplicateValues" dxfId="0" priority="765"/>
    <cfRule type="duplicateValues" dxfId="0" priority="745"/>
    <cfRule type="duplicateValues" dxfId="0" priority="725"/>
    <cfRule type="duplicateValues" dxfId="0" priority="705"/>
    <cfRule type="duplicateValues" dxfId="0" priority="685"/>
    <cfRule type="duplicateValues" dxfId="0" priority="665"/>
    <cfRule type="duplicateValues" dxfId="0" priority="645"/>
    <cfRule type="duplicateValues" dxfId="0" priority="625"/>
    <cfRule type="duplicateValues" dxfId="0" priority="605"/>
    <cfRule type="duplicateValues" dxfId="0" priority="585"/>
    <cfRule type="duplicateValues" dxfId="0" priority="565"/>
    <cfRule type="duplicateValues" dxfId="0" priority="545"/>
    <cfRule type="duplicateValues" dxfId="0" priority="525"/>
    <cfRule type="duplicateValues" dxfId="0" priority="505"/>
    <cfRule type="duplicateValues" dxfId="0" priority="485"/>
    <cfRule type="duplicateValues" dxfId="0" priority="465"/>
    <cfRule type="duplicateValues" dxfId="0" priority="445"/>
    <cfRule type="duplicateValues" dxfId="0" priority="425"/>
    <cfRule type="duplicateValues" dxfId="0" priority="405"/>
    <cfRule type="duplicateValues" dxfId="0" priority="385"/>
    <cfRule type="duplicateValues" dxfId="0" priority="365"/>
    <cfRule type="duplicateValues" dxfId="0" priority="345"/>
    <cfRule type="duplicateValues" dxfId="0" priority="325"/>
    <cfRule type="duplicateValues" dxfId="0" priority="305"/>
    <cfRule type="duplicateValues" dxfId="0" priority="285"/>
    <cfRule type="duplicateValues" dxfId="0" priority="265"/>
    <cfRule type="duplicateValues" dxfId="0" priority="245"/>
    <cfRule type="duplicateValues" dxfId="0" priority="225"/>
    <cfRule type="duplicateValues" dxfId="0" priority="205"/>
    <cfRule type="duplicateValues" dxfId="0" priority="185"/>
    <cfRule type="duplicateValues" dxfId="0" priority="165"/>
    <cfRule type="duplicateValues" dxfId="0" priority="145"/>
    <cfRule type="duplicateValues" dxfId="0" priority="125"/>
    <cfRule type="duplicateValues" dxfId="0" priority="105"/>
    <cfRule type="duplicateValues" dxfId="0" priority="85"/>
    <cfRule type="duplicateValues" dxfId="0" priority="65"/>
    <cfRule type="duplicateValues" dxfId="0" priority="45"/>
    <cfRule type="duplicateValues" dxfId="0" priority="25"/>
    <cfRule type="duplicateValues" dxfId="0" priority="5"/>
  </conditionalFormatting>
  <conditionalFormatting sqref="B18">
    <cfRule type="duplicateValues" dxfId="0" priority="1104"/>
    <cfRule type="duplicateValues" dxfId="0" priority="1084"/>
    <cfRule type="duplicateValues" dxfId="0" priority="1064"/>
    <cfRule type="duplicateValues" dxfId="0" priority="1044"/>
    <cfRule type="duplicateValues" dxfId="0" priority="1024"/>
    <cfRule type="duplicateValues" dxfId="0" priority="1004"/>
    <cfRule type="duplicateValues" dxfId="0" priority="984"/>
    <cfRule type="duplicateValues" dxfId="0" priority="964"/>
    <cfRule type="duplicateValues" dxfId="0" priority="944"/>
    <cfRule type="duplicateValues" dxfId="0" priority="924"/>
    <cfRule type="duplicateValues" dxfId="0" priority="904"/>
    <cfRule type="duplicateValues" dxfId="0" priority="884"/>
    <cfRule type="duplicateValues" dxfId="0" priority="864"/>
    <cfRule type="duplicateValues" dxfId="0" priority="844"/>
    <cfRule type="duplicateValues" dxfId="0" priority="824"/>
    <cfRule type="duplicateValues" dxfId="0" priority="804"/>
    <cfRule type="duplicateValues" dxfId="0" priority="784"/>
    <cfRule type="duplicateValues" dxfId="0" priority="764"/>
    <cfRule type="duplicateValues" dxfId="0" priority="744"/>
    <cfRule type="duplicateValues" dxfId="0" priority="724"/>
    <cfRule type="duplicateValues" dxfId="0" priority="704"/>
    <cfRule type="duplicateValues" dxfId="0" priority="684"/>
    <cfRule type="duplicateValues" dxfId="0" priority="664"/>
    <cfRule type="duplicateValues" dxfId="0" priority="644"/>
    <cfRule type="duplicateValues" dxfId="0" priority="624"/>
    <cfRule type="duplicateValues" dxfId="0" priority="604"/>
    <cfRule type="duplicateValues" dxfId="0" priority="584"/>
    <cfRule type="duplicateValues" dxfId="0" priority="564"/>
    <cfRule type="duplicateValues" dxfId="0" priority="544"/>
    <cfRule type="duplicateValues" dxfId="0" priority="524"/>
    <cfRule type="duplicateValues" dxfId="0" priority="504"/>
    <cfRule type="duplicateValues" dxfId="0" priority="484"/>
    <cfRule type="duplicateValues" dxfId="0" priority="464"/>
    <cfRule type="duplicateValues" dxfId="0" priority="444"/>
    <cfRule type="duplicateValues" dxfId="0" priority="424"/>
    <cfRule type="duplicateValues" dxfId="0" priority="404"/>
    <cfRule type="duplicateValues" dxfId="0" priority="384"/>
    <cfRule type="duplicateValues" dxfId="0" priority="364"/>
    <cfRule type="duplicateValues" dxfId="0" priority="344"/>
    <cfRule type="duplicateValues" dxfId="0" priority="324"/>
    <cfRule type="duplicateValues" dxfId="0" priority="304"/>
    <cfRule type="duplicateValues" dxfId="0" priority="284"/>
    <cfRule type="duplicateValues" dxfId="0" priority="264"/>
    <cfRule type="duplicateValues" dxfId="0" priority="244"/>
    <cfRule type="duplicateValues" dxfId="0" priority="224"/>
    <cfRule type="duplicateValues" dxfId="0" priority="204"/>
    <cfRule type="duplicateValues" dxfId="0" priority="184"/>
    <cfRule type="duplicateValues" dxfId="0" priority="164"/>
    <cfRule type="duplicateValues" dxfId="0" priority="144"/>
    <cfRule type="duplicateValues" dxfId="0" priority="124"/>
    <cfRule type="duplicateValues" dxfId="0" priority="104"/>
    <cfRule type="duplicateValues" dxfId="0" priority="84"/>
    <cfRule type="duplicateValues" dxfId="0" priority="64"/>
    <cfRule type="duplicateValues" dxfId="0" priority="44"/>
    <cfRule type="duplicateValues" dxfId="0" priority="24"/>
    <cfRule type="duplicateValues" dxfId="0" priority="4"/>
  </conditionalFormatting>
  <conditionalFormatting sqref="B19">
    <cfRule type="duplicateValues" dxfId="0" priority="1103"/>
    <cfRule type="duplicateValues" dxfId="0" priority="1083"/>
    <cfRule type="duplicateValues" dxfId="0" priority="1063"/>
    <cfRule type="duplicateValues" dxfId="0" priority="1043"/>
    <cfRule type="duplicateValues" dxfId="0" priority="1023"/>
    <cfRule type="duplicateValues" dxfId="0" priority="1003"/>
    <cfRule type="duplicateValues" dxfId="0" priority="983"/>
    <cfRule type="duplicateValues" dxfId="0" priority="963"/>
    <cfRule type="duplicateValues" dxfId="0" priority="943"/>
    <cfRule type="duplicateValues" dxfId="0" priority="923"/>
    <cfRule type="duplicateValues" dxfId="0" priority="903"/>
    <cfRule type="duplicateValues" dxfId="0" priority="883"/>
    <cfRule type="duplicateValues" dxfId="0" priority="863"/>
    <cfRule type="duplicateValues" dxfId="0" priority="843"/>
    <cfRule type="duplicateValues" dxfId="0" priority="823"/>
    <cfRule type="duplicateValues" dxfId="0" priority="803"/>
    <cfRule type="duplicateValues" dxfId="0" priority="783"/>
    <cfRule type="duplicateValues" dxfId="0" priority="763"/>
    <cfRule type="duplicateValues" dxfId="0" priority="743"/>
    <cfRule type="duplicateValues" dxfId="0" priority="723"/>
    <cfRule type="duplicateValues" dxfId="0" priority="703"/>
    <cfRule type="duplicateValues" dxfId="0" priority="683"/>
    <cfRule type="duplicateValues" dxfId="0" priority="663"/>
    <cfRule type="duplicateValues" dxfId="0" priority="643"/>
    <cfRule type="duplicateValues" dxfId="0" priority="623"/>
    <cfRule type="duplicateValues" dxfId="0" priority="603"/>
    <cfRule type="duplicateValues" dxfId="0" priority="583"/>
    <cfRule type="duplicateValues" dxfId="0" priority="563"/>
    <cfRule type="duplicateValues" dxfId="0" priority="543"/>
    <cfRule type="duplicateValues" dxfId="0" priority="523"/>
    <cfRule type="duplicateValues" dxfId="0" priority="503"/>
    <cfRule type="duplicateValues" dxfId="0" priority="483"/>
    <cfRule type="duplicateValues" dxfId="0" priority="463"/>
    <cfRule type="duplicateValues" dxfId="0" priority="443"/>
    <cfRule type="duplicateValues" dxfId="0" priority="423"/>
    <cfRule type="duplicateValues" dxfId="0" priority="403"/>
    <cfRule type="duplicateValues" dxfId="0" priority="383"/>
    <cfRule type="duplicateValues" dxfId="0" priority="363"/>
    <cfRule type="duplicateValues" dxfId="0" priority="343"/>
    <cfRule type="duplicateValues" dxfId="0" priority="323"/>
    <cfRule type="duplicateValues" dxfId="0" priority="303"/>
    <cfRule type="duplicateValues" dxfId="0" priority="283"/>
    <cfRule type="duplicateValues" dxfId="0" priority="263"/>
    <cfRule type="duplicateValues" dxfId="0" priority="243"/>
    <cfRule type="duplicateValues" dxfId="0" priority="223"/>
    <cfRule type="duplicateValues" dxfId="0" priority="203"/>
    <cfRule type="duplicateValues" dxfId="0" priority="183"/>
    <cfRule type="duplicateValues" dxfId="0" priority="163"/>
    <cfRule type="duplicateValues" dxfId="0" priority="143"/>
    <cfRule type="duplicateValues" dxfId="0" priority="123"/>
    <cfRule type="duplicateValues" dxfId="0" priority="103"/>
    <cfRule type="duplicateValues" dxfId="0" priority="83"/>
    <cfRule type="duplicateValues" dxfId="0" priority="63"/>
    <cfRule type="duplicateValues" dxfId="0" priority="43"/>
    <cfRule type="duplicateValues" dxfId="0" priority="23"/>
    <cfRule type="duplicateValues" dxfId="0" priority="3"/>
  </conditionalFormatting>
  <conditionalFormatting sqref="B20">
    <cfRule type="duplicateValues" dxfId="0" priority="1102"/>
    <cfRule type="duplicateValues" dxfId="0" priority="1082"/>
    <cfRule type="duplicateValues" dxfId="0" priority="1062"/>
    <cfRule type="duplicateValues" dxfId="0" priority="1042"/>
    <cfRule type="duplicateValues" dxfId="0" priority="1022"/>
    <cfRule type="duplicateValues" dxfId="0" priority="1002"/>
    <cfRule type="duplicateValues" dxfId="0" priority="982"/>
    <cfRule type="duplicateValues" dxfId="0" priority="962"/>
    <cfRule type="duplicateValues" dxfId="0" priority="942"/>
    <cfRule type="duplicateValues" dxfId="0" priority="922"/>
    <cfRule type="duplicateValues" dxfId="0" priority="902"/>
    <cfRule type="duplicateValues" dxfId="0" priority="882"/>
    <cfRule type="duplicateValues" dxfId="0" priority="862"/>
    <cfRule type="duplicateValues" dxfId="0" priority="842"/>
    <cfRule type="duplicateValues" dxfId="0" priority="822"/>
    <cfRule type="duplicateValues" dxfId="0" priority="802"/>
    <cfRule type="duplicateValues" dxfId="0" priority="782"/>
    <cfRule type="duplicateValues" dxfId="0" priority="762"/>
    <cfRule type="duplicateValues" dxfId="0" priority="742"/>
    <cfRule type="duplicateValues" dxfId="0" priority="722"/>
    <cfRule type="duplicateValues" dxfId="0" priority="702"/>
    <cfRule type="duplicateValues" dxfId="0" priority="682"/>
    <cfRule type="duplicateValues" dxfId="0" priority="662"/>
    <cfRule type="duplicateValues" dxfId="0" priority="642"/>
    <cfRule type="duplicateValues" dxfId="0" priority="622"/>
    <cfRule type="duplicateValues" dxfId="0" priority="602"/>
    <cfRule type="duplicateValues" dxfId="0" priority="582"/>
    <cfRule type="duplicateValues" dxfId="0" priority="562"/>
    <cfRule type="duplicateValues" dxfId="0" priority="542"/>
    <cfRule type="duplicateValues" dxfId="0" priority="522"/>
    <cfRule type="duplicateValues" dxfId="0" priority="502"/>
    <cfRule type="duplicateValues" dxfId="0" priority="482"/>
    <cfRule type="duplicateValues" dxfId="0" priority="462"/>
    <cfRule type="duplicateValues" dxfId="0" priority="442"/>
    <cfRule type="duplicateValues" dxfId="0" priority="422"/>
    <cfRule type="duplicateValues" dxfId="0" priority="402"/>
    <cfRule type="duplicateValues" dxfId="0" priority="382"/>
    <cfRule type="duplicateValues" dxfId="0" priority="362"/>
    <cfRule type="duplicateValues" dxfId="0" priority="342"/>
    <cfRule type="duplicateValues" dxfId="0" priority="322"/>
    <cfRule type="duplicateValues" dxfId="0" priority="302"/>
    <cfRule type="duplicateValues" dxfId="0" priority="282"/>
    <cfRule type="duplicateValues" dxfId="0" priority="262"/>
    <cfRule type="duplicateValues" dxfId="0" priority="242"/>
    <cfRule type="duplicateValues" dxfId="0" priority="222"/>
    <cfRule type="duplicateValues" dxfId="0" priority="202"/>
    <cfRule type="duplicateValues" dxfId="0" priority="182"/>
    <cfRule type="duplicateValues" dxfId="0" priority="162"/>
    <cfRule type="duplicateValues" dxfId="0" priority="142"/>
    <cfRule type="duplicateValues" dxfId="0" priority="122"/>
    <cfRule type="duplicateValues" dxfId="0" priority="102"/>
    <cfRule type="duplicateValues" dxfId="0" priority="82"/>
    <cfRule type="duplicateValues" dxfId="0" priority="62"/>
    <cfRule type="duplicateValues" dxfId="0" priority="42"/>
    <cfRule type="duplicateValues" dxfId="0" priority="22"/>
    <cfRule type="duplicateValues" dxfId="0" priority="2"/>
  </conditionalFormatting>
  <conditionalFormatting sqref="B21">
    <cfRule type="duplicateValues" dxfId="0" priority="1101"/>
    <cfRule type="duplicateValues" dxfId="0" priority="1081"/>
    <cfRule type="duplicateValues" dxfId="0" priority="1061"/>
    <cfRule type="duplicateValues" dxfId="0" priority="1041"/>
    <cfRule type="duplicateValues" dxfId="0" priority="1021"/>
    <cfRule type="duplicateValues" dxfId="0" priority="1001"/>
    <cfRule type="duplicateValues" dxfId="0" priority="981"/>
    <cfRule type="duplicateValues" dxfId="0" priority="961"/>
    <cfRule type="duplicateValues" dxfId="0" priority="941"/>
    <cfRule type="duplicateValues" dxfId="0" priority="921"/>
    <cfRule type="duplicateValues" dxfId="0" priority="901"/>
    <cfRule type="duplicateValues" dxfId="0" priority="881"/>
    <cfRule type="duplicateValues" dxfId="0" priority="861"/>
    <cfRule type="duplicateValues" dxfId="0" priority="841"/>
    <cfRule type="duplicateValues" dxfId="0" priority="821"/>
    <cfRule type="duplicateValues" dxfId="0" priority="801"/>
    <cfRule type="duplicateValues" dxfId="0" priority="781"/>
    <cfRule type="duplicateValues" dxfId="0" priority="761"/>
    <cfRule type="duplicateValues" dxfId="0" priority="741"/>
    <cfRule type="duplicateValues" dxfId="0" priority="721"/>
    <cfRule type="duplicateValues" dxfId="0" priority="701"/>
    <cfRule type="duplicateValues" dxfId="0" priority="681"/>
    <cfRule type="duplicateValues" dxfId="0" priority="661"/>
    <cfRule type="duplicateValues" dxfId="0" priority="641"/>
    <cfRule type="duplicateValues" dxfId="0" priority="621"/>
    <cfRule type="duplicateValues" dxfId="0" priority="601"/>
    <cfRule type="duplicateValues" dxfId="0" priority="581"/>
    <cfRule type="duplicateValues" dxfId="0" priority="561"/>
    <cfRule type="duplicateValues" dxfId="0" priority="541"/>
    <cfRule type="duplicateValues" dxfId="0" priority="521"/>
    <cfRule type="duplicateValues" dxfId="0" priority="501"/>
    <cfRule type="duplicateValues" dxfId="0" priority="481"/>
    <cfRule type="duplicateValues" dxfId="0" priority="461"/>
    <cfRule type="duplicateValues" dxfId="0" priority="441"/>
    <cfRule type="duplicateValues" dxfId="0" priority="421"/>
    <cfRule type="duplicateValues" dxfId="0" priority="401"/>
    <cfRule type="duplicateValues" dxfId="0" priority="381"/>
    <cfRule type="duplicateValues" dxfId="0" priority="361"/>
    <cfRule type="duplicateValues" dxfId="0" priority="341"/>
    <cfRule type="duplicateValues" dxfId="0" priority="321"/>
    <cfRule type="duplicateValues" dxfId="0" priority="301"/>
    <cfRule type="duplicateValues" dxfId="0" priority="281"/>
    <cfRule type="duplicateValues" dxfId="0" priority="261"/>
    <cfRule type="duplicateValues" dxfId="0" priority="241"/>
    <cfRule type="duplicateValues" dxfId="0" priority="221"/>
    <cfRule type="duplicateValues" dxfId="0" priority="201"/>
    <cfRule type="duplicateValues" dxfId="0" priority="181"/>
    <cfRule type="duplicateValues" dxfId="0" priority="161"/>
    <cfRule type="duplicateValues" dxfId="0" priority="141"/>
    <cfRule type="duplicateValues" dxfId="0" priority="121"/>
    <cfRule type="duplicateValues" dxfId="0" priority="101"/>
    <cfRule type="duplicateValues" dxfId="0" priority="81"/>
    <cfRule type="duplicateValues" dxfId="0" priority="61"/>
    <cfRule type="duplicateValues" dxfId="0" priority="41"/>
    <cfRule type="duplicateValues" dxfId="0" priority="21"/>
    <cfRule type="duplicateValues" dxfId="0" priority="1"/>
  </conditionalFormatting>
  <conditionalFormatting sqref="B1 B22:B1048576">
    <cfRule type="duplicateValues" dxfId="0" priority="1127"/>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数字版</vt:lpstr>
      <vt:lpstr>劳务费</vt:lpstr>
      <vt:lpstr>考勤</vt:lpstr>
      <vt:lpstr>其他</vt:lpstr>
      <vt:lpstr>车间扣款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2023-04-26T09:25:56Z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2052-11.1.0.14036</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