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2" r:id="rId1"/>
  </sheets>
  <definedNames>
    <definedName name="_xlnm._FilterDatabase" localSheetId="0" hidden="1">Sheet1!$W$14:$W$18</definedName>
  </definedNames>
  <calcPr calcId="144525"/>
</workbook>
</file>

<file path=xl/sharedStrings.xml><?xml version="1.0" encoding="utf-8"?>
<sst xmlns="http://schemas.openxmlformats.org/spreadsheetml/2006/main" count="316" uniqueCount="91">
  <si>
    <t>H7/EH7座椅功能定义</t>
  </si>
  <si>
    <t>序号</t>
  </si>
  <si>
    <t>配置序号</t>
  </si>
  <si>
    <t>备注</t>
  </si>
  <si>
    <t>座深调节功能</t>
  </si>
  <si>
    <t>配置编号</t>
  </si>
  <si>
    <t>全气囊座椅</t>
  </si>
  <si>
    <t>气囊高度调节</t>
  </si>
  <si>
    <t>速降功能</t>
  </si>
  <si>
    <t>靠背调节功能</t>
  </si>
  <si>
    <t>阻尼调节功能</t>
  </si>
  <si>
    <t>中部腰托功能</t>
  </si>
  <si>
    <t>侧翼腰托功能</t>
  </si>
  <si>
    <t>通风功能</t>
  </si>
  <si>
    <t>加热功能</t>
  </si>
  <si>
    <t>肩部调节功能</t>
  </si>
  <si>
    <t>集成安全带</t>
  </si>
  <si>
    <t>扶手功能</t>
  </si>
  <si>
    <t xml:space="preserve">倾角调节 </t>
  </si>
  <si>
    <t>高斜度调节</t>
  </si>
  <si>
    <t>前后调节</t>
  </si>
  <si>
    <t>驾驶员
座椅</t>
  </si>
  <si>
    <t xml:space="preserve">中长途
高速标载 </t>
  </si>
  <si>
    <t>高配</t>
  </si>
  <si>
    <r>
      <rPr>
        <b/>
        <sz val="14"/>
        <color rgb="FF000000"/>
        <rFont val="微软雅黑"/>
        <charset val="134"/>
      </rPr>
      <t>●</t>
    </r>
    <r>
      <rPr>
        <sz val="14"/>
        <color rgb="FF000000"/>
        <rFont val="微软雅黑"/>
        <charset val="134"/>
      </rPr>
      <t xml:space="preserve"> </t>
    </r>
  </si>
  <si>
    <t>双扶手</t>
  </si>
  <si>
    <t>ￚ</t>
  </si>
  <si>
    <t>配置1</t>
  </si>
  <si>
    <t>全气囊通风加热</t>
  </si>
  <si>
    <t>●     有此功能
一    无此功能</t>
  </si>
  <si>
    <t>中配（标配）</t>
  </si>
  <si>
    <t>单扶手</t>
  </si>
  <si>
    <t>配置2</t>
  </si>
  <si>
    <t>全气囊不带通风加热</t>
  </si>
  <si>
    <t>低配一</t>
  </si>
  <si>
    <t>配置3</t>
  </si>
  <si>
    <t>全气囊阻尼不可调</t>
  </si>
  <si>
    <t>低配二</t>
  </si>
  <si>
    <t>半气囊</t>
  </si>
  <si>
    <t>机械高度调节</t>
  </si>
  <si>
    <t>无扶手</t>
  </si>
  <si>
    <t>配置4</t>
  </si>
  <si>
    <t>中短途公路场景、煤炭砂石料运输</t>
  </si>
  <si>
    <t>配置5</t>
  </si>
  <si>
    <t>全气囊通风加热不带侧翼腰托和肩部倾角调节</t>
  </si>
  <si>
    <t>中配</t>
  </si>
  <si>
    <t>同配置2</t>
  </si>
  <si>
    <t>低配一
（标配）</t>
  </si>
  <si>
    <t>同配置3</t>
  </si>
  <si>
    <t>同配置4</t>
  </si>
  <si>
    <t>功能清单</t>
  </si>
  <si>
    <t xml:space="preserve">气囊座椅 </t>
  </si>
  <si>
    <t xml:space="preserve">气囊高度调节        </t>
  </si>
  <si>
    <t xml:space="preserve">集成安全带 </t>
  </si>
  <si>
    <t>翻板座椅</t>
  </si>
  <si>
    <t>副驾驶
座椅</t>
  </si>
  <si>
    <t>配置6</t>
  </si>
  <si>
    <t xml:space="preserve">中配 </t>
  </si>
  <si>
    <t>配置7</t>
  </si>
  <si>
    <t>同配置7</t>
  </si>
  <si>
    <t>同配置7，半气囊座椅</t>
  </si>
  <si>
    <t>低配（标配）</t>
  </si>
  <si>
    <t>配置8</t>
  </si>
  <si>
    <t>固定式极简座椅</t>
  </si>
  <si>
    <t>PRP号</t>
  </si>
  <si>
    <t>零件名称</t>
  </si>
  <si>
    <t>配置与功能
定义对应关系</t>
  </si>
  <si>
    <t>成本</t>
  </si>
  <si>
    <t>报价</t>
  </si>
  <si>
    <t>附加值</t>
  </si>
  <si>
    <t>附加值率</t>
  </si>
  <si>
    <t>④轮报价</t>
  </si>
  <si>
    <t>最终定价</t>
  </si>
  <si>
    <t>[空气悬浮左座椅总成]驾驶员通风加热肩部可调座椅</t>
  </si>
  <si>
    <t>[空气悬浮左座椅总成]驾驶员通风加热座椅</t>
  </si>
  <si>
    <t>[空气悬浮左座椅总成]驾驶员全气囊可调阻尼座椅</t>
  </si>
  <si>
    <t>[空气悬浮左座椅总成]驾驶员全气囊定阻尼座椅</t>
  </si>
  <si>
    <t>[空气悬浮左座椅总成]驾驶员半气囊定阻尼座椅</t>
  </si>
  <si>
    <t>[空气悬浮右座椅总成]副驾全气囊可调阻尼座椅</t>
  </si>
  <si>
    <t>[空气悬浮右座椅总成]副驾半气囊定阻尼座椅</t>
  </si>
  <si>
    <t>[固定式]副驾固定式座椅</t>
  </si>
  <si>
    <t>配置9</t>
  </si>
  <si>
    <t>[座椅底座]主座椅座椅底座、2.5米、主副对称</t>
  </si>
  <si>
    <t>2.5米底座</t>
  </si>
  <si>
    <t>[座椅底座]副座椅座椅底座、2.3米、主副对称</t>
  </si>
  <si>
    <t>2.3米底座</t>
  </si>
  <si>
    <t>[左座椅底座]座椅底座左前盖板</t>
  </si>
  <si>
    <t>左底座前盖板</t>
  </si>
  <si>
    <t>[左座椅底座]座椅底座右前盖板</t>
  </si>
  <si>
    <t>右底座前盖板</t>
  </si>
  <si>
    <t>​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</si>
</sst>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mmm/yy;@"/>
    <numFmt numFmtId="177" formatCode="0_ "/>
    <numFmt numFmtId="178" formatCode="0.0%"/>
    <numFmt numFmtId="179" formatCode="#,##0.00_ "/>
    <numFmt numFmtId="180" formatCode="0.00_ "/>
  </numFmts>
  <fonts count="57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微软雅黑"/>
      <charset val="134"/>
    </font>
    <font>
      <b/>
      <sz val="14"/>
      <color theme="1"/>
      <name val="微软雅黑"/>
      <charset val="134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b/>
      <sz val="10"/>
      <color rgb="FF000000"/>
      <name val="微软雅黑"/>
      <charset val="134"/>
    </font>
    <font>
      <sz val="10"/>
      <color rgb="FF000000"/>
      <name val="微软雅黑"/>
      <charset val="134"/>
    </font>
    <font>
      <b/>
      <sz val="14"/>
      <color rgb="FF000000"/>
      <name val="微软雅黑"/>
      <charset val="134"/>
    </font>
    <font>
      <sz val="10"/>
      <color theme="1"/>
      <name val="微软雅黑"/>
      <charset val="134"/>
    </font>
    <font>
      <b/>
      <sz val="14"/>
      <color theme="0"/>
      <name val="微软雅黑"/>
      <charset val="134"/>
    </font>
    <font>
      <sz val="14"/>
      <name val="微软雅黑"/>
      <charset val="134"/>
    </font>
    <font>
      <sz val="12"/>
      <color rgb="FF000000"/>
      <name val="Microsoft YaHei UI"/>
      <charset val="134"/>
    </font>
    <font>
      <sz val="16"/>
      <name val="微软雅黑"/>
      <charset val="134"/>
    </font>
    <font>
      <sz val="11"/>
      <name val="微软雅黑"/>
      <charset val="134"/>
    </font>
    <font>
      <b/>
      <sz val="14"/>
      <color rgb="FF00B050"/>
      <name val="微软雅黑"/>
      <charset val="134"/>
    </font>
    <font>
      <b/>
      <sz val="9"/>
      <color rgb="FF000000"/>
      <name val="微软雅黑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Helv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color indexed="8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4"/>
      <color rgb="FF000000"/>
      <name val="微软雅黑"/>
      <charset val="134"/>
    </font>
  </fonts>
  <fills count="39">
    <fill>
      <patternFill patternType="none"/>
    </fill>
    <fill>
      <patternFill patternType="gray125"/>
    </fill>
    <fill>
      <patternFill patternType="solid">
        <fgColor theme="4" tint="-0.5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mediumGray">
        <bgColor indexed="9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194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10" borderId="2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/>
    <xf numFmtId="9" fontId="1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4" borderId="25" applyNumberFormat="0" applyFont="0" applyAlignment="0" applyProtection="0">
      <alignment vertical="center"/>
    </xf>
    <xf numFmtId="0" fontId="19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0"/>
    <xf numFmtId="0" fontId="34" fillId="0" borderId="26" applyNumberFormat="0" applyFill="0" applyAlignment="0" applyProtection="0">
      <alignment vertical="center"/>
    </xf>
    <xf numFmtId="0" fontId="35" fillId="0" borderId="26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0" fillId="0" borderId="27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6" fillId="8" borderId="23" applyNumberFormat="0" applyAlignment="0" applyProtection="0">
      <alignment vertical="center"/>
    </xf>
    <xf numFmtId="0" fontId="37" fillId="8" borderId="24" applyNumberFormat="0" applyAlignment="0" applyProtection="0">
      <alignment vertical="center"/>
    </xf>
    <xf numFmtId="0" fontId="38" fillId="18" borderId="28" applyNumberFormat="0" applyAlignment="0" applyProtection="0">
      <alignment vertical="center"/>
    </xf>
    <xf numFmtId="0" fontId="19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8" borderId="23" applyNumberFormat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7" fillId="0" borderId="0"/>
    <xf numFmtId="0" fontId="44" fillId="2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8" borderId="24" applyNumberForma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6" fillId="0" borderId="0"/>
    <xf numFmtId="0" fontId="19" fillId="2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3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19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33" borderId="0" applyNumberFormat="0" applyBorder="0" applyAlignment="0" applyProtection="0">
      <alignment vertical="center"/>
    </xf>
    <xf numFmtId="0" fontId="19" fillId="0" borderId="0">
      <alignment vertical="center"/>
    </xf>
    <xf numFmtId="177" fontId="19" fillId="0" borderId="0">
      <alignment vertical="center"/>
    </xf>
    <xf numFmtId="0" fontId="19" fillId="36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15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46" fillId="38" borderId="0"/>
    <xf numFmtId="0" fontId="19" fillId="0" borderId="0">
      <alignment vertical="center"/>
    </xf>
    <xf numFmtId="0" fontId="19" fillId="0" borderId="0">
      <alignment vertical="center"/>
    </xf>
    <xf numFmtId="0" fontId="46" fillId="0" borderId="0"/>
    <xf numFmtId="0" fontId="29" fillId="29" borderId="0" applyNumberFormat="0" applyBorder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4" fillId="0" borderId="31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5" fillId="0" borderId="32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0" fillId="0" borderId="33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0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49" fillId="0" borderId="0"/>
    <xf numFmtId="0" fontId="49" fillId="0" borderId="0"/>
    <xf numFmtId="0" fontId="19" fillId="0" borderId="0">
      <alignment vertical="center"/>
    </xf>
    <xf numFmtId="0" fontId="19" fillId="0" borderId="0">
      <alignment vertical="center"/>
    </xf>
    <xf numFmtId="0" fontId="4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177" fontId="19" fillId="0" borderId="0">
      <alignment vertical="center"/>
    </xf>
    <xf numFmtId="0" fontId="19" fillId="0" borderId="0">
      <alignment vertical="center"/>
    </xf>
    <xf numFmtId="176" fontId="19" fillId="0" borderId="0">
      <alignment vertical="center"/>
    </xf>
    <xf numFmtId="176" fontId="19" fillId="0" borderId="0">
      <alignment vertical="center"/>
    </xf>
    <xf numFmtId="176" fontId="0" fillId="0" borderId="0">
      <alignment vertical="center"/>
    </xf>
    <xf numFmtId="0" fontId="50" fillId="0" borderId="0" applyNumberFormat="0" applyFill="0" applyBorder="0" applyAlignment="0" applyProtection="0">
      <alignment vertical="top"/>
      <protection locked="0"/>
    </xf>
    <xf numFmtId="0" fontId="44" fillId="24" borderId="0" applyNumberFormat="0" applyBorder="0" applyAlignment="0" applyProtection="0">
      <alignment vertical="center"/>
    </xf>
    <xf numFmtId="0" fontId="51" fillId="0" borderId="30" applyNumberFormat="0" applyFill="0" applyAlignment="0" applyProtection="0">
      <alignment vertical="center"/>
    </xf>
    <xf numFmtId="0" fontId="51" fillId="0" borderId="30" applyNumberFormat="0" applyFill="0" applyAlignment="0" applyProtection="0">
      <alignment vertical="center"/>
    </xf>
    <xf numFmtId="0" fontId="52" fillId="18" borderId="28" applyNumberFormat="0" applyAlignment="0" applyProtection="0">
      <alignment vertical="center"/>
    </xf>
    <xf numFmtId="0" fontId="52" fillId="18" borderId="28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55" fillId="10" borderId="24" applyNumberFormat="0" applyAlignment="0" applyProtection="0">
      <alignment vertical="center"/>
    </xf>
    <xf numFmtId="0" fontId="55" fillId="10" borderId="24" applyNumberFormat="0" applyAlignment="0" applyProtection="0">
      <alignment vertical="center"/>
    </xf>
    <xf numFmtId="0" fontId="46" fillId="0" borderId="0"/>
    <xf numFmtId="0" fontId="46" fillId="0" borderId="0"/>
    <xf numFmtId="0" fontId="19" fillId="14" borderId="25" applyNumberFormat="0" applyFont="0" applyAlignment="0" applyProtection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4" fillId="0" borderId="0" xfId="72" applyFont="1" applyFill="1" applyBorder="1" applyAlignment="1">
      <alignment horizontal="center" vertical="center"/>
    </xf>
    <xf numFmtId="0" fontId="4" fillId="0" borderId="0" xfId="72" applyFont="1" applyFill="1" applyAlignment="1">
      <alignment horizontal="center" vertical="center"/>
    </xf>
    <xf numFmtId="0" fontId="5" fillId="2" borderId="1" xfId="72" applyFont="1" applyFill="1" applyBorder="1" applyAlignment="1">
      <alignment horizontal="center" vertical="center" wrapText="1"/>
    </xf>
    <xf numFmtId="0" fontId="5" fillId="2" borderId="2" xfId="72" applyFont="1" applyFill="1" applyBorder="1" applyAlignment="1">
      <alignment horizontal="center" vertical="center" wrapText="1"/>
    </xf>
    <xf numFmtId="0" fontId="5" fillId="2" borderId="3" xfId="72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 readingOrder="1"/>
    </xf>
    <xf numFmtId="0" fontId="5" fillId="2" borderId="5" xfId="72" applyFont="1" applyFill="1" applyBorder="1" applyAlignment="1">
      <alignment horizontal="center" vertical="center" wrapText="1"/>
    </xf>
    <xf numFmtId="0" fontId="5" fillId="2" borderId="6" xfId="72" applyFont="1" applyFill="1" applyBorder="1" applyAlignment="1">
      <alignment horizontal="center" vertical="center" wrapText="1"/>
    </xf>
    <xf numFmtId="0" fontId="5" fillId="2" borderId="7" xfId="72" applyFont="1" applyFill="1" applyBorder="1" applyAlignment="1">
      <alignment horizontal="center" vertical="center" wrapText="1"/>
    </xf>
    <xf numFmtId="0" fontId="5" fillId="2" borderId="8" xfId="72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 readingOrder="1"/>
    </xf>
    <xf numFmtId="0" fontId="6" fillId="3" borderId="9" xfId="72" applyFont="1" applyFill="1" applyBorder="1" applyAlignment="1">
      <alignment horizontal="center" vertical="center" wrapText="1"/>
    </xf>
    <xf numFmtId="0" fontId="7" fillId="3" borderId="8" xfId="72" applyFont="1" applyFill="1" applyBorder="1" applyAlignment="1">
      <alignment horizontal="center" vertical="center" wrapText="1" readingOrder="1"/>
    </xf>
    <xf numFmtId="0" fontId="8" fillId="3" borderId="8" xfId="72" applyFont="1" applyFill="1" applyBorder="1" applyAlignment="1">
      <alignment horizontal="center" vertical="center" wrapText="1" readingOrder="1"/>
    </xf>
    <xf numFmtId="0" fontId="9" fillId="3" borderId="8" xfId="72" applyFont="1" applyFill="1" applyBorder="1" applyAlignment="1">
      <alignment horizontal="center" vertical="center" wrapText="1"/>
    </xf>
    <xf numFmtId="0" fontId="6" fillId="3" borderId="10" xfId="72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 readingOrder="1"/>
    </xf>
    <xf numFmtId="0" fontId="6" fillId="3" borderId="11" xfId="72" applyFont="1" applyFill="1" applyBorder="1" applyAlignment="1">
      <alignment horizontal="center" vertical="center" wrapText="1"/>
    </xf>
    <xf numFmtId="0" fontId="10" fillId="0" borderId="12" xfId="72" applyFont="1" applyBorder="1" applyAlignment="1">
      <alignment horizontal="center" vertical="center"/>
    </xf>
    <xf numFmtId="0" fontId="10" fillId="0" borderId="8" xfId="72" applyFont="1" applyBorder="1" applyAlignment="1">
      <alignment horizontal="center" vertical="center"/>
    </xf>
    <xf numFmtId="0" fontId="5" fillId="2" borderId="5" xfId="72" applyFont="1" applyFill="1" applyBorder="1" applyAlignment="1">
      <alignment horizontal="center" vertical="center" wrapText="1" readingOrder="1"/>
    </xf>
    <xf numFmtId="0" fontId="5" fillId="2" borderId="6" xfId="72" applyFont="1" applyFill="1" applyBorder="1" applyAlignment="1">
      <alignment horizontal="center" vertical="center" wrapText="1" readingOrder="1"/>
    </xf>
    <xf numFmtId="0" fontId="5" fillId="2" borderId="7" xfId="72" applyFont="1" applyFill="1" applyBorder="1" applyAlignment="1">
      <alignment horizontal="center" vertical="center" wrapText="1" readingOrder="1"/>
    </xf>
    <xf numFmtId="0" fontId="5" fillId="2" borderId="8" xfId="72" applyFont="1" applyFill="1" applyBorder="1" applyAlignment="1">
      <alignment horizontal="center" vertical="center" wrapText="1" readingOrder="1"/>
    </xf>
    <xf numFmtId="0" fontId="6" fillId="3" borderId="13" xfId="72" applyFont="1" applyFill="1" applyBorder="1" applyAlignment="1">
      <alignment horizontal="center" vertical="center" wrapText="1"/>
    </xf>
    <xf numFmtId="0" fontId="7" fillId="3" borderId="14" xfId="72" applyFont="1" applyFill="1" applyBorder="1" applyAlignment="1">
      <alignment horizontal="center" vertical="center" wrapText="1" readingOrder="1"/>
    </xf>
    <xf numFmtId="0" fontId="8" fillId="3" borderId="14" xfId="72" applyFont="1" applyFill="1" applyBorder="1" applyAlignment="1">
      <alignment horizontal="center" vertical="center" wrapText="1" readingOrder="1"/>
    </xf>
    <xf numFmtId="0" fontId="9" fillId="3" borderId="14" xfId="0" applyFont="1" applyFill="1" applyBorder="1" applyAlignment="1">
      <alignment horizontal="center" vertical="center" wrapText="1" readingOrder="1"/>
    </xf>
    <xf numFmtId="0" fontId="11" fillId="2" borderId="1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left" vertical="center"/>
    </xf>
    <xf numFmtId="0" fontId="13" fillId="0" borderId="0" xfId="0" applyFont="1" applyAlignment="1">
      <alignment vertical="center" wrapText="1"/>
    </xf>
    <xf numFmtId="0" fontId="9" fillId="3" borderId="8" xfId="0" applyFont="1" applyFill="1" applyBorder="1" applyAlignment="1">
      <alignment horizontal="center" vertical="center" wrapText="1" readingOrder="1"/>
    </xf>
    <xf numFmtId="0" fontId="9" fillId="3" borderId="14" xfId="72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179" fontId="12" fillId="0" borderId="8" xfId="0" applyNumberFormat="1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/>
    </xf>
    <xf numFmtId="10" fontId="12" fillId="0" borderId="8" xfId="15" applyNumberFormat="1" applyFont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179" fontId="12" fillId="4" borderId="8" xfId="0" applyNumberFormat="1" applyFont="1" applyFill="1" applyBorder="1" applyAlignment="1">
      <alignment horizontal="center" vertical="center"/>
    </xf>
    <xf numFmtId="10" fontId="12" fillId="4" borderId="8" xfId="15" applyNumberFormat="1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5" fillId="2" borderId="4" xfId="72" applyFont="1" applyFill="1" applyBorder="1" applyAlignment="1">
      <alignment horizontal="center" vertical="center" wrapText="1"/>
    </xf>
    <xf numFmtId="0" fontId="7" fillId="3" borderId="8" xfId="72" applyFont="1" applyFill="1" applyBorder="1" applyAlignment="1">
      <alignment horizontal="center" vertical="center" wrapText="1"/>
    </xf>
    <xf numFmtId="0" fontId="10" fillId="3" borderId="8" xfId="72" applyFont="1" applyFill="1" applyBorder="1" applyAlignment="1">
      <alignment horizontal="center" vertical="center" wrapText="1"/>
    </xf>
    <xf numFmtId="0" fontId="7" fillId="3" borderId="14" xfId="72" applyFont="1" applyFill="1" applyBorder="1" applyAlignment="1">
      <alignment horizontal="center" vertical="center" wrapText="1"/>
    </xf>
    <xf numFmtId="0" fontId="14" fillId="0" borderId="8" xfId="0" applyFont="1" applyBorder="1">
      <alignment vertical="center"/>
    </xf>
    <xf numFmtId="0" fontId="12" fillId="0" borderId="8" xfId="0" applyFont="1" applyBorder="1">
      <alignment vertical="center"/>
    </xf>
    <xf numFmtId="0" fontId="15" fillId="0" borderId="8" xfId="0" applyFont="1" applyBorder="1">
      <alignment vertical="center"/>
    </xf>
    <xf numFmtId="180" fontId="12" fillId="0" borderId="8" xfId="0" applyNumberFormat="1" applyFont="1" applyBorder="1">
      <alignment vertical="center"/>
    </xf>
    <xf numFmtId="178" fontId="12" fillId="0" borderId="8" xfId="15" applyNumberFormat="1" applyFont="1" applyBorder="1">
      <alignment vertical="center"/>
    </xf>
    <xf numFmtId="0" fontId="16" fillId="0" borderId="8" xfId="0" applyFont="1" applyBorder="1" applyAlignment="1">
      <alignment vertical="center"/>
    </xf>
    <xf numFmtId="180" fontId="12" fillId="0" borderId="8" xfId="0" applyNumberFormat="1" applyFont="1" applyBorder="1">
      <alignment vertical="center"/>
    </xf>
    <xf numFmtId="9" fontId="12" fillId="0" borderId="8" xfId="15" applyFont="1" applyBorder="1">
      <alignment vertical="center"/>
    </xf>
    <xf numFmtId="180" fontId="3" fillId="0" borderId="0" xfId="0" applyNumberFormat="1" applyFont="1">
      <alignment vertical="center"/>
    </xf>
    <xf numFmtId="0" fontId="5" fillId="2" borderId="20" xfId="72" applyFont="1" applyFill="1" applyBorder="1" applyAlignment="1">
      <alignment horizontal="center" vertical="center" wrapText="1"/>
    </xf>
    <xf numFmtId="0" fontId="5" fillId="2" borderId="21" xfId="72" applyFont="1" applyFill="1" applyBorder="1" applyAlignment="1">
      <alignment horizontal="center" vertical="center" wrapText="1"/>
    </xf>
    <xf numFmtId="0" fontId="6" fillId="3" borderId="8" xfId="72" applyFont="1" applyFill="1" applyBorder="1" applyAlignment="1">
      <alignment horizontal="center" vertical="center" wrapText="1"/>
    </xf>
    <xf numFmtId="0" fontId="6" fillId="3" borderId="21" xfId="72" applyFont="1" applyFill="1" applyBorder="1" applyAlignment="1">
      <alignment horizontal="center" vertical="center" wrapText="1"/>
    </xf>
    <xf numFmtId="0" fontId="17" fillId="5" borderId="8" xfId="72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 readingOrder="1"/>
    </xf>
    <xf numFmtId="0" fontId="10" fillId="0" borderId="21" xfId="72" applyFont="1" applyBorder="1" applyAlignment="1">
      <alignment horizontal="center" vertical="center"/>
    </xf>
    <xf numFmtId="0" fontId="8" fillId="3" borderId="8" xfId="72" applyFont="1" applyFill="1" applyBorder="1" applyAlignment="1">
      <alignment horizontal="center" vertical="center" wrapText="1"/>
    </xf>
    <xf numFmtId="0" fontId="8" fillId="3" borderId="21" xfId="72" applyFont="1" applyFill="1" applyBorder="1" applyAlignment="1">
      <alignment horizontal="center" vertical="center" wrapText="1"/>
    </xf>
    <xf numFmtId="0" fontId="8" fillId="3" borderId="14" xfId="72" applyFont="1" applyFill="1" applyBorder="1" applyAlignment="1">
      <alignment horizontal="center" vertical="center" wrapText="1"/>
    </xf>
    <xf numFmtId="0" fontId="8" fillId="3" borderId="22" xfId="72" applyFont="1" applyFill="1" applyBorder="1" applyAlignment="1">
      <alignment horizontal="center" vertical="center" wrapText="1"/>
    </xf>
    <xf numFmtId="0" fontId="18" fillId="6" borderId="8" xfId="72" applyFont="1" applyFill="1" applyBorder="1" applyAlignment="1">
      <alignment horizontal="center" vertical="center" wrapText="1"/>
    </xf>
  </cellXfs>
  <cellStyles count="194">
    <cellStyle name="常规" xfId="0" builtinId="0"/>
    <cellStyle name="货币[0]" xfId="1" builtinId="7"/>
    <cellStyle name="20% - 强调文字颜色 3" xfId="2" builtinId="38"/>
    <cellStyle name="输出 3" xfId="3"/>
    <cellStyle name="20% - 强调文字颜色 1 2" xfId="4"/>
    <cellStyle name="输入" xfId="5" builtinId="20"/>
    <cellStyle name="货币" xfId="6" builtinId="4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_x000a_mouse.drv=lm" xfId="14"/>
    <cellStyle name="百分比" xfId="15" builtinId="5"/>
    <cellStyle name="已访问的超链接" xfId="16" builtinId="9"/>
    <cellStyle name="注释" xfId="17" builtinId="10"/>
    <cellStyle name="常规 14 3 2" xfId="18"/>
    <cellStyle name="60% - 强调文字颜色 2 3" xfId="19"/>
    <cellStyle name="60% - 强调文字颜色 2" xfId="20" builtinId="36"/>
    <cellStyle name="标题 4" xfId="21" builtinId="19"/>
    <cellStyle name="警告文本" xfId="22" builtinId="11"/>
    <cellStyle name="标题" xfId="23" builtinId="15"/>
    <cellStyle name="解释性文本" xfId="24" builtinId="53"/>
    <cellStyle name="_x000a_mouse.drv=lm 4" xfId="25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常规 13 5" xfId="34"/>
    <cellStyle name="40% - 强调文字颜色 4 2" xfId="35"/>
    <cellStyle name="20% - 强调文字颜色 5 3" xfId="36"/>
    <cellStyle name="20% - 强调文字颜色 6" xfId="37" builtinId="50"/>
    <cellStyle name="强调文字颜色 2" xfId="38" builtinId="33"/>
    <cellStyle name="链接单元格" xfId="39" builtinId="24"/>
    <cellStyle name="20% - 强调文字颜色 2 3" xfId="40"/>
    <cellStyle name="汇总" xfId="41" builtinId="25"/>
    <cellStyle name="好" xfId="42" builtinId="26"/>
    <cellStyle name="适中" xfId="43" builtinId="28"/>
    <cellStyle name="20% - 强调文字颜色 3 3" xfId="44"/>
    <cellStyle name="20% - 强调文字颜色 5" xfId="45" builtinId="46"/>
    <cellStyle name="强调文字颜色 1" xfId="46" builtinId="29"/>
    <cellStyle name="20% - 强调文字颜色 1" xfId="47" builtinId="30"/>
    <cellStyle name="链接单元格 3" xfId="48"/>
    <cellStyle name="40% - 强调文字颜色 1" xfId="49" builtinId="31"/>
    <cellStyle name="20% - 强调文字颜色 2" xfId="50" builtinId="34"/>
    <cellStyle name="输出 2" xfId="51"/>
    <cellStyle name="40% - 强调文字颜色 2" xfId="52" builtinId="35"/>
    <cellStyle name="_x000a_mouse.drv=lm 4 4" xfId="53"/>
    <cellStyle name="好 3" xfId="54"/>
    <cellStyle name="强调文字颜色 3" xfId="55" builtinId="37"/>
    <cellStyle name="强调文字颜色 4" xfId="56" builtinId="41"/>
    <cellStyle name="20% - 强调文字颜色 4" xfId="57" builtinId="42"/>
    <cellStyle name="计算 3" xfId="58"/>
    <cellStyle name="40% - 强调文字颜色 4" xfId="59" builtinId="43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适中 2" xfId="64"/>
    <cellStyle name="40% - 强调文字颜色 6" xfId="65" builtinId="51"/>
    <cellStyle name="60% - 强调文字颜色 6" xfId="66" builtinId="52"/>
    <cellStyle name="20% - 强调文字颜色 1 3" xfId="67"/>
    <cellStyle name="_x000a_mouse.drv=lm 3" xfId="68"/>
    <cellStyle name="20% - 强调文字颜色 2 2" xfId="69"/>
    <cellStyle name="20% - 强调文字颜色 3 2" xfId="70"/>
    <cellStyle name="20% - 强调文字颜色 4 2" xfId="71"/>
    <cellStyle name="常规 3" xfId="72"/>
    <cellStyle name="20% - 强调文字颜色 4 3" xfId="73"/>
    <cellStyle name="20% - 强调文字颜色 5 2" xfId="74"/>
    <cellStyle name="20% - 强调文字颜色 6 2" xfId="75"/>
    <cellStyle name="20% - 强调文字颜色 6 3" xfId="76"/>
    <cellStyle name="40% - 强调文字颜色 1 2" xfId="77"/>
    <cellStyle name="40% - 强调文字颜色 1 3" xfId="78"/>
    <cellStyle name="常规 10 6" xfId="79"/>
    <cellStyle name="40% - 强调文字颜色 2 2" xfId="80"/>
    <cellStyle name="40% - 强调文字颜色 2 3" xfId="81"/>
    <cellStyle name="40% - 强调文字颜色 3 2" xfId="82"/>
    <cellStyle name="常规 12 5" xfId="83"/>
    <cellStyle name="40% - 强调文字颜色 3 3" xfId="84"/>
    <cellStyle name="常规 12 6" xfId="85"/>
    <cellStyle name="40% - 强调文字颜色 4 3" xfId="86"/>
    <cellStyle name="40% - 强调文字颜色 5 2" xfId="87"/>
    <cellStyle name="常规 14 5" xfId="88"/>
    <cellStyle name="40% - 强调文字颜色 5 3" xfId="89"/>
    <cellStyle name="常规 14 6" xfId="90"/>
    <cellStyle name="常规 5 58 37 7" xfId="91"/>
    <cellStyle name="40% - 强调文字颜色 6 2" xfId="92"/>
    <cellStyle name="40% - 强调文字颜色 6 3" xfId="93"/>
    <cellStyle name="60% - 强调文字颜色 1 2" xfId="94"/>
    <cellStyle name="60% - 强调文字颜色 1 3" xfId="95"/>
    <cellStyle name="常规 14 2 2" xfId="96"/>
    <cellStyle name="60% - 强调文字颜色 2 2" xfId="97"/>
    <cellStyle name="60% - 强调文字颜色 3 2" xfId="98"/>
    <cellStyle name="60% - 强调文字颜色 3 3" xfId="99"/>
    <cellStyle name="常规 14 4 2" xfId="100"/>
    <cellStyle name="60% - 强调文字颜色 4 2" xfId="101"/>
    <cellStyle name="60% - 强调文字颜色 4 3" xfId="102"/>
    <cellStyle name="常规 14 5 2" xfId="103"/>
    <cellStyle name="60% - 强调文字颜色 5 2" xfId="104"/>
    <cellStyle name="60% - 强调文字颜色 5 3" xfId="105"/>
    <cellStyle name="60% - 强调文字颜色 6 2" xfId="106"/>
    <cellStyle name="60% - 强调文字颜色 6 3" xfId="107"/>
    <cellStyle name="Normale_Foglio1" xfId="108"/>
    <cellStyle name="常规 11" xfId="109"/>
    <cellStyle name="常规 16 3" xfId="110"/>
    <cellStyle name="Standard_BIDDERSLIST.XLS_Master Praesentation" xfId="111"/>
    <cellStyle name="强调文字颜色 3 2" xfId="112"/>
    <cellStyle name="标题 1 2" xfId="113"/>
    <cellStyle name="标题 1 3" xfId="114"/>
    <cellStyle name="标题 2 2" xfId="115"/>
    <cellStyle name="标题 2 3" xfId="116"/>
    <cellStyle name="标题 3 2" xfId="117"/>
    <cellStyle name="标题 3 3" xfId="118"/>
    <cellStyle name="标题 4 2" xfId="119"/>
    <cellStyle name="标题 4 3" xfId="120"/>
    <cellStyle name="标题 5" xfId="121"/>
    <cellStyle name="标题 6" xfId="122"/>
    <cellStyle name="差 2" xfId="123"/>
    <cellStyle name="差 3" xfId="124"/>
    <cellStyle name="常规 10 7" xfId="125"/>
    <cellStyle name="常规 11 2" xfId="126"/>
    <cellStyle name="常规 11 2 2" xfId="127"/>
    <cellStyle name="常规 11 3" xfId="128"/>
    <cellStyle name="常规 11 4" xfId="129"/>
    <cellStyle name="常规 12" xfId="130"/>
    <cellStyle name="常规 16 4" xfId="131"/>
    <cellStyle name="常规 12 2" xfId="132"/>
    <cellStyle name="常规 12 3" xfId="133"/>
    <cellStyle name="常规 12 4" xfId="134"/>
    <cellStyle name="常规 13" xfId="135"/>
    <cellStyle name="常规 13 2" xfId="136"/>
    <cellStyle name="常规 13 2 2" xfId="137"/>
    <cellStyle name="常规 13 2 3" xfId="138"/>
    <cellStyle name="常规 13 3" xfId="139"/>
    <cellStyle name="常规 13 4" xfId="140"/>
    <cellStyle name="常规 14 10" xfId="141"/>
    <cellStyle name="常规 14 11" xfId="142"/>
    <cellStyle name="常规 14 2" xfId="143"/>
    <cellStyle name="常规 14 2 3" xfId="144"/>
    <cellStyle name="常规 14 2 4" xfId="145"/>
    <cellStyle name="常规 14 2 5" xfId="146"/>
    <cellStyle name="常规 14 3" xfId="147"/>
    <cellStyle name="常规 14 3 3" xfId="148"/>
    <cellStyle name="常规 14 3 4" xfId="149"/>
    <cellStyle name="常规 14 4 3" xfId="150"/>
    <cellStyle name="常规 14 4 4" xfId="151"/>
    <cellStyle name="常规 14 7" xfId="152"/>
    <cellStyle name="常规 14 9" xfId="153"/>
    <cellStyle name="常规 15 2" xfId="154"/>
    <cellStyle name="常规 15 3" xfId="155"/>
    <cellStyle name="常规 5 2 2 2 2" xfId="156"/>
    <cellStyle name="常规 15 4" xfId="157"/>
    <cellStyle name="常规 16" xfId="158"/>
    <cellStyle name="常规 2" xfId="159"/>
    <cellStyle name="常规 5 4" xfId="160"/>
    <cellStyle name="常规 5 58 37 7 7 3 3" xfId="161"/>
    <cellStyle name="常规 5 7" xfId="162"/>
    <cellStyle name="常规 5 93 5" xfId="163"/>
    <cellStyle name="常规 5 93 5 8 3 3" xfId="164"/>
    <cellStyle name="常规 6 83 2" xfId="165"/>
    <cellStyle name="超链接 2" xfId="166"/>
    <cellStyle name="好 2" xfId="167"/>
    <cellStyle name="汇总 2" xfId="168"/>
    <cellStyle name="汇总 3" xfId="169"/>
    <cellStyle name="检查单元格 2" xfId="170"/>
    <cellStyle name="检查单元格 3" xfId="171"/>
    <cellStyle name="解释性文本 2" xfId="172"/>
    <cellStyle name="解释性文本 3" xfId="173"/>
    <cellStyle name="警告文本 2" xfId="174"/>
    <cellStyle name="警告文本 3" xfId="175"/>
    <cellStyle name="链接单元格 2" xfId="176"/>
    <cellStyle name="强调文字颜色 1 2" xfId="177"/>
    <cellStyle name="强调文字颜色 1 3" xfId="178"/>
    <cellStyle name="强调文字颜色 2 2" xfId="179"/>
    <cellStyle name="强调文字颜色 2 3" xfId="180"/>
    <cellStyle name="强调文字颜色 3 3" xfId="181"/>
    <cellStyle name="强调文字颜色 4 2" xfId="182"/>
    <cellStyle name="强调文字颜色 4 3" xfId="183"/>
    <cellStyle name="强调文字颜色 5 2" xfId="184"/>
    <cellStyle name="强调文字颜色 5 3" xfId="185"/>
    <cellStyle name="强调文字颜色 6 2" xfId="186"/>
    <cellStyle name="强调文字颜色 6 3" xfId="187"/>
    <cellStyle name="适中 3" xfId="188"/>
    <cellStyle name="输入 2" xfId="189"/>
    <cellStyle name="输入 3" xfId="190"/>
    <cellStyle name="样式 1" xfId="191"/>
    <cellStyle name="样式 1 14" xfId="192"/>
    <cellStyle name="注释 2" xfId="19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4"/>
  <sheetViews>
    <sheetView tabSelected="1" zoomScale="70" zoomScaleNormal="70" topLeftCell="A13" workbookViewId="0">
      <selection activeCell="X24" sqref="X24"/>
    </sheetView>
  </sheetViews>
  <sheetFormatPr defaultColWidth="9" defaultRowHeight="30" customHeight="1"/>
  <cols>
    <col min="1" max="1" width="2.28333333333333" style="2" customWidth="1"/>
    <col min="2" max="2" width="3.33333333333333" style="3" customWidth="1"/>
    <col min="3" max="3" width="2.16666666666667" style="3" customWidth="1"/>
    <col min="4" max="4" width="10.4166666666667" style="3" customWidth="1"/>
    <col min="5" max="5" width="12" style="3" customWidth="1"/>
    <col min="6" max="6" width="8.85833333333333" style="3" customWidth="1"/>
    <col min="7" max="7" width="10.7166666666667" style="3" customWidth="1"/>
    <col min="8" max="8" width="12.2833333333333" style="3" customWidth="1"/>
    <col min="9" max="9" width="12.5583333333333" style="3" customWidth="1"/>
    <col min="10" max="10" width="9.71666666666667" style="3" customWidth="1"/>
    <col min="11" max="11" width="11.85" style="3" customWidth="1"/>
    <col min="12" max="12" width="11.7166666666667" style="3" customWidth="1"/>
    <col min="13" max="13" width="11.9916666666667" style="3" customWidth="1"/>
    <col min="14" max="14" width="12.7083333333333" style="3" customWidth="1"/>
    <col min="15" max="15" width="12.5" style="3" customWidth="1"/>
    <col min="16" max="16" width="8.14166666666667" style="3" customWidth="1"/>
    <col min="17" max="17" width="12.1416666666667" style="3" customWidth="1"/>
    <col min="18" max="18" width="12.7166666666667" style="3" customWidth="1"/>
    <col min="19" max="19" width="11.5666666666667" style="3" customWidth="1"/>
    <col min="20" max="20" width="11.8583333333333" style="3" customWidth="1"/>
    <col min="21" max="21" width="10.5666666666667" style="3" customWidth="1"/>
    <col min="22" max="22" width="9.70833333333333" style="3" customWidth="1"/>
    <col min="23" max="23" width="8.14166666666667" style="3" customWidth="1"/>
    <col min="24" max="24" width="5.525" style="3" customWidth="1"/>
    <col min="25" max="26" width="9" style="3"/>
    <col min="27" max="16384" width="9" style="2"/>
  </cols>
  <sheetData>
    <row r="1" ht="30.75" customHeight="1" spans="1:26">
      <c r="A1" s="4"/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="1" customFormat="1" ht="25" customHeight="1" spans="2:26">
      <c r="B2" s="7" t="s">
        <v>1</v>
      </c>
      <c r="C2" s="8"/>
      <c r="D2" s="8"/>
      <c r="E2" s="8"/>
      <c r="F2" s="9"/>
      <c r="G2" s="10">
        <v>1</v>
      </c>
      <c r="H2" s="10">
        <v>2</v>
      </c>
      <c r="I2" s="10">
        <v>3</v>
      </c>
      <c r="J2" s="10">
        <v>4</v>
      </c>
      <c r="K2" s="10">
        <v>5</v>
      </c>
      <c r="L2" s="10">
        <v>6</v>
      </c>
      <c r="M2" s="10">
        <v>7</v>
      </c>
      <c r="N2" s="10">
        <v>8</v>
      </c>
      <c r="O2" s="10">
        <v>9</v>
      </c>
      <c r="P2" s="10">
        <v>10</v>
      </c>
      <c r="Q2" s="10">
        <v>11</v>
      </c>
      <c r="R2" s="10">
        <v>12</v>
      </c>
      <c r="S2" s="10">
        <v>13</v>
      </c>
      <c r="T2" s="10">
        <v>14</v>
      </c>
      <c r="U2" s="10">
        <v>15</v>
      </c>
      <c r="V2" s="10">
        <v>16</v>
      </c>
      <c r="W2" s="10" t="s">
        <v>2</v>
      </c>
      <c r="X2" s="60" t="s">
        <v>3</v>
      </c>
      <c r="Y2" s="60"/>
      <c r="Z2" s="73"/>
    </row>
    <row r="3" s="1" customFormat="1" customHeight="1" spans="2:26">
      <c r="B3" s="11" t="s">
        <v>4</v>
      </c>
      <c r="C3" s="12"/>
      <c r="D3" s="12"/>
      <c r="E3" s="13"/>
      <c r="F3" s="14" t="s">
        <v>5</v>
      </c>
      <c r="G3" s="15" t="s">
        <v>6</v>
      </c>
      <c r="H3" s="15" t="s">
        <v>7</v>
      </c>
      <c r="I3" s="15" t="s">
        <v>4</v>
      </c>
      <c r="J3" s="15" t="s">
        <v>8</v>
      </c>
      <c r="K3" s="15" t="s">
        <v>9</v>
      </c>
      <c r="L3" s="15" t="s">
        <v>10</v>
      </c>
      <c r="M3" s="15" t="s">
        <v>11</v>
      </c>
      <c r="N3" s="15" t="s">
        <v>12</v>
      </c>
      <c r="O3" s="15" t="s">
        <v>13</v>
      </c>
      <c r="P3" s="15" t="s">
        <v>14</v>
      </c>
      <c r="Q3" s="15" t="s">
        <v>15</v>
      </c>
      <c r="R3" s="15" t="s">
        <v>16</v>
      </c>
      <c r="S3" s="15" t="s">
        <v>17</v>
      </c>
      <c r="T3" s="15" t="s">
        <v>18</v>
      </c>
      <c r="U3" s="15" t="s">
        <v>19</v>
      </c>
      <c r="V3" s="15" t="s">
        <v>20</v>
      </c>
      <c r="W3" s="15"/>
      <c r="X3" s="14"/>
      <c r="Y3" s="14"/>
      <c r="Z3" s="74"/>
    </row>
    <row r="4" ht="29" customHeight="1" spans="2:27">
      <c r="B4" s="16" t="s">
        <v>21</v>
      </c>
      <c r="C4" s="17" t="s">
        <v>22</v>
      </c>
      <c r="D4" s="17"/>
      <c r="E4" s="17" t="s">
        <v>23</v>
      </c>
      <c r="F4" s="18">
        <v>1</v>
      </c>
      <c r="G4" s="19" t="s">
        <v>24</v>
      </c>
      <c r="H4" s="19" t="s">
        <v>24</v>
      </c>
      <c r="I4" s="19" t="s">
        <v>24</v>
      </c>
      <c r="J4" s="19" t="s">
        <v>24</v>
      </c>
      <c r="K4" s="19" t="s">
        <v>24</v>
      </c>
      <c r="L4" s="19" t="s">
        <v>24</v>
      </c>
      <c r="M4" s="19" t="s">
        <v>24</v>
      </c>
      <c r="N4" s="19" t="s">
        <v>24</v>
      </c>
      <c r="O4" s="19" t="s">
        <v>24</v>
      </c>
      <c r="P4" s="19" t="s">
        <v>24</v>
      </c>
      <c r="Q4" s="19" t="s">
        <v>24</v>
      </c>
      <c r="R4" s="19" t="s">
        <v>24</v>
      </c>
      <c r="S4" s="61" t="s">
        <v>25</v>
      </c>
      <c r="T4" s="19" t="s">
        <v>24</v>
      </c>
      <c r="U4" s="47" t="s">
        <v>26</v>
      </c>
      <c r="V4" s="19" t="s">
        <v>24</v>
      </c>
      <c r="W4" s="61" t="s">
        <v>27</v>
      </c>
      <c r="X4" s="62" t="s">
        <v>28</v>
      </c>
      <c r="Y4" s="75" t="s">
        <v>29</v>
      </c>
      <c r="Z4" s="76"/>
      <c r="AA4" s="77">
        <f>1672-57</f>
        <v>1615</v>
      </c>
    </row>
    <row r="5" ht="29" customHeight="1" spans="2:27">
      <c r="B5" s="20"/>
      <c r="C5" s="17"/>
      <c r="D5" s="17"/>
      <c r="E5" s="17" t="s">
        <v>30</v>
      </c>
      <c r="F5" s="18">
        <v>2</v>
      </c>
      <c r="G5" s="19" t="s">
        <v>24</v>
      </c>
      <c r="H5" s="19" t="s">
        <v>24</v>
      </c>
      <c r="I5" s="19" t="s">
        <v>24</v>
      </c>
      <c r="J5" s="19" t="s">
        <v>24</v>
      </c>
      <c r="K5" s="19" t="s">
        <v>24</v>
      </c>
      <c r="L5" s="19" t="s">
        <v>24</v>
      </c>
      <c r="M5" s="19" t="s">
        <v>24</v>
      </c>
      <c r="N5" s="47" t="s">
        <v>26</v>
      </c>
      <c r="O5" s="47" t="s">
        <v>26</v>
      </c>
      <c r="P5" s="47" t="s">
        <v>26</v>
      </c>
      <c r="Q5" s="47" t="s">
        <v>26</v>
      </c>
      <c r="R5" s="19" t="s">
        <v>24</v>
      </c>
      <c r="S5" s="61" t="s">
        <v>31</v>
      </c>
      <c r="T5" s="19" t="s">
        <v>24</v>
      </c>
      <c r="U5" s="47" t="s">
        <v>26</v>
      </c>
      <c r="V5" s="19" t="s">
        <v>24</v>
      </c>
      <c r="W5" s="61" t="s">
        <v>32</v>
      </c>
      <c r="X5" s="62" t="s">
        <v>33</v>
      </c>
      <c r="Y5" s="75"/>
      <c r="Z5" s="76"/>
      <c r="AA5" s="77">
        <f>AA4-55-400-50</f>
        <v>1110</v>
      </c>
    </row>
    <row r="6" ht="29" customHeight="1" spans="2:27">
      <c r="B6" s="20"/>
      <c r="C6" s="17"/>
      <c r="D6" s="17"/>
      <c r="E6" s="17" t="s">
        <v>34</v>
      </c>
      <c r="F6" s="18">
        <v>3</v>
      </c>
      <c r="G6" s="19" t="s">
        <v>24</v>
      </c>
      <c r="H6" s="19" t="s">
        <v>24</v>
      </c>
      <c r="I6" s="47" t="s">
        <v>26</v>
      </c>
      <c r="J6" s="47" t="s">
        <v>26</v>
      </c>
      <c r="K6" s="19" t="s">
        <v>24</v>
      </c>
      <c r="L6" s="47" t="s">
        <v>26</v>
      </c>
      <c r="M6" s="19" t="s">
        <v>24</v>
      </c>
      <c r="N6" s="47" t="s">
        <v>26</v>
      </c>
      <c r="O6" s="47" t="s">
        <v>26</v>
      </c>
      <c r="P6" s="47" t="s">
        <v>26</v>
      </c>
      <c r="Q6" s="47" t="s">
        <v>26</v>
      </c>
      <c r="R6" s="19" t="s">
        <v>24</v>
      </c>
      <c r="S6" s="61" t="s">
        <v>31</v>
      </c>
      <c r="T6" s="19" t="s">
        <v>24</v>
      </c>
      <c r="U6" s="47" t="s">
        <v>26</v>
      </c>
      <c r="V6" s="19" t="s">
        <v>24</v>
      </c>
      <c r="W6" s="61" t="s">
        <v>35</v>
      </c>
      <c r="X6" s="62" t="s">
        <v>36</v>
      </c>
      <c r="Y6" s="75"/>
      <c r="Z6" s="76"/>
      <c r="AA6" s="78">
        <v>784</v>
      </c>
    </row>
    <row r="7" ht="29" customHeight="1" spans="2:27">
      <c r="B7" s="20"/>
      <c r="C7" s="17"/>
      <c r="D7" s="17"/>
      <c r="E7" s="17" t="s">
        <v>37</v>
      </c>
      <c r="F7" s="18">
        <v>4</v>
      </c>
      <c r="G7" s="21" t="s">
        <v>38</v>
      </c>
      <c r="H7" s="21" t="s">
        <v>39</v>
      </c>
      <c r="I7" s="47" t="s">
        <v>26</v>
      </c>
      <c r="J7" s="47" t="s">
        <v>26</v>
      </c>
      <c r="K7" s="19" t="s">
        <v>24</v>
      </c>
      <c r="L7" s="47" t="s">
        <v>26</v>
      </c>
      <c r="M7" s="19" t="s">
        <v>24</v>
      </c>
      <c r="N7" s="47" t="s">
        <v>26</v>
      </c>
      <c r="O7" s="47" t="s">
        <v>26</v>
      </c>
      <c r="P7" s="47" t="s">
        <v>26</v>
      </c>
      <c r="Q7" s="47" t="s">
        <v>26</v>
      </c>
      <c r="R7" s="19" t="s">
        <v>24</v>
      </c>
      <c r="S7" s="61" t="s">
        <v>40</v>
      </c>
      <c r="T7" s="47" t="s">
        <v>26</v>
      </c>
      <c r="U7" s="19" t="s">
        <v>24</v>
      </c>
      <c r="V7" s="19" t="s">
        <v>24</v>
      </c>
      <c r="W7" s="61" t="s">
        <v>41</v>
      </c>
      <c r="X7" s="62" t="s">
        <v>38</v>
      </c>
      <c r="Y7" s="75"/>
      <c r="Z7" s="76"/>
      <c r="AA7" s="78">
        <v>784</v>
      </c>
    </row>
    <row r="8" ht="29" customHeight="1" spans="2:27">
      <c r="B8" s="20"/>
      <c r="C8" s="17" t="s">
        <v>42</v>
      </c>
      <c r="D8" s="17"/>
      <c r="E8" s="17" t="s">
        <v>23</v>
      </c>
      <c r="F8" s="18">
        <v>5</v>
      </c>
      <c r="G8" s="19" t="s">
        <v>24</v>
      </c>
      <c r="H8" s="19" t="s">
        <v>24</v>
      </c>
      <c r="I8" s="19" t="s">
        <v>24</v>
      </c>
      <c r="J8" s="19" t="s">
        <v>24</v>
      </c>
      <c r="K8" s="19" t="s">
        <v>24</v>
      </c>
      <c r="L8" s="19" t="s">
        <v>24</v>
      </c>
      <c r="M8" s="19" t="s">
        <v>24</v>
      </c>
      <c r="N8" s="47" t="s">
        <v>26</v>
      </c>
      <c r="O8" s="19" t="s">
        <v>24</v>
      </c>
      <c r="P8" s="19" t="s">
        <v>24</v>
      </c>
      <c r="Q8" s="47" t="s">
        <v>26</v>
      </c>
      <c r="R8" s="19" t="s">
        <v>24</v>
      </c>
      <c r="S8" s="61" t="s">
        <v>31</v>
      </c>
      <c r="T8" s="19" t="s">
        <v>24</v>
      </c>
      <c r="U8" s="47" t="s">
        <v>26</v>
      </c>
      <c r="V8" s="19" t="s">
        <v>24</v>
      </c>
      <c r="W8" s="61" t="s">
        <v>43</v>
      </c>
      <c r="X8" s="62" t="s">
        <v>44</v>
      </c>
      <c r="Y8" s="75"/>
      <c r="Z8" s="76"/>
      <c r="AA8" s="77">
        <f>1452-55-50-40</f>
        <v>1307</v>
      </c>
    </row>
    <row r="9" customHeight="1" spans="2:27">
      <c r="B9" s="20"/>
      <c r="C9" s="17"/>
      <c r="D9" s="17"/>
      <c r="E9" s="17" t="s">
        <v>45</v>
      </c>
      <c r="F9" s="18">
        <v>6</v>
      </c>
      <c r="G9" s="19" t="s">
        <v>24</v>
      </c>
      <c r="H9" s="19" t="s">
        <v>24</v>
      </c>
      <c r="I9" s="19" t="s">
        <v>24</v>
      </c>
      <c r="J9" s="19" t="s">
        <v>24</v>
      </c>
      <c r="K9" s="19" t="s">
        <v>24</v>
      </c>
      <c r="L9" s="19" t="s">
        <v>24</v>
      </c>
      <c r="M9" s="19" t="s">
        <v>24</v>
      </c>
      <c r="N9" s="47" t="s">
        <v>26</v>
      </c>
      <c r="O9" s="47" t="s">
        <v>26</v>
      </c>
      <c r="P9" s="47" t="s">
        <v>26</v>
      </c>
      <c r="Q9" s="47" t="s">
        <v>26</v>
      </c>
      <c r="R9" s="19" t="s">
        <v>24</v>
      </c>
      <c r="S9" s="61" t="s">
        <v>31</v>
      </c>
      <c r="T9" s="19" t="s">
        <v>24</v>
      </c>
      <c r="U9" s="47" t="s">
        <v>26</v>
      </c>
      <c r="V9" s="19" t="s">
        <v>24</v>
      </c>
      <c r="W9" s="61" t="s">
        <v>46</v>
      </c>
      <c r="X9" s="62"/>
      <c r="Y9" s="75"/>
      <c r="Z9" s="76"/>
      <c r="AA9" s="77">
        <f>1450-401.6-55-50</f>
        <v>943.4</v>
      </c>
    </row>
    <row r="10" customHeight="1" spans="2:27">
      <c r="B10" s="20"/>
      <c r="C10" s="17"/>
      <c r="D10" s="17"/>
      <c r="E10" s="17" t="s">
        <v>47</v>
      </c>
      <c r="F10" s="18">
        <v>7</v>
      </c>
      <c r="G10" s="19" t="s">
        <v>24</v>
      </c>
      <c r="H10" s="19" t="s">
        <v>24</v>
      </c>
      <c r="I10" s="47" t="s">
        <v>26</v>
      </c>
      <c r="J10" s="47" t="s">
        <v>26</v>
      </c>
      <c r="K10" s="19" t="s">
        <v>24</v>
      </c>
      <c r="L10" s="47" t="s">
        <v>26</v>
      </c>
      <c r="M10" s="19" t="s">
        <v>24</v>
      </c>
      <c r="N10" s="47" t="s">
        <v>26</v>
      </c>
      <c r="O10" s="47" t="s">
        <v>26</v>
      </c>
      <c r="P10" s="47" t="s">
        <v>26</v>
      </c>
      <c r="Q10" s="47" t="s">
        <v>26</v>
      </c>
      <c r="R10" s="19" t="s">
        <v>24</v>
      </c>
      <c r="S10" s="61" t="s">
        <v>31</v>
      </c>
      <c r="T10" s="19" t="s">
        <v>24</v>
      </c>
      <c r="U10" s="47" t="s">
        <v>26</v>
      </c>
      <c r="V10" s="19" t="s">
        <v>24</v>
      </c>
      <c r="W10" s="61" t="s">
        <v>48</v>
      </c>
      <c r="X10" s="62"/>
      <c r="Y10" s="75"/>
      <c r="Z10" s="76"/>
      <c r="AA10" s="78">
        <v>784</v>
      </c>
    </row>
    <row r="11" customHeight="1" spans="2:27">
      <c r="B11" s="22"/>
      <c r="C11" s="17"/>
      <c r="D11" s="17"/>
      <c r="E11" s="17" t="s">
        <v>37</v>
      </c>
      <c r="F11" s="18">
        <v>8</v>
      </c>
      <c r="G11" s="21" t="s">
        <v>38</v>
      </c>
      <c r="H11" s="21" t="s">
        <v>39</v>
      </c>
      <c r="I11" s="47" t="s">
        <v>26</v>
      </c>
      <c r="J11" s="47" t="s">
        <v>26</v>
      </c>
      <c r="K11" s="19" t="s">
        <v>24</v>
      </c>
      <c r="L11" s="47" t="s">
        <v>26</v>
      </c>
      <c r="M11" s="19" t="s">
        <v>24</v>
      </c>
      <c r="N11" s="47" t="s">
        <v>26</v>
      </c>
      <c r="O11" s="47" t="s">
        <v>26</v>
      </c>
      <c r="P11" s="47" t="s">
        <v>26</v>
      </c>
      <c r="Q11" s="47" t="s">
        <v>26</v>
      </c>
      <c r="R11" s="19" t="s">
        <v>24</v>
      </c>
      <c r="S11" s="61" t="s">
        <v>40</v>
      </c>
      <c r="T11" s="47" t="s">
        <v>26</v>
      </c>
      <c r="U11" s="19" t="s">
        <v>24</v>
      </c>
      <c r="V11" s="19" t="s">
        <v>24</v>
      </c>
      <c r="W11" s="61" t="s">
        <v>49</v>
      </c>
      <c r="X11" s="62"/>
      <c r="Y11" s="75"/>
      <c r="Z11" s="76"/>
      <c r="AA11" s="78">
        <v>784</v>
      </c>
    </row>
    <row r="12" ht="12" customHeight="1" spans="2:26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79"/>
    </row>
    <row r="13" s="1" customFormat="1" customHeight="1" spans="2:26">
      <c r="B13" s="25" t="s">
        <v>1</v>
      </c>
      <c r="C13" s="26"/>
      <c r="D13" s="26"/>
      <c r="E13" s="26"/>
      <c r="F13" s="27"/>
      <c r="G13" s="14">
        <v>1</v>
      </c>
      <c r="H13" s="14">
        <v>2</v>
      </c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4">
        <v>10</v>
      </c>
      <c r="Q13" s="14">
        <v>11</v>
      </c>
      <c r="R13" s="14">
        <v>12</v>
      </c>
      <c r="S13" s="14">
        <v>13</v>
      </c>
      <c r="T13" s="14">
        <v>14</v>
      </c>
      <c r="U13" s="14">
        <v>15</v>
      </c>
      <c r="V13" s="14">
        <v>16</v>
      </c>
      <c r="W13" s="14">
        <v>17</v>
      </c>
      <c r="X13" s="15" t="s">
        <v>2</v>
      </c>
      <c r="Y13" s="14" t="s">
        <v>3</v>
      </c>
      <c r="Z13" s="74"/>
    </row>
    <row r="14" s="1" customFormat="1" customHeight="1" spans="2:26">
      <c r="B14" s="25" t="s">
        <v>50</v>
      </c>
      <c r="C14" s="26"/>
      <c r="D14" s="26"/>
      <c r="E14" s="27"/>
      <c r="F14" s="28" t="s">
        <v>2</v>
      </c>
      <c r="G14" s="14" t="s">
        <v>51</v>
      </c>
      <c r="H14" s="14" t="s">
        <v>52</v>
      </c>
      <c r="I14" s="14" t="s">
        <v>4</v>
      </c>
      <c r="J14" s="14" t="s">
        <v>8</v>
      </c>
      <c r="K14" s="14" t="s">
        <v>9</v>
      </c>
      <c r="L14" s="14" t="s">
        <v>10</v>
      </c>
      <c r="M14" s="14" t="s">
        <v>11</v>
      </c>
      <c r="N14" s="14" t="s">
        <v>12</v>
      </c>
      <c r="O14" s="14" t="s">
        <v>13</v>
      </c>
      <c r="P14" s="14" t="s">
        <v>14</v>
      </c>
      <c r="Q14" s="14" t="s">
        <v>15</v>
      </c>
      <c r="R14" s="14" t="s">
        <v>53</v>
      </c>
      <c r="S14" s="14" t="s">
        <v>17</v>
      </c>
      <c r="T14" s="14" t="s">
        <v>18</v>
      </c>
      <c r="U14" s="15" t="s">
        <v>19</v>
      </c>
      <c r="V14" s="15" t="s">
        <v>20</v>
      </c>
      <c r="W14" s="15" t="s">
        <v>54</v>
      </c>
      <c r="X14" s="15"/>
      <c r="Y14" s="14"/>
      <c r="Z14" s="74"/>
    </row>
    <row r="15" customHeight="1" spans="2:27">
      <c r="B15" s="16" t="s">
        <v>55</v>
      </c>
      <c r="C15" s="17" t="s">
        <v>22</v>
      </c>
      <c r="D15" s="17"/>
      <c r="E15" s="17" t="s">
        <v>23</v>
      </c>
      <c r="F15" s="18">
        <v>1</v>
      </c>
      <c r="G15" s="19" t="s">
        <v>24</v>
      </c>
      <c r="H15" s="19" t="s">
        <v>24</v>
      </c>
      <c r="I15" s="19" t="s">
        <v>24</v>
      </c>
      <c r="J15" s="47" t="s">
        <v>26</v>
      </c>
      <c r="K15" s="19" t="s">
        <v>24</v>
      </c>
      <c r="L15" s="47" t="s">
        <v>26</v>
      </c>
      <c r="M15" s="19" t="s">
        <v>24</v>
      </c>
      <c r="N15" s="47" t="s">
        <v>26</v>
      </c>
      <c r="O15" s="19" t="s">
        <v>24</v>
      </c>
      <c r="P15" s="19" t="s">
        <v>24</v>
      </c>
      <c r="Q15" s="47" t="s">
        <v>26</v>
      </c>
      <c r="R15" s="19" t="s">
        <v>24</v>
      </c>
      <c r="S15" s="61" t="s">
        <v>25</v>
      </c>
      <c r="T15" s="19" t="s">
        <v>24</v>
      </c>
      <c r="U15" s="47" t="s">
        <v>26</v>
      </c>
      <c r="V15" s="19" t="s">
        <v>24</v>
      </c>
      <c r="W15" s="47" t="s">
        <v>26</v>
      </c>
      <c r="X15" s="61" t="s">
        <v>56</v>
      </c>
      <c r="Y15" s="80" t="s">
        <v>6</v>
      </c>
      <c r="Z15" s="81"/>
      <c r="AA15" s="77">
        <f>AA4-40-100-50-55-40</f>
        <v>1330</v>
      </c>
    </row>
    <row r="16" customHeight="1" spans="2:27">
      <c r="B16" s="20"/>
      <c r="C16" s="17"/>
      <c r="D16" s="17"/>
      <c r="E16" s="17" t="s">
        <v>57</v>
      </c>
      <c r="F16" s="18">
        <v>2</v>
      </c>
      <c r="G16" s="19" t="s">
        <v>24</v>
      </c>
      <c r="H16" s="21" t="s">
        <v>39</v>
      </c>
      <c r="I16" s="47" t="s">
        <v>26</v>
      </c>
      <c r="J16" s="47" t="s">
        <v>26</v>
      </c>
      <c r="K16" s="19" t="s">
        <v>24</v>
      </c>
      <c r="L16" s="47" t="s">
        <v>26</v>
      </c>
      <c r="M16" s="47" t="s">
        <v>26</v>
      </c>
      <c r="N16" s="47" t="s">
        <v>26</v>
      </c>
      <c r="O16" s="47" t="s">
        <v>26</v>
      </c>
      <c r="P16" s="47" t="s">
        <v>26</v>
      </c>
      <c r="Q16" s="47" t="s">
        <v>26</v>
      </c>
      <c r="R16" s="19" t="s">
        <v>24</v>
      </c>
      <c r="S16" s="61" t="s">
        <v>40</v>
      </c>
      <c r="T16" s="47" t="s">
        <v>26</v>
      </c>
      <c r="U16" s="19" t="s">
        <v>24</v>
      </c>
      <c r="V16" s="19" t="s">
        <v>24</v>
      </c>
      <c r="W16" s="47" t="s">
        <v>26</v>
      </c>
      <c r="X16" s="61" t="s">
        <v>58</v>
      </c>
      <c r="Y16" s="80"/>
      <c r="Z16" s="81"/>
      <c r="AA16" s="77">
        <v>825</v>
      </c>
    </row>
    <row r="17" customHeight="1" spans="2:27">
      <c r="B17" s="20"/>
      <c r="C17" s="17"/>
      <c r="D17" s="17"/>
      <c r="E17" s="17" t="s">
        <v>57</v>
      </c>
      <c r="F17" s="18">
        <v>3</v>
      </c>
      <c r="G17" s="19" t="s">
        <v>24</v>
      </c>
      <c r="H17" s="21" t="s">
        <v>39</v>
      </c>
      <c r="I17" s="47" t="s">
        <v>26</v>
      </c>
      <c r="J17" s="47" t="s">
        <v>26</v>
      </c>
      <c r="K17" s="19" t="s">
        <v>24</v>
      </c>
      <c r="L17" s="47" t="s">
        <v>26</v>
      </c>
      <c r="M17" s="47" t="s">
        <v>26</v>
      </c>
      <c r="N17" s="47" t="s">
        <v>26</v>
      </c>
      <c r="O17" s="47" t="s">
        <v>26</v>
      </c>
      <c r="P17" s="47" t="s">
        <v>26</v>
      </c>
      <c r="Q17" s="47" t="s">
        <v>26</v>
      </c>
      <c r="R17" s="19" t="s">
        <v>24</v>
      </c>
      <c r="S17" s="61" t="s">
        <v>40</v>
      </c>
      <c r="T17" s="47" t="s">
        <v>26</v>
      </c>
      <c r="U17" s="19" t="s">
        <v>24</v>
      </c>
      <c r="V17" s="19" t="s">
        <v>24</v>
      </c>
      <c r="W17" s="47" t="s">
        <v>26</v>
      </c>
      <c r="X17" s="61" t="s">
        <v>59</v>
      </c>
      <c r="Y17" s="80" t="s">
        <v>60</v>
      </c>
      <c r="Z17" s="81"/>
      <c r="AA17" s="77">
        <v>825</v>
      </c>
    </row>
    <row r="18" customHeight="1" spans="2:27">
      <c r="B18" s="29"/>
      <c r="C18" s="30"/>
      <c r="D18" s="30"/>
      <c r="E18" s="30" t="s">
        <v>61</v>
      </c>
      <c r="F18" s="31">
        <v>4</v>
      </c>
      <c r="G18" s="32" t="s">
        <v>26</v>
      </c>
      <c r="H18" s="32" t="s">
        <v>26</v>
      </c>
      <c r="I18" s="32" t="s">
        <v>26</v>
      </c>
      <c r="J18" s="32" t="s">
        <v>26</v>
      </c>
      <c r="K18" s="48" t="s">
        <v>24</v>
      </c>
      <c r="L18" s="32" t="s">
        <v>26</v>
      </c>
      <c r="M18" s="32" t="s">
        <v>26</v>
      </c>
      <c r="N18" s="32" t="s">
        <v>26</v>
      </c>
      <c r="O18" s="32" t="s">
        <v>26</v>
      </c>
      <c r="P18" s="32" t="s">
        <v>26</v>
      </c>
      <c r="Q18" s="32" t="s">
        <v>26</v>
      </c>
      <c r="R18" s="32" t="s">
        <v>26</v>
      </c>
      <c r="S18" s="63" t="s">
        <v>40</v>
      </c>
      <c r="T18" s="32" t="s">
        <v>26</v>
      </c>
      <c r="U18" s="32" t="s">
        <v>26</v>
      </c>
      <c r="V18" s="32" t="s">
        <v>26</v>
      </c>
      <c r="W18" s="32" t="s">
        <v>26</v>
      </c>
      <c r="X18" s="63" t="s">
        <v>62</v>
      </c>
      <c r="Y18" s="82" t="s">
        <v>63</v>
      </c>
      <c r="Z18" s="83"/>
      <c r="AA18" s="84">
        <f>393-114</f>
        <v>279</v>
      </c>
    </row>
    <row r="19" ht="8" customHeight="1"/>
    <row r="20" ht="27" customHeight="1" spans="2:15">
      <c r="B20" s="33" t="s">
        <v>64</v>
      </c>
      <c r="C20" s="34"/>
      <c r="D20" s="34"/>
      <c r="E20" s="34" t="s">
        <v>65</v>
      </c>
      <c r="F20" s="34"/>
      <c r="G20" s="34"/>
      <c r="H20" s="34"/>
      <c r="I20" s="34"/>
      <c r="J20" s="49" t="s">
        <v>66</v>
      </c>
      <c r="K20" s="50"/>
      <c r="L20" s="51" t="s">
        <v>67</v>
      </c>
      <c r="M20" s="51" t="s">
        <v>68</v>
      </c>
      <c r="N20" s="51" t="s">
        <v>69</v>
      </c>
      <c r="O20" s="51" t="s">
        <v>70</v>
      </c>
    </row>
    <row r="21" ht="27" customHeight="1" spans="2:23">
      <c r="B21" s="35"/>
      <c r="C21" s="36"/>
      <c r="D21" s="36"/>
      <c r="E21" s="36"/>
      <c r="F21" s="36"/>
      <c r="G21" s="36"/>
      <c r="H21" s="36"/>
      <c r="I21" s="36"/>
      <c r="J21" s="52"/>
      <c r="K21" s="53"/>
      <c r="L21" s="51"/>
      <c r="M21" s="51"/>
      <c r="N21" s="51"/>
      <c r="O21" s="51"/>
      <c r="Q21" s="64" t="s">
        <v>71</v>
      </c>
      <c r="R21" s="65" t="s">
        <v>69</v>
      </c>
      <c r="S21" s="65" t="s">
        <v>70</v>
      </c>
      <c r="U21" s="66" t="s">
        <v>72</v>
      </c>
      <c r="V21" s="65" t="s">
        <v>69</v>
      </c>
      <c r="W21" s="65" t="s">
        <v>70</v>
      </c>
    </row>
    <row r="22" customHeight="1" spans="2:23">
      <c r="B22" s="37">
        <v>6000149197</v>
      </c>
      <c r="C22" s="38"/>
      <c r="D22" s="38"/>
      <c r="E22" s="39" t="s">
        <v>73</v>
      </c>
      <c r="F22" s="39"/>
      <c r="G22" s="39"/>
      <c r="H22" s="39"/>
      <c r="I22" s="39"/>
      <c r="J22" s="42" t="s">
        <v>27</v>
      </c>
      <c r="K22" s="54"/>
      <c r="L22" s="51">
        <v>1691.90476190476</v>
      </c>
      <c r="M22" s="51">
        <v>2809</v>
      </c>
      <c r="N22" s="51">
        <f>M22-L22</f>
        <v>1117.09523809524</v>
      </c>
      <c r="O22" s="55">
        <f>N22/M22</f>
        <v>0.397684314024649</v>
      </c>
      <c r="Q22" s="65">
        <v>2685</v>
      </c>
      <c r="R22" s="67">
        <f>Q22-L22</f>
        <v>993.09523809524</v>
      </c>
      <c r="S22" s="68">
        <f>R22/Q22</f>
        <v>0.369867872661169</v>
      </c>
      <c r="U22" s="69">
        <v>2609.9</v>
      </c>
      <c r="V22" s="70">
        <f>U22-L22</f>
        <v>917.99523809524</v>
      </c>
      <c r="W22" s="71">
        <f>V22/U22</f>
        <v>0.351735789913499</v>
      </c>
    </row>
    <row r="23" customHeight="1" spans="2:23">
      <c r="B23" s="37">
        <v>6000149198</v>
      </c>
      <c r="C23" s="38"/>
      <c r="D23" s="38"/>
      <c r="E23" s="39" t="s">
        <v>74</v>
      </c>
      <c r="F23" s="39"/>
      <c r="G23" s="39"/>
      <c r="H23" s="39"/>
      <c r="I23" s="39"/>
      <c r="J23" s="42" t="s">
        <v>43</v>
      </c>
      <c r="K23" s="54"/>
      <c r="L23" s="51">
        <v>1437.7</v>
      </c>
      <c r="M23" s="51">
        <v>2621</v>
      </c>
      <c r="N23" s="51">
        <f t="shared" ref="N23:N33" si="0">M23-L23</f>
        <v>1183.3</v>
      </c>
      <c r="O23" s="55">
        <f t="shared" ref="O23:O33" si="1">N23/M23</f>
        <v>0.451468904998092</v>
      </c>
      <c r="Q23" s="65">
        <v>2427</v>
      </c>
      <c r="R23" s="67">
        <f t="shared" ref="R23:R29" si="2">Q23-L23</f>
        <v>989.3</v>
      </c>
      <c r="S23" s="68">
        <f t="shared" ref="S23:S29" si="3">R23/Q23</f>
        <v>0.407622579316028</v>
      </c>
      <c r="U23" s="69">
        <v>2330</v>
      </c>
      <c r="V23" s="70">
        <f t="shared" ref="V23:V33" si="4">U23-L23</f>
        <v>892.3</v>
      </c>
      <c r="W23" s="71">
        <f t="shared" ref="W23:W29" si="5">V23/U23</f>
        <v>0.382961373390558</v>
      </c>
    </row>
    <row r="24" customHeight="1" spans="2:23">
      <c r="B24" s="37">
        <v>6000149199</v>
      </c>
      <c r="C24" s="38"/>
      <c r="D24" s="38"/>
      <c r="E24" s="39" t="s">
        <v>75</v>
      </c>
      <c r="F24" s="39"/>
      <c r="G24" s="39"/>
      <c r="H24" s="39"/>
      <c r="I24" s="39"/>
      <c r="J24" s="42" t="s">
        <v>32</v>
      </c>
      <c r="K24" s="54"/>
      <c r="L24" s="51">
        <v>1162.85714285714</v>
      </c>
      <c r="M24" s="51">
        <v>1996</v>
      </c>
      <c r="N24" s="51">
        <f t="shared" si="0"/>
        <v>833.142857142857</v>
      </c>
      <c r="O24" s="55">
        <f t="shared" si="1"/>
        <v>0.417406241053536</v>
      </c>
      <c r="Q24" s="65">
        <v>1809</v>
      </c>
      <c r="R24" s="67">
        <f t="shared" si="2"/>
        <v>646.14285714286</v>
      </c>
      <c r="S24" s="68">
        <f t="shared" si="3"/>
        <v>0.357182342256971</v>
      </c>
      <c r="U24" s="69">
        <v>1780</v>
      </c>
      <c r="V24" s="70">
        <f t="shared" si="4"/>
        <v>617.14285714286</v>
      </c>
      <c r="W24" s="71">
        <f t="shared" si="5"/>
        <v>0.346709470304978</v>
      </c>
    </row>
    <row r="25" customHeight="1" spans="2:23">
      <c r="B25" s="37">
        <v>6000149200</v>
      </c>
      <c r="C25" s="38"/>
      <c r="D25" s="38"/>
      <c r="E25" s="39" t="s">
        <v>76</v>
      </c>
      <c r="F25" s="39"/>
      <c r="G25" s="39"/>
      <c r="H25" s="39"/>
      <c r="I25" s="39"/>
      <c r="J25" s="42" t="s">
        <v>35</v>
      </c>
      <c r="K25" s="54"/>
      <c r="L25" s="51">
        <v>862.4</v>
      </c>
      <c r="M25" s="51">
        <v>1525</v>
      </c>
      <c r="N25" s="51">
        <f t="shared" si="0"/>
        <v>662.6</v>
      </c>
      <c r="O25" s="55">
        <f t="shared" si="1"/>
        <v>0.434491803278688</v>
      </c>
      <c r="Q25" s="65">
        <v>1650</v>
      </c>
      <c r="R25" s="67">
        <f t="shared" si="2"/>
        <v>787.6</v>
      </c>
      <c r="S25" s="68">
        <f t="shared" si="3"/>
        <v>0.477333333333333</v>
      </c>
      <c r="U25" s="69">
        <v>1577</v>
      </c>
      <c r="V25" s="70">
        <f t="shared" si="4"/>
        <v>714.6</v>
      </c>
      <c r="W25" s="71">
        <f t="shared" si="5"/>
        <v>0.453138871274572</v>
      </c>
    </row>
    <row r="26" customHeight="1" spans="2:23">
      <c r="B26" s="37">
        <v>6000149201</v>
      </c>
      <c r="C26" s="38"/>
      <c r="D26" s="38"/>
      <c r="E26" s="39" t="s">
        <v>77</v>
      </c>
      <c r="F26" s="39"/>
      <c r="G26" s="39"/>
      <c r="H26" s="39"/>
      <c r="I26" s="39"/>
      <c r="J26" s="42" t="s">
        <v>41</v>
      </c>
      <c r="K26" s="54"/>
      <c r="L26" s="51">
        <v>862.4</v>
      </c>
      <c r="M26" s="51">
        <v>1469</v>
      </c>
      <c r="N26" s="51">
        <f t="shared" si="0"/>
        <v>606.6</v>
      </c>
      <c r="O26" s="55">
        <f t="shared" si="1"/>
        <v>0.412933968686181</v>
      </c>
      <c r="Q26" s="65">
        <v>1320</v>
      </c>
      <c r="R26" s="67">
        <f t="shared" si="2"/>
        <v>457.6</v>
      </c>
      <c r="S26" s="68">
        <f t="shared" si="3"/>
        <v>0.346666666666667</v>
      </c>
      <c r="U26" s="69">
        <v>1320.83</v>
      </c>
      <c r="V26" s="70">
        <f t="shared" si="4"/>
        <v>458.43</v>
      </c>
      <c r="W26" s="71">
        <f t="shared" si="5"/>
        <v>0.347077216598654</v>
      </c>
    </row>
    <row r="27" customHeight="1" spans="2:23">
      <c r="B27" s="37">
        <v>6000149202</v>
      </c>
      <c r="C27" s="38"/>
      <c r="D27" s="38"/>
      <c r="E27" s="40" t="s">
        <v>78</v>
      </c>
      <c r="F27" s="40"/>
      <c r="G27" s="40"/>
      <c r="H27" s="40"/>
      <c r="I27" s="40"/>
      <c r="J27" s="38" t="s">
        <v>56</v>
      </c>
      <c r="K27" s="56"/>
      <c r="L27" s="57">
        <v>1037.74</v>
      </c>
      <c r="M27" s="57">
        <v>2464</v>
      </c>
      <c r="N27" s="57">
        <f t="shared" si="0"/>
        <v>1426.26</v>
      </c>
      <c r="O27" s="58">
        <f t="shared" si="1"/>
        <v>0.578839285714286</v>
      </c>
      <c r="Q27" s="65">
        <v>1710</v>
      </c>
      <c r="R27" s="67">
        <f t="shared" si="2"/>
        <v>672.26</v>
      </c>
      <c r="S27" s="68">
        <f t="shared" si="3"/>
        <v>0.393134502923977</v>
      </c>
      <c r="U27" s="69">
        <v>1592</v>
      </c>
      <c r="V27" s="70">
        <f t="shared" si="4"/>
        <v>554.26</v>
      </c>
      <c r="W27" s="71">
        <f t="shared" si="5"/>
        <v>0.348153266331658</v>
      </c>
    </row>
    <row r="28" customHeight="1" spans="2:23">
      <c r="B28" s="37">
        <v>6000149203</v>
      </c>
      <c r="C28" s="38"/>
      <c r="D28" s="38"/>
      <c r="E28" s="39" t="s">
        <v>79</v>
      </c>
      <c r="F28" s="39"/>
      <c r="G28" s="39"/>
      <c r="H28" s="39"/>
      <c r="I28" s="39"/>
      <c r="J28" s="42" t="s">
        <v>58</v>
      </c>
      <c r="K28" s="54"/>
      <c r="L28" s="51">
        <v>862.4</v>
      </c>
      <c r="M28" s="51">
        <v>1452</v>
      </c>
      <c r="N28" s="51">
        <f t="shared" si="0"/>
        <v>589.6</v>
      </c>
      <c r="O28" s="55">
        <f t="shared" si="1"/>
        <v>0.406060606060606</v>
      </c>
      <c r="Q28" s="65">
        <v>1350</v>
      </c>
      <c r="R28" s="67">
        <f t="shared" si="2"/>
        <v>487.6</v>
      </c>
      <c r="S28" s="68">
        <f t="shared" si="3"/>
        <v>0.361185185185185</v>
      </c>
      <c r="U28" s="69">
        <v>1280</v>
      </c>
      <c r="V28" s="70">
        <f t="shared" si="4"/>
        <v>417.6</v>
      </c>
      <c r="W28" s="71">
        <f t="shared" si="5"/>
        <v>0.32625</v>
      </c>
    </row>
    <row r="29" customHeight="1" spans="2:23">
      <c r="B29" s="37">
        <v>6000149205</v>
      </c>
      <c r="C29" s="38"/>
      <c r="D29" s="38"/>
      <c r="E29" s="39" t="s">
        <v>80</v>
      </c>
      <c r="F29" s="39"/>
      <c r="G29" s="39"/>
      <c r="H29" s="39"/>
      <c r="I29" s="39"/>
      <c r="J29" s="42" t="s">
        <v>81</v>
      </c>
      <c r="K29" s="54"/>
      <c r="L29" s="51">
        <v>306.9</v>
      </c>
      <c r="M29" s="51">
        <v>693</v>
      </c>
      <c r="N29" s="51">
        <f t="shared" si="0"/>
        <v>386.1</v>
      </c>
      <c r="O29" s="55">
        <f t="shared" si="1"/>
        <v>0.557142857142857</v>
      </c>
      <c r="Q29" s="65">
        <v>400</v>
      </c>
      <c r="R29" s="67">
        <f t="shared" si="2"/>
        <v>93.1</v>
      </c>
      <c r="S29" s="68">
        <f t="shared" si="3"/>
        <v>0.23275</v>
      </c>
      <c r="U29" s="69">
        <v>400.43</v>
      </c>
      <c r="V29" s="70">
        <f t="shared" si="4"/>
        <v>93.53</v>
      </c>
      <c r="W29" s="71">
        <f t="shared" si="5"/>
        <v>0.233573908048848</v>
      </c>
    </row>
    <row r="30" customHeight="1" spans="2:22">
      <c r="B30" s="41">
        <v>6000149206</v>
      </c>
      <c r="C30" s="42"/>
      <c r="D30" s="42"/>
      <c r="E30" s="39" t="s">
        <v>82</v>
      </c>
      <c r="F30" s="39"/>
      <c r="G30" s="39"/>
      <c r="H30" s="39"/>
      <c r="I30" s="39"/>
      <c r="J30" s="42" t="s">
        <v>83</v>
      </c>
      <c r="K30" s="54"/>
      <c r="L30" s="51"/>
      <c r="M30" s="51"/>
      <c r="N30" s="51">
        <f t="shared" si="0"/>
        <v>0</v>
      </c>
      <c r="O30" s="55" t="e">
        <f t="shared" si="1"/>
        <v>#DIV/0!</v>
      </c>
      <c r="U30" s="3">
        <v>85</v>
      </c>
      <c r="V30" s="72">
        <f t="shared" si="4"/>
        <v>85</v>
      </c>
    </row>
    <row r="31" customHeight="1" spans="2:22">
      <c r="B31" s="41">
        <v>6000149207</v>
      </c>
      <c r="C31" s="42"/>
      <c r="D31" s="42"/>
      <c r="E31" s="39" t="s">
        <v>84</v>
      </c>
      <c r="F31" s="39"/>
      <c r="G31" s="39"/>
      <c r="H31" s="39"/>
      <c r="I31" s="39"/>
      <c r="J31" s="42" t="s">
        <v>85</v>
      </c>
      <c r="K31" s="54"/>
      <c r="L31" s="51"/>
      <c r="M31" s="51"/>
      <c r="N31" s="51">
        <f t="shared" si="0"/>
        <v>0</v>
      </c>
      <c r="O31" s="55" t="e">
        <f t="shared" si="1"/>
        <v>#DIV/0!</v>
      </c>
      <c r="U31" s="3">
        <v>85</v>
      </c>
      <c r="V31" s="72">
        <f t="shared" si="4"/>
        <v>85</v>
      </c>
    </row>
    <row r="32" customHeight="1" spans="2:22">
      <c r="B32" s="41">
        <v>6000149208</v>
      </c>
      <c r="C32" s="42"/>
      <c r="D32" s="42"/>
      <c r="E32" s="39" t="s">
        <v>86</v>
      </c>
      <c r="F32" s="39"/>
      <c r="G32" s="39"/>
      <c r="H32" s="39"/>
      <c r="I32" s="39"/>
      <c r="J32" s="42" t="s">
        <v>87</v>
      </c>
      <c r="K32" s="54"/>
      <c r="L32" s="51"/>
      <c r="M32" s="51"/>
      <c r="N32" s="51">
        <f t="shared" si="0"/>
        <v>0</v>
      </c>
      <c r="O32" s="55" t="e">
        <f t="shared" si="1"/>
        <v>#DIV/0!</v>
      </c>
      <c r="U32" s="3">
        <v>9.94</v>
      </c>
      <c r="V32" s="72">
        <f t="shared" si="4"/>
        <v>9.94</v>
      </c>
    </row>
    <row r="33" customHeight="1" spans="2:22">
      <c r="B33" s="43">
        <v>6000149209</v>
      </c>
      <c r="C33" s="44"/>
      <c r="D33" s="44"/>
      <c r="E33" s="45" t="s">
        <v>88</v>
      </c>
      <c r="F33" s="45"/>
      <c r="G33" s="45"/>
      <c r="H33" s="45"/>
      <c r="I33" s="45"/>
      <c r="J33" s="44" t="s">
        <v>89</v>
      </c>
      <c r="K33" s="59"/>
      <c r="L33" s="51"/>
      <c r="M33" s="51"/>
      <c r="N33" s="51">
        <f t="shared" si="0"/>
        <v>0</v>
      </c>
      <c r="O33" s="55" t="e">
        <f t="shared" si="1"/>
        <v>#DIV/0!</v>
      </c>
      <c r="U33" s="3">
        <v>9.94</v>
      </c>
      <c r="V33" s="72">
        <f t="shared" si="4"/>
        <v>9.94</v>
      </c>
    </row>
    <row r="34" customHeight="1" spans="4:6">
      <c r="D34" s="46" t="s">
        <v>90</v>
      </c>
      <c r="E34"/>
      <c r="F34"/>
    </row>
  </sheetData>
  <mergeCells count="64">
    <mergeCell ref="B1:Z1"/>
    <mergeCell ref="B2:F2"/>
    <mergeCell ref="B3:E3"/>
    <mergeCell ref="B12:Z12"/>
    <mergeCell ref="B13:F13"/>
    <mergeCell ref="B14:E14"/>
    <mergeCell ref="Y15:Z15"/>
    <mergeCell ref="Y16:Z16"/>
    <mergeCell ref="Y17:Z17"/>
    <mergeCell ref="C18:D18"/>
    <mergeCell ref="Y18:Z18"/>
    <mergeCell ref="B22:D22"/>
    <mergeCell ref="E22:I22"/>
    <mergeCell ref="J22:K22"/>
    <mergeCell ref="B23:D23"/>
    <mergeCell ref="E23:I23"/>
    <mergeCell ref="J23:K23"/>
    <mergeCell ref="B24:D24"/>
    <mergeCell ref="E24:I24"/>
    <mergeCell ref="J24:K24"/>
    <mergeCell ref="B25:D25"/>
    <mergeCell ref="E25:I25"/>
    <mergeCell ref="J25:K25"/>
    <mergeCell ref="B26:D26"/>
    <mergeCell ref="E26:I26"/>
    <mergeCell ref="J26:K26"/>
    <mergeCell ref="B27:D27"/>
    <mergeCell ref="E27:I27"/>
    <mergeCell ref="J27:K27"/>
    <mergeCell ref="B28:D28"/>
    <mergeCell ref="E28:I28"/>
    <mergeCell ref="J28:K28"/>
    <mergeCell ref="B29:D29"/>
    <mergeCell ref="E29:I29"/>
    <mergeCell ref="J29:K29"/>
    <mergeCell ref="B30:D30"/>
    <mergeCell ref="E30:I30"/>
    <mergeCell ref="J30:K30"/>
    <mergeCell ref="B31:D31"/>
    <mergeCell ref="E31:I31"/>
    <mergeCell ref="J31:K31"/>
    <mergeCell ref="B32:D32"/>
    <mergeCell ref="E32:I32"/>
    <mergeCell ref="J32:K32"/>
    <mergeCell ref="B33:D33"/>
    <mergeCell ref="E33:I33"/>
    <mergeCell ref="J33:K33"/>
    <mergeCell ref="B4:B11"/>
    <mergeCell ref="B15:B18"/>
    <mergeCell ref="L20:L21"/>
    <mergeCell ref="M20:M21"/>
    <mergeCell ref="N20:N21"/>
    <mergeCell ref="O20:O21"/>
    <mergeCell ref="W2:W3"/>
    <mergeCell ref="X13:X14"/>
    <mergeCell ref="C15:D17"/>
    <mergeCell ref="C4:D7"/>
    <mergeCell ref="C8:D11"/>
    <mergeCell ref="Y4:Z11"/>
    <mergeCell ref="X2:Z3"/>
    <mergeCell ref="Y13:Z14"/>
    <mergeCell ref="E20:I21"/>
    <mergeCell ref="J20:K21"/>
    <mergeCell ref="B20:D21"/>
  </mergeCells>
  <pageMargins left="0.118110236220472" right="0.118110236220472" top="0.551181102362205" bottom="0.551181102362205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14794</dc:creator>
  <cp:lastModifiedBy>Lenovo</cp:lastModifiedBy>
  <dcterms:created xsi:type="dcterms:W3CDTF">2022-12-08T03:00:00Z</dcterms:created>
  <cp:lastPrinted>2023-02-07T03:18:00Z</cp:lastPrinted>
  <dcterms:modified xsi:type="dcterms:W3CDTF">2023-05-10T10:12:46Z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87326C98D58541FF950ED6618CF1D050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