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680"/>
  </bookViews>
  <sheets>
    <sheet name="账内" sheetId="3" r:id="rId1"/>
    <sheet name="账外" sheetId="2" r:id="rId2"/>
    <sheet name="Sheet1" sheetId="1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<sst xmlns="http://schemas.openxmlformats.org/spreadsheetml/2006/main" count="548" uniqueCount="182">
  <si>
    <t>物料代码</t>
  </si>
  <si>
    <t>物料名称</t>
  </si>
  <si>
    <t>项目</t>
  </si>
  <si>
    <t>库存明细</t>
  </si>
  <si>
    <t>单价</t>
  </si>
  <si>
    <t>金额</t>
  </si>
  <si>
    <t>库龄</t>
  </si>
  <si>
    <t>BAS0000022</t>
  </si>
  <si>
    <t>M20</t>
  </si>
  <si>
    <t>两年</t>
  </si>
  <si>
    <t>BAS0000062</t>
  </si>
  <si>
    <t>M20/C33</t>
  </si>
  <si>
    <t>三年</t>
  </si>
  <si>
    <t>BFA0000058</t>
  </si>
  <si>
    <t>BFA0000073</t>
  </si>
  <si>
    <t>C33D</t>
  </si>
  <si>
    <t>BFA0000078</t>
  </si>
  <si>
    <t>BFA0000332</t>
  </si>
  <si>
    <t>BFA0000333</t>
  </si>
  <si>
    <t>BFA0000334</t>
  </si>
  <si>
    <t>BFA0000335</t>
  </si>
  <si>
    <t>BFA0000422</t>
  </si>
  <si>
    <t>SCS0000956</t>
  </si>
  <si>
    <t>SCS0000999</t>
  </si>
  <si>
    <t>SCS0001024</t>
  </si>
  <si>
    <t>SCS0001025</t>
  </si>
  <si>
    <t>SCS0001442</t>
  </si>
  <si>
    <t>C33DB</t>
  </si>
  <si>
    <t>SCS0001443</t>
  </si>
  <si>
    <t>SCS0004336</t>
  </si>
  <si>
    <t>SCS0004337</t>
  </si>
  <si>
    <t>SCS0004343</t>
  </si>
  <si>
    <t>SCS0004344</t>
  </si>
  <si>
    <t>SCS0004346</t>
  </si>
  <si>
    <t>SCS0004348</t>
  </si>
  <si>
    <t>SCS0004356</t>
  </si>
  <si>
    <t>SCS0004591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</si>
  <si>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</si>
  <si>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</si>
  <si>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</si>
  <si>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</si>
  <si>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</si>
  <si>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</si>
  <si>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</si>
  <si>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</si>
  <si>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SCS0004606</t>
  </si>
  <si>
    <t>SCS0004607</t>
  </si>
  <si>
    <t>SCS0004616</t>
  </si>
  <si>
    <t>SCS0004617</t>
  </si>
  <si>
    <t>SCS0004618</t>
  </si>
  <si>
    <t>SCS0004621</t>
  </si>
  <si>
    <t>SCS0004623</t>
  </si>
  <si>
    <t>SCS0004625</t>
  </si>
  <si>
    <t>SCS0004643</t>
  </si>
  <si>
    <t>SCS0004646</t>
  </si>
  <si>
    <t>SCS0004647</t>
  </si>
  <si>
    <t>SCS0004648</t>
  </si>
  <si>
    <t>SCS0004650</t>
  </si>
  <si>
    <t>SCS0004652</t>
  </si>
  <si>
    <t>SCS0004653</t>
  </si>
  <si>
    <t>SCS0004654</t>
  </si>
  <si>
    <t>SCS0004655</t>
  </si>
  <si>
    <t>SCS0004656</t>
  </si>
  <si>
    <t>SCS0004657</t>
  </si>
  <si>
    <t>C32B</t>
  </si>
  <si>
    <t>SCS0004658</t>
  </si>
  <si>
    <t>SCS0004776</t>
  </si>
  <si>
    <t>SCS0004777</t>
  </si>
  <si>
    <t>SCS0004884</t>
  </si>
  <si>
    <t>SCS0005601</t>
  </si>
  <si>
    <t>SCS0005602</t>
  </si>
  <si>
    <t>SCS0006612</t>
  </si>
  <si>
    <t>SCS0006723</t>
  </si>
  <si>
    <t>动车项目</t>
  </si>
  <si>
    <t>SCS0006727</t>
  </si>
  <si>
    <t>SCS0006731</t>
  </si>
  <si>
    <t>SCS0006739</t>
  </si>
  <si>
    <t>SCS0006743</t>
  </si>
  <si>
    <t>SCS0006758</t>
  </si>
  <si>
    <t>SCS0006761</t>
  </si>
  <si>
    <t>SCS0006768</t>
  </si>
  <si>
    <t>SCS0006773</t>
  </si>
  <si>
    <t>SCS0006777</t>
  </si>
  <si>
    <t>SCS0006788</t>
  </si>
  <si>
    <t>SCS0006796</t>
  </si>
  <si>
    <r>
      <rPr>
        <sz val="10"/>
        <color rgb="FF000000"/>
        <rFont val="宋体"/>
        <charset val="134"/>
      </rPr>
      <t>动车项目（</t>
    </r>
    <r>
      <rPr>
        <sz val="10"/>
        <color rgb="FF000000"/>
        <rFont val="Arial"/>
        <charset val="0"/>
      </rPr>
      <t>CJ6</t>
    </r>
    <r>
      <rPr>
        <sz val="10"/>
        <color rgb="FF000000"/>
        <rFont val="宋体"/>
        <charset val="134"/>
      </rPr>
      <t>）</t>
    </r>
  </si>
  <si>
    <t>SCS0006804</t>
  </si>
  <si>
    <t>动车项目（CJ6）</t>
  </si>
  <si>
    <t>SCS0006807</t>
  </si>
  <si>
    <t>SCS0007050</t>
  </si>
  <si>
    <t>SCS0007544</t>
  </si>
  <si>
    <t>SCS0007549</t>
  </si>
  <si>
    <t>合计</t>
  </si>
  <si>
    <t>序号</t>
  </si>
  <si>
    <t>单位</t>
  </si>
  <si>
    <t>数量</t>
  </si>
  <si>
    <t>供应商</t>
  </si>
  <si>
    <t>c40db前排调角器</t>
  </si>
  <si>
    <t>件</t>
  </si>
  <si>
    <t>河北</t>
  </si>
  <si>
    <t>保留</t>
  </si>
  <si>
    <t>c40db前排坐垫网簧</t>
  </si>
  <si>
    <t>廊坊烁鑫</t>
  </si>
  <si>
    <t>1880副司机（轻卡）</t>
  </si>
  <si>
    <t>2060副司机</t>
  </si>
  <si>
    <t>M4卧铺-2060</t>
  </si>
  <si>
    <t>M4卧铺-1880</t>
  </si>
  <si>
    <t>中联塔吊主驾底座</t>
  </si>
  <si>
    <t>车吊项目处理</t>
  </si>
  <si>
    <t>中联塔吊主驾减震器</t>
  </si>
  <si>
    <t>中联副驾底座</t>
  </si>
  <si>
    <t>中联塔吊副驾减震器</t>
  </si>
  <si>
    <t>C32B靠背网簧</t>
  </si>
  <si>
    <t>退回</t>
  </si>
  <si>
    <t>中卡卧铺</t>
  </si>
  <si>
    <t>副驾驾驶员座椅总成</t>
  </si>
  <si>
    <t>M50N中排安全带锁扣总成</t>
  </si>
  <si>
    <t>北汽昌河</t>
  </si>
  <si>
    <t>M20中排安全带锁扣总成</t>
  </si>
  <si>
    <t>M50N三点式安全带总成</t>
  </si>
  <si>
    <t>M50前排安全带锁扣</t>
  </si>
  <si>
    <t>涡簧</t>
  </si>
  <si>
    <t>C32B腰部支撑钣金</t>
  </si>
  <si>
    <t>301固定板</t>
  </si>
  <si>
    <t>301前固定板</t>
  </si>
  <si>
    <t>重卡底座</t>
  </si>
  <si>
    <t>C33D副驾调角器</t>
  </si>
  <si>
    <t>c33d主驾安全带固定板</t>
  </si>
  <si>
    <t>M20调角器</t>
  </si>
  <si>
    <t>U201三排地脚</t>
  </si>
  <si>
    <t>u201六分座</t>
  </si>
  <si>
    <t>u201三排左背</t>
  </si>
  <si>
    <t>M50N副驾坐框</t>
  </si>
  <si>
    <t>c32b四项主驾坐框</t>
  </si>
  <si>
    <t>灯罩</t>
  </si>
  <si>
    <t>M50N头枕骨架</t>
  </si>
  <si>
    <t>M50N扶手骨架</t>
  </si>
  <si>
    <t>u201三排右座</t>
  </si>
  <si>
    <t>u201三排左座</t>
  </si>
  <si>
    <t>u201 六分背</t>
  </si>
  <si>
    <t>U201四分背</t>
  </si>
  <si>
    <t>U201六分左调角器副驾</t>
  </si>
  <si>
    <t>u201四分底座罩壳</t>
  </si>
  <si>
    <t>M50N橡胶垫</t>
  </si>
  <si>
    <t xml:space="preserve">深州安广顺 </t>
  </si>
  <si>
    <t>M20橡胶垫</t>
  </si>
  <si>
    <t>c33d后视镜</t>
  </si>
  <si>
    <t>M50N罩壳</t>
  </si>
  <si>
    <t>U201解锁拉带</t>
  </si>
  <si>
    <t>MA501手动主驾坐框</t>
  </si>
  <si>
    <t>MA501电动主驾坐框</t>
  </si>
  <si>
    <t>MA501副驾坐框</t>
  </si>
  <si>
    <t>c33d豪华背板腰脱</t>
  </si>
  <si>
    <t>海兴中盛</t>
  </si>
  <si>
    <t>MA501豪华副驾坐框</t>
  </si>
  <si>
    <t>U201不良品</t>
  </si>
  <si>
    <t>M20主驾左固定座总成（新）</t>
  </si>
  <si>
    <t>M20主驾右固定座总成（新）</t>
  </si>
  <si>
    <t>M20副驾左固定座总成（新）</t>
  </si>
  <si>
    <t>M20副驾右固定座总成（新）</t>
  </si>
  <si>
    <t>M20主驾安全带固定板总成（新）</t>
  </si>
  <si>
    <t>M20副驾安全带固定板总成（新）</t>
  </si>
  <si>
    <t>M20独立背骨架左连接板</t>
  </si>
  <si>
    <t>M20独立背骨架右连接板</t>
  </si>
  <si>
    <t>内前连动板总成</t>
  </si>
  <si>
    <t>外前连动板总成</t>
  </si>
  <si>
    <t>连动板</t>
  </si>
  <si>
    <t>C33D豪华连动杆（C33D豪华，Z03豪华通用）</t>
  </si>
  <si>
    <t>301调角器（C33D舒适，精英Z03舒适通用）</t>
  </si>
  <si>
    <t>301副调角器（C33D舒适，精英Z03舒适通用）</t>
  </si>
  <si>
    <t>C33D主驾左侧调角器(豪华）（C33D豪华，Z03豪华通用）</t>
  </si>
  <si>
    <t>C33D主驾右侧调角器(豪华）（C33D豪华，Z03豪华通用）</t>
  </si>
  <si>
    <t>C33D副驾左侧调角器(豪华）（C33D豪华，Z03豪华通用）</t>
  </si>
  <si>
    <t>C33D副驾右侧调角器(豪华）（C33D豪华，Z03豪华通用）</t>
  </si>
  <si>
    <t>C33D整体后排靠背中间连接支架（借用301）（C33D精英）</t>
  </si>
  <si>
    <t>C33D主安全带固定板（C33D精英）</t>
  </si>
  <si>
    <t>z-03豪华主座框（Z03豪华）</t>
  </si>
  <si>
    <t>z-03豪华副座框（Z03豪华）</t>
  </si>
  <si>
    <t>M20独立座前翻脚架总成（左）</t>
  </si>
  <si>
    <t>明康</t>
  </si>
  <si>
    <t>M20独立座前翻脚架总成（右）</t>
  </si>
  <si>
    <t>M20后排三人固定卡片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</si>
</sst>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14"/>
      <color rgb="FF000000"/>
      <name val="仿宋"/>
      <charset val="134"/>
    </font>
    <font>
      <sz val="14"/>
      <color indexed="0"/>
      <name val="仿宋"/>
      <charset val="134"/>
    </font>
    <font>
      <sz val="10"/>
      <color rgb="FF000000"/>
      <name val="宋体"/>
      <charset val="134"/>
    </font>
    <font>
      <sz val="14"/>
      <color theme="1"/>
      <name val="仿宋"/>
      <charset val="134"/>
    </font>
    <font>
      <b/>
      <sz val="10"/>
      <color indexed="0"/>
      <name val="Arial"/>
      <charset val="0"/>
    </font>
    <font>
      <sz val="10"/>
      <color rgb="FF00000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/>
    <xf numFmtId="0" fontId="1" fillId="2" borderId="0" xfId="0" applyFont="1" applyFill="1" applyBorder="1" applyAlignment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4" fillId="2" borderId="0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6" fillId="2" borderId="1" xfId="0" applyFont="1" applyFill="1" applyBorder="1" applyAlignment="1"/>
    <xf numFmtId="0" fontId="1" fillId="2" borderId="3" xfId="0" applyFont="1" applyFill="1" applyBorder="1" applyAlignment="1"/>
    <xf numFmtId="0" fontId="1" fillId="0" borderId="0" xfId="0" applyFont="1" applyFill="1" applyBorder="1" applyAlignment="1"/>
    <xf numFmtId="0" fontId="1" fillId="3" borderId="1" xfId="0" applyFont="1" applyFill="1" applyBorder="1" applyAlignment="1"/>
    <xf numFmtId="0" fontId="4" fillId="3" borderId="1" xfId="0" applyFont="1" applyFill="1" applyBorder="1" applyAlignment="1"/>
    <xf numFmtId="0" fontId="1" fillId="0" borderId="1" xfId="0" applyFont="1" applyFill="1" applyBorder="1" applyAlignment="1"/>
    <xf numFmtId="0" fontId="7" fillId="0" borderId="1" xfId="0" applyFont="1" applyFill="1" applyBorder="1" applyAlignment="1"/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0" fontId="4" fillId="0" borderId="3" xfId="0" applyFont="1" applyFill="1" applyBorder="1" applyAlignment="1"/>
    <xf numFmtId="0" fontId="1" fillId="0" borderId="3" xfId="0" applyFont="1" applyFill="1" applyBorder="1" applyAlignment="1"/>
    <xf numFmtId="0" fontId="6" fillId="0" borderId="1" xfId="0" applyFont="1" applyFill="1" applyBorder="1" applyAlignment="1"/>
    <xf numFmtId="0" fontId="5" fillId="2" borderId="2" xfId="0" applyFont="1" applyFill="1" applyBorder="1" applyAlignment="1" quotePrefix="1">
      <alignment vertical="center"/>
    </xf>
    <xf numFmtId="0" fontId="3" fillId="2" borderId="2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&#20570;&#36134;&#36164;&#26009;\2023&#24180;&#36134;&#21153;&#25968;&#25454;\2023&#24180;4&#26376;\&#36134;&#20869;&#21574;&#28382;&#29289;&#26009;&#22788;&#2970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Sheet1"/>
      <sheetName val="搜索条件"/>
    </sheetNames>
    <sheetDataSet>
      <sheetData sheetId="0"/>
      <sheetData sheetId="1"/>
      <sheetData sheetId="2">
        <row r="1">
          <cell r="A1" t="str">
            <v>物料代码</v>
          </cell>
          <cell r="B1" t="str">
            <v>物料名称</v>
          </cell>
          <cell r="C1" t="str">
            <v>规格</v>
          </cell>
          <cell r="D1" t="str">
            <v>库存明细</v>
          </cell>
          <cell r="E1" t="str">
            <v>单价</v>
          </cell>
        </row>
        <row r="2">
          <cell r="A2" t="str">
            <v>SCS0006723</v>
          </cell>
          <cell r="B2" t="str">
            <v>落地左座垫木板总成</v>
          </cell>
          <cell r="C2" t="str">
            <v>动车项目</v>
          </cell>
          <cell r="D2">
            <v>2</v>
          </cell>
          <cell r="E2">
            <v>86.55</v>
          </cell>
        </row>
        <row r="3">
          <cell r="A3" t="str">
            <v>SCS0006727</v>
          </cell>
          <cell r="B3" t="str">
            <v>落地左背木板总成</v>
          </cell>
          <cell r="C3" t="str">
            <v>动车项目</v>
          </cell>
          <cell r="D3">
            <v>5</v>
          </cell>
          <cell r="E3">
            <v>121.12</v>
          </cell>
        </row>
        <row r="4">
          <cell r="A4" t="str">
            <v>SCS0006731</v>
          </cell>
          <cell r="B4" t="str">
            <v>落地右背木板总成</v>
          </cell>
          <cell r="C4" t="str">
            <v>动车项目</v>
          </cell>
          <cell r="D4">
            <v>7</v>
          </cell>
          <cell r="E4">
            <v>121.12</v>
          </cell>
        </row>
        <row r="5">
          <cell r="A5" t="str">
            <v>SCS0006731</v>
          </cell>
          <cell r="B5" t="str">
            <v>落地右背木板总成</v>
          </cell>
          <cell r="C5" t="str">
            <v>动车项目</v>
          </cell>
          <cell r="D5">
            <v>2</v>
          </cell>
          <cell r="E5">
            <v>121.12</v>
          </cell>
        </row>
        <row r="6">
          <cell r="A6" t="str">
            <v>SCS0006739</v>
          </cell>
          <cell r="B6" t="str">
            <v>落地中背-左木板总成</v>
          </cell>
          <cell r="C6" t="str">
            <v>动车项目</v>
          </cell>
          <cell r="D6">
            <v>6</v>
          </cell>
          <cell r="E6">
            <v>85.19</v>
          </cell>
        </row>
        <row r="7">
          <cell r="A7" t="str">
            <v>SCS0006743</v>
          </cell>
          <cell r="B7" t="str">
            <v>落地中背-右木板总成</v>
          </cell>
          <cell r="C7" t="str">
            <v>动车项目</v>
          </cell>
          <cell r="D7">
            <v>7</v>
          </cell>
          <cell r="E7">
            <v>85.19</v>
          </cell>
        </row>
        <row r="8">
          <cell r="A8" t="str">
            <v>SCS0006758</v>
          </cell>
          <cell r="B8" t="str">
            <v>一等左扶手木板总成</v>
          </cell>
          <cell r="C8" t="str">
            <v>动车项目</v>
          </cell>
          <cell r="D8">
            <v>9</v>
          </cell>
          <cell r="E8">
            <v>93.41</v>
          </cell>
        </row>
        <row r="9">
          <cell r="A9" t="str">
            <v>SCS0006761</v>
          </cell>
          <cell r="B9" t="str">
            <v>一等右扶手木板总成</v>
          </cell>
          <cell r="C9" t="str">
            <v>动车项目</v>
          </cell>
          <cell r="D9">
            <v>9</v>
          </cell>
          <cell r="E9">
            <v>93.41</v>
          </cell>
        </row>
        <row r="10">
          <cell r="A10" t="str">
            <v>SCS0006773</v>
          </cell>
          <cell r="B10" t="str">
            <v>二等座木板总成</v>
          </cell>
          <cell r="C10" t="str">
            <v>动车项目</v>
          </cell>
          <cell r="D10">
            <v>148</v>
          </cell>
          <cell r="E10">
            <v>118.21</v>
          </cell>
        </row>
        <row r="11">
          <cell r="A11" t="str">
            <v>SCS0006773</v>
          </cell>
          <cell r="B11" t="str">
            <v>二等座木板总成</v>
          </cell>
          <cell r="C11" t="str">
            <v>动车项目</v>
          </cell>
          <cell r="D11">
            <v>49</v>
          </cell>
          <cell r="E11">
            <v>118.21</v>
          </cell>
        </row>
        <row r="12">
          <cell r="A12" t="str">
            <v>SCS0006768</v>
          </cell>
          <cell r="B12" t="str">
            <v>二等背木板总成</v>
          </cell>
          <cell r="C12" t="str">
            <v>动车项目</v>
          </cell>
          <cell r="D12">
            <v>35</v>
          </cell>
          <cell r="E12">
            <v>143.26</v>
          </cell>
        </row>
        <row r="13">
          <cell r="A13" t="str">
            <v>SCS0006777</v>
          </cell>
          <cell r="B13" t="str">
            <v>二等扶手木板总成</v>
          </cell>
          <cell r="C13" t="str">
            <v>动车项目</v>
          </cell>
          <cell r="D13">
            <v>45</v>
          </cell>
          <cell r="E13">
            <v>83.57</v>
          </cell>
        </row>
        <row r="14">
          <cell r="A14" t="str">
            <v>SCS0006788</v>
          </cell>
          <cell r="B14" t="str">
            <v>折叠背木板总成</v>
          </cell>
          <cell r="C14" t="str">
            <v>动车项目</v>
          </cell>
          <cell r="D14">
            <v>5</v>
          </cell>
          <cell r="E14">
            <v>60.43</v>
          </cell>
        </row>
        <row r="15">
          <cell r="A15" t="str">
            <v>SCS0006788</v>
          </cell>
          <cell r="B15" t="str">
            <v>折叠背木板总成</v>
          </cell>
          <cell r="C15" t="str">
            <v>动车项目</v>
          </cell>
          <cell r="D15">
            <v>15</v>
          </cell>
          <cell r="E15">
            <v>60.43</v>
          </cell>
        </row>
        <row r="16">
          <cell r="A16" t="str">
            <v>SCS0006796</v>
          </cell>
          <cell r="B16" t="str">
            <v>折叠背木板总成</v>
          </cell>
          <cell r="C16" t="str">
            <v>动车项目（CJ6）</v>
          </cell>
          <cell r="D16">
            <v>10</v>
          </cell>
          <cell r="E16">
            <v>60.42</v>
          </cell>
        </row>
        <row r="17">
          <cell r="A17" t="str">
            <v>SCS0006796</v>
          </cell>
          <cell r="B17" t="str">
            <v>折叠背木板总成</v>
          </cell>
          <cell r="C17" t="str">
            <v>动车项目（CJ6）</v>
          </cell>
          <cell r="D17">
            <v>15</v>
          </cell>
          <cell r="E17">
            <v>60.42</v>
          </cell>
        </row>
        <row r="18">
          <cell r="A18" t="str">
            <v>SCS0006796</v>
          </cell>
          <cell r="B18" t="str">
            <v>折叠背木板总成</v>
          </cell>
          <cell r="C18" t="str">
            <v>动车项目（CJ6）</v>
          </cell>
          <cell r="D18">
            <v>5</v>
          </cell>
          <cell r="E18">
            <v>60.42</v>
          </cell>
        </row>
        <row r="19">
          <cell r="A19" t="str">
            <v>SCS0006804</v>
          </cell>
          <cell r="B19" t="str">
            <v>背垫木板总成</v>
          </cell>
          <cell r="C19" t="str">
            <v>动车项目（CJ6）</v>
          </cell>
          <cell r="D19">
            <v>5</v>
          </cell>
          <cell r="E19">
            <v>126.51</v>
          </cell>
        </row>
        <row r="20">
          <cell r="A20" t="str">
            <v>SCS0006807</v>
          </cell>
          <cell r="B20" t="str">
            <v>座垫木板总成</v>
          </cell>
          <cell r="C20" t="str">
            <v>动车项目（CJ6）</v>
          </cell>
          <cell r="D20">
            <v>5</v>
          </cell>
          <cell r="E20">
            <v>118.21</v>
          </cell>
        </row>
        <row r="21">
          <cell r="A21" t="str">
            <v>SCS0007544</v>
          </cell>
          <cell r="B21" t="str">
            <v>齿轨二等座椅背垫木板总成</v>
          </cell>
          <cell r="C21" t="str">
            <v>C3050000904</v>
          </cell>
          <cell r="D21">
            <v>5</v>
          </cell>
          <cell r="E21">
            <v>50.53</v>
          </cell>
        </row>
        <row r="22">
          <cell r="A22" t="str">
            <v>SCS0007549</v>
          </cell>
          <cell r="B22" t="str">
            <v>齿轨二等座椅坐垫木板总成</v>
          </cell>
          <cell r="C22" t="str">
            <v>C3050001604</v>
          </cell>
          <cell r="D22">
            <v>5</v>
          </cell>
          <cell r="E22">
            <v>50.53</v>
          </cell>
        </row>
        <row r="23">
          <cell r="A23" t="str">
            <v>SCS0004336</v>
          </cell>
          <cell r="B23" t="str">
            <v>从动头枕导套总成</v>
          </cell>
        </row>
        <row r="23">
          <cell r="D23">
            <v>112</v>
          </cell>
          <cell r="E23">
            <v>1.38</v>
          </cell>
        </row>
        <row r="24">
          <cell r="A24" t="str">
            <v>SCS0004337</v>
          </cell>
          <cell r="B24" t="str">
            <v>主动头枕导套总成</v>
          </cell>
        </row>
        <row r="24">
          <cell r="D24">
            <v>114</v>
          </cell>
          <cell r="E24">
            <v>1.38</v>
          </cell>
        </row>
        <row r="25">
          <cell r="A25" t="str">
            <v>BAS0000022</v>
          </cell>
          <cell r="B25" t="str">
            <v>M20无油衬套轴承1</v>
          </cell>
          <cell r="C25" t="str">
            <v>14*15*20.5*6.5</v>
          </cell>
          <cell r="D25">
            <v>9000</v>
          </cell>
          <cell r="E25">
            <v>0.26</v>
          </cell>
        </row>
        <row r="26">
          <cell r="A26" t="str">
            <v>BAS0000062</v>
          </cell>
          <cell r="B26" t="str">
            <v>衬套A</v>
          </cell>
        </row>
        <row r="26">
          <cell r="D26">
            <v>11936</v>
          </cell>
          <cell r="E26">
            <v>1.25</v>
          </cell>
        </row>
        <row r="27">
          <cell r="A27" t="str">
            <v>BFA0000058</v>
          </cell>
          <cell r="B27" t="str">
            <v>限位销</v>
          </cell>
        </row>
        <row r="27">
          <cell r="D27">
            <v>1202</v>
          </cell>
          <cell r="E27">
            <v>0.51</v>
          </cell>
        </row>
        <row r="28">
          <cell r="A28" t="str">
            <v>BFA0000073</v>
          </cell>
          <cell r="B28" t="str">
            <v>301台阶螺栓</v>
          </cell>
          <cell r="C28" t="str">
            <v/>
          </cell>
          <cell r="D28">
            <v>3708</v>
          </cell>
          <cell r="E28">
            <v>0.94</v>
          </cell>
        </row>
        <row r="29">
          <cell r="A29" t="str">
            <v>BFA0000073</v>
          </cell>
          <cell r="B29" t="str">
            <v>301台阶螺栓</v>
          </cell>
          <cell r="C29" t="str">
            <v/>
          </cell>
          <cell r="D29">
            <v>220</v>
          </cell>
          <cell r="E29">
            <v>0.94</v>
          </cell>
        </row>
        <row r="30">
          <cell r="A30" t="str">
            <v>BFA0000073</v>
          </cell>
          <cell r="B30" t="str">
            <v>301台阶螺栓</v>
          </cell>
          <cell r="C30" t="str">
            <v/>
          </cell>
          <cell r="D30">
            <v>4</v>
          </cell>
          <cell r="E30">
            <v>0.94</v>
          </cell>
        </row>
        <row r="31">
          <cell r="A31" t="str">
            <v>BFA0000078</v>
          </cell>
          <cell r="B31" t="str">
            <v>销轴φ10x63</v>
          </cell>
          <cell r="C31" t="str">
            <v>B型φ10*63彩锌</v>
          </cell>
          <cell r="D31">
            <v>4404</v>
          </cell>
          <cell r="E31">
            <v>0.51</v>
          </cell>
        </row>
        <row r="32">
          <cell r="A32" t="str">
            <v>BFA0000078</v>
          </cell>
          <cell r="B32" t="str">
            <v>销轴φ10x63</v>
          </cell>
          <cell r="C32" t="str">
            <v>B型φ10*63彩锌</v>
          </cell>
          <cell r="D32">
            <v>2000</v>
          </cell>
          <cell r="E32">
            <v>0.51</v>
          </cell>
        </row>
        <row r="33">
          <cell r="A33" t="str">
            <v>BFA0000332</v>
          </cell>
          <cell r="B33" t="str">
            <v>涡簧固定铆钉</v>
          </cell>
          <cell r="C33" t="str">
            <v>BQ301-6811124</v>
          </cell>
          <cell r="D33">
            <v>2744</v>
          </cell>
          <cell r="E33">
            <v>2.212</v>
          </cell>
        </row>
        <row r="34">
          <cell r="A34" t="str">
            <v>BFA0000332</v>
          </cell>
          <cell r="B34" t="str">
            <v>涡簧固定铆钉</v>
          </cell>
          <cell r="C34" t="str">
            <v>BQ301-6811124</v>
          </cell>
          <cell r="D34">
            <v>328</v>
          </cell>
          <cell r="E34">
            <v>2.212</v>
          </cell>
        </row>
        <row r="35">
          <cell r="A35" t="str">
            <v>BFA0000333</v>
          </cell>
          <cell r="B35" t="str">
            <v>开口销</v>
          </cell>
          <cell r="C35" t="str">
            <v>GB/T 91-2000</v>
          </cell>
          <cell r="D35">
            <v>37313</v>
          </cell>
          <cell r="E35">
            <v>0.0128</v>
          </cell>
        </row>
        <row r="36">
          <cell r="A36" t="str">
            <v>BFA0000334</v>
          </cell>
          <cell r="B36" t="str">
            <v>有槽铆钉</v>
          </cell>
          <cell r="C36" t="str">
            <v>BQ301-6811123</v>
          </cell>
          <cell r="D36">
            <v>4763</v>
          </cell>
          <cell r="E36">
            <v>0.0128</v>
          </cell>
        </row>
        <row r="37">
          <cell r="A37" t="str">
            <v>BFA0000334</v>
          </cell>
          <cell r="B37" t="str">
            <v>有槽铆钉</v>
          </cell>
          <cell r="C37" t="str">
            <v>BQ301-6811123</v>
          </cell>
          <cell r="D37">
            <v>517</v>
          </cell>
          <cell r="E37">
            <v>0.0128</v>
          </cell>
        </row>
        <row r="38">
          <cell r="A38" t="str">
            <v>BFA0000335</v>
          </cell>
          <cell r="B38" t="str">
            <v>焊接有槽带头销</v>
          </cell>
          <cell r="C38" t="str">
            <v>BQ301-6811116</v>
          </cell>
          <cell r="D38">
            <v>4067</v>
          </cell>
          <cell r="E38">
            <v>0.336</v>
          </cell>
        </row>
        <row r="39">
          <cell r="A39" t="str">
            <v>BFA0000422</v>
          </cell>
          <cell r="B39" t="str">
            <v>销轴</v>
          </cell>
          <cell r="C39" t="str">
            <v>GB/T882-2008</v>
          </cell>
          <cell r="D39">
            <v>6043</v>
          </cell>
          <cell r="E39">
            <v>0.0248</v>
          </cell>
        </row>
        <row r="40">
          <cell r="A40" t="str">
            <v>BFA0000422</v>
          </cell>
          <cell r="B40" t="str">
            <v>销轴</v>
          </cell>
          <cell r="C40" t="str">
            <v>GB/T882-2008</v>
          </cell>
          <cell r="D40">
            <v>362</v>
          </cell>
          <cell r="E40">
            <v>0.0248</v>
          </cell>
        </row>
        <row r="41">
          <cell r="A41" t="str">
            <v>SCS0000956</v>
          </cell>
          <cell r="B41" t="str">
            <v>短拉线</v>
          </cell>
          <cell r="C41" t="str">
            <v/>
          </cell>
          <cell r="D41">
            <v>721</v>
          </cell>
          <cell r="E41">
            <v>2.27</v>
          </cell>
        </row>
        <row r="42">
          <cell r="A42" t="str">
            <v>SCS0000956</v>
          </cell>
          <cell r="B42" t="str">
            <v>短拉线</v>
          </cell>
          <cell r="C42" t="str">
            <v/>
          </cell>
          <cell r="D42">
            <v>500</v>
          </cell>
          <cell r="E42">
            <v>2.27</v>
          </cell>
        </row>
        <row r="43">
          <cell r="A43" t="str">
            <v>SCS0000999</v>
          </cell>
          <cell r="B43" t="str">
            <v>中排右侧座椅折叠器</v>
          </cell>
          <cell r="C43" t="str">
            <v>M20</v>
          </cell>
          <cell r="D43">
            <v>27</v>
          </cell>
          <cell r="E43">
            <v>19.9</v>
          </cell>
        </row>
        <row r="44">
          <cell r="A44" t="str">
            <v>SCS0000999</v>
          </cell>
          <cell r="B44" t="str">
            <v>中排右侧座椅折叠器</v>
          </cell>
          <cell r="C44" t="str">
            <v>M20</v>
          </cell>
          <cell r="D44">
            <v>600</v>
          </cell>
          <cell r="E44">
            <v>19.9</v>
          </cell>
        </row>
        <row r="45">
          <cell r="A45" t="str">
            <v>SCS0001024</v>
          </cell>
          <cell r="B45" t="str">
            <v>左侧独立靠背调角器总成</v>
          </cell>
          <cell r="C45" t="str">
            <v>M20</v>
          </cell>
          <cell r="D45">
            <v>775</v>
          </cell>
          <cell r="E45">
            <v>24</v>
          </cell>
        </row>
        <row r="46">
          <cell r="A46" t="str">
            <v>SCS0001025</v>
          </cell>
          <cell r="B46" t="str">
            <v>右侧独立靠背调角器总成</v>
          </cell>
          <cell r="C46" t="str">
            <v>M20</v>
          </cell>
          <cell r="D46">
            <v>775</v>
          </cell>
          <cell r="E46">
            <v>24</v>
          </cell>
        </row>
        <row r="47">
          <cell r="A47" t="str">
            <v>SCS0001025</v>
          </cell>
          <cell r="B47" t="str">
            <v>右侧独立靠背调角器总成</v>
          </cell>
          <cell r="C47" t="str">
            <v>M20</v>
          </cell>
          <cell r="D47">
            <v>6</v>
          </cell>
          <cell r="E47">
            <v>24</v>
          </cell>
        </row>
        <row r="48">
          <cell r="A48" t="str">
            <v>SCS0001442</v>
          </cell>
          <cell r="B48" t="str">
            <v>驾驶员安全带锁扣</v>
          </cell>
          <cell r="C48" t="str">
            <v>C33DB(浅灰色，带线束)</v>
          </cell>
          <cell r="D48">
            <v>288</v>
          </cell>
          <cell r="E48">
            <v>9.84</v>
          </cell>
        </row>
        <row r="49">
          <cell r="A49" t="str">
            <v>SCS0001443</v>
          </cell>
          <cell r="B49" t="str">
            <v>B后排座椅安全带卷收器</v>
          </cell>
          <cell r="C49" t="str">
            <v>C33DB(灰色织带)</v>
          </cell>
          <cell r="D49">
            <v>191</v>
          </cell>
          <cell r="E49">
            <v>22.41</v>
          </cell>
        </row>
        <row r="50">
          <cell r="A50" t="str">
            <v>SCS0004343</v>
          </cell>
          <cell r="B50" t="str">
            <v>后连接座B总成</v>
          </cell>
          <cell r="C50" t="str">
            <v>BQ301-6811110-A</v>
          </cell>
          <cell r="D50">
            <v>831</v>
          </cell>
          <cell r="E50">
            <v>0.0197</v>
          </cell>
        </row>
        <row r="51">
          <cell r="A51" t="str">
            <v>SCS0004344</v>
          </cell>
          <cell r="B51" t="str">
            <v>后连接座A总成</v>
          </cell>
          <cell r="C51" t="str">
            <v>BQ301-6811111-A</v>
          </cell>
          <cell r="D51">
            <v>565</v>
          </cell>
          <cell r="E51">
            <v>0.4569</v>
          </cell>
        </row>
        <row r="52">
          <cell r="A52" t="str">
            <v>SCS0004346</v>
          </cell>
          <cell r="B52" t="str">
            <v>后联动板A总成</v>
          </cell>
          <cell r="C52" t="str">
            <v>BQ301-6811113-A</v>
          </cell>
          <cell r="D52">
            <v>3015</v>
          </cell>
          <cell r="E52">
            <v>2</v>
          </cell>
        </row>
        <row r="53">
          <cell r="A53" t="str">
            <v>SCS0004348</v>
          </cell>
          <cell r="B53" t="str">
            <v>后联动板B总成</v>
          </cell>
          <cell r="C53" t="str">
            <v>BQ301-6811114-A</v>
          </cell>
          <cell r="D53">
            <v>2924</v>
          </cell>
          <cell r="E53">
            <v>2</v>
          </cell>
        </row>
        <row r="54">
          <cell r="A54" t="str">
            <v>SCS0004356</v>
          </cell>
          <cell r="B54" t="str">
            <v>座骨架蛇形簧总成</v>
          </cell>
          <cell r="C54" t="str">
            <v>320501920140-Z03-A</v>
          </cell>
          <cell r="D54">
            <v>9300</v>
          </cell>
          <cell r="E54">
            <v>1.22</v>
          </cell>
        </row>
        <row r="55">
          <cell r="A55" t="str">
            <v>SCS0004591</v>
          </cell>
          <cell r="B55" t="str">
            <v>M20前翻上支架（电泳）</v>
          </cell>
          <cell r="C55" t="str">
            <v/>
          </cell>
          <cell r="D55">
            <v>159</v>
          </cell>
          <cell r="E55">
            <v>3.7</v>
          </cell>
        </row>
        <row r="56">
          <cell r="A56" t="str">
            <v>SCS0004597</v>
          </cell>
          <cell r="B56" t="str">
            <v>主驾左外后管支撑座</v>
          </cell>
          <cell r="C56" t="str">
            <v/>
          </cell>
          <cell r="D56">
            <v>184</v>
          </cell>
          <cell r="E56">
            <v>0.9</v>
          </cell>
        </row>
        <row r="57">
          <cell r="A57" t="str">
            <v>SCS0004598</v>
          </cell>
          <cell r="B57" t="str">
            <v>独立座前脚架（电泳）</v>
          </cell>
          <cell r="C57" t="str">
            <v/>
          </cell>
          <cell r="D57">
            <v>512</v>
          </cell>
          <cell r="E57">
            <v>4.56</v>
          </cell>
        </row>
        <row r="58">
          <cell r="A58" t="str">
            <v>SCS0004599</v>
          </cell>
          <cell r="B58" t="str">
            <v>联动杆</v>
          </cell>
          <cell r="C58" t="str">
            <v>BQ301-6811115</v>
          </cell>
          <cell r="D58">
            <v>1035</v>
          </cell>
          <cell r="E58">
            <v>2.7762</v>
          </cell>
        </row>
        <row r="59">
          <cell r="A59" t="str">
            <v>SCS0004600</v>
          </cell>
          <cell r="B59" t="str">
            <v>卡环</v>
          </cell>
          <cell r="C59" t="str">
            <v>GB894.1</v>
          </cell>
          <cell r="D59">
            <v>6813</v>
          </cell>
          <cell r="E59">
            <v>0.0675</v>
          </cell>
        </row>
        <row r="60">
          <cell r="A60" t="str">
            <v>SCS0004600</v>
          </cell>
          <cell r="B60" t="str">
            <v>卡环</v>
          </cell>
          <cell r="C60" t="str">
            <v>GB894.1</v>
          </cell>
          <cell r="D60">
            <v>292</v>
          </cell>
          <cell r="E60">
            <v>0.0675</v>
          </cell>
        </row>
        <row r="61">
          <cell r="A61" t="str">
            <v>SCS0004601</v>
          </cell>
          <cell r="B61" t="str">
            <v>右内前管架支撑座总成</v>
          </cell>
          <cell r="C61" t="str">
            <v>M20/C33</v>
          </cell>
          <cell r="D61">
            <v>201</v>
          </cell>
          <cell r="E61">
            <v>0.9402</v>
          </cell>
        </row>
        <row r="62">
          <cell r="A62" t="str">
            <v>SCS0004602</v>
          </cell>
          <cell r="B62" t="str">
            <v>左前管架支撑座总成</v>
          </cell>
          <cell r="C62" t="str">
            <v>M20/C33</v>
          </cell>
          <cell r="D62">
            <v>1500</v>
          </cell>
          <cell r="E62">
            <v>6</v>
          </cell>
        </row>
        <row r="63">
          <cell r="A63" t="str">
            <v>SCS0004602</v>
          </cell>
          <cell r="B63" t="str">
            <v>左前管架支撑座总成</v>
          </cell>
          <cell r="C63" t="str">
            <v>M20/C33</v>
          </cell>
          <cell r="D63">
            <v>900</v>
          </cell>
          <cell r="E63">
            <v>6</v>
          </cell>
        </row>
        <row r="64">
          <cell r="A64" t="str">
            <v>SCS0004603</v>
          </cell>
          <cell r="B64" t="str">
            <v>右前管架支撑座总成</v>
          </cell>
          <cell r="C64" t="str">
            <v>M20/C33</v>
          </cell>
          <cell r="D64">
            <v>1500</v>
          </cell>
          <cell r="E64">
            <v>1.17</v>
          </cell>
        </row>
        <row r="65">
          <cell r="A65" t="str">
            <v>SCS0004603</v>
          </cell>
          <cell r="B65" t="str">
            <v>右前管架支撑座总成</v>
          </cell>
          <cell r="C65" t="str">
            <v>M20/C33</v>
          </cell>
          <cell r="D65">
            <v>467</v>
          </cell>
          <cell r="E65">
            <v>1.17</v>
          </cell>
        </row>
        <row r="66">
          <cell r="A66" t="str">
            <v>SCS0004604</v>
          </cell>
          <cell r="B66" t="str">
            <v>升降棘轮内固定板</v>
          </cell>
          <cell r="C66" t="str">
            <v>M20/C33</v>
          </cell>
          <cell r="D66">
            <v>97</v>
          </cell>
          <cell r="E66">
            <v>0.4872</v>
          </cell>
        </row>
        <row r="67">
          <cell r="A67" t="str">
            <v>SCS0004604</v>
          </cell>
          <cell r="B67" t="str">
            <v>升降棘轮内固定板</v>
          </cell>
          <cell r="C67" t="str">
            <v>M20/C33</v>
          </cell>
          <cell r="D67">
            <v>8</v>
          </cell>
          <cell r="E67">
            <v>0.4872</v>
          </cell>
        </row>
        <row r="68">
          <cell r="A68" t="str">
            <v>SCS0004606</v>
          </cell>
          <cell r="B68" t="str">
            <v>主驾左内后管架支撑座</v>
          </cell>
          <cell r="C68" t="str">
            <v>M20/C33</v>
          </cell>
          <cell r="D68">
            <v>1913</v>
          </cell>
          <cell r="E68">
            <v>1.2564</v>
          </cell>
        </row>
        <row r="69">
          <cell r="A69" t="str">
            <v>SCS0004607</v>
          </cell>
          <cell r="B69" t="str">
            <v>主驾右外后管架支撑座总成</v>
          </cell>
          <cell r="C69" t="str">
            <v>M20/C33</v>
          </cell>
          <cell r="D69">
            <v>411</v>
          </cell>
          <cell r="E69">
            <v>0.82</v>
          </cell>
        </row>
        <row r="70">
          <cell r="A70" t="str">
            <v>SCS0004607</v>
          </cell>
          <cell r="B70" t="str">
            <v>主驾右外后管架支撑座总成</v>
          </cell>
          <cell r="C70" t="str">
            <v>M20/C33</v>
          </cell>
          <cell r="D70">
            <v>1683</v>
          </cell>
          <cell r="E70">
            <v>0.82</v>
          </cell>
        </row>
        <row r="71">
          <cell r="A71" t="str">
            <v>SCS0004616</v>
          </cell>
          <cell r="B71" t="str">
            <v>主驾右外下连接板</v>
          </cell>
          <cell r="C71" t="str">
            <v>M20/C33</v>
          </cell>
          <cell r="D71">
            <v>1294</v>
          </cell>
          <cell r="E71">
            <v>3.01</v>
          </cell>
        </row>
        <row r="72">
          <cell r="A72" t="str">
            <v>SCS0004616</v>
          </cell>
          <cell r="B72" t="str">
            <v>主驾右外下连接板</v>
          </cell>
          <cell r="C72" t="str">
            <v>M20/C33</v>
          </cell>
          <cell r="D72">
            <v>2187</v>
          </cell>
          <cell r="E72">
            <v>3.01</v>
          </cell>
        </row>
        <row r="73">
          <cell r="A73" t="str">
            <v>SCS0004616</v>
          </cell>
          <cell r="B73" t="str">
            <v>主驾右外下连接板</v>
          </cell>
          <cell r="C73" t="str">
            <v>M20/C33</v>
          </cell>
          <cell r="D73">
            <v>519</v>
          </cell>
          <cell r="E73">
            <v>3.01</v>
          </cell>
        </row>
        <row r="74">
          <cell r="A74" t="str">
            <v>SCS0004617</v>
          </cell>
          <cell r="B74" t="str">
            <v>副驾左外下连接板</v>
          </cell>
          <cell r="C74" t="str">
            <v>M20/C33</v>
          </cell>
          <cell r="D74">
            <v>2152</v>
          </cell>
          <cell r="E74">
            <v>3.01</v>
          </cell>
        </row>
        <row r="75">
          <cell r="A75" t="str">
            <v>SCS0004617</v>
          </cell>
          <cell r="B75" t="str">
            <v>副驾左外下连接板</v>
          </cell>
          <cell r="C75" t="str">
            <v>M20/C33</v>
          </cell>
          <cell r="D75">
            <v>2248</v>
          </cell>
          <cell r="E75">
            <v>3.01</v>
          </cell>
        </row>
        <row r="76">
          <cell r="A76" t="str">
            <v>SCS0004617</v>
          </cell>
          <cell r="B76" t="str">
            <v>副驾左外下连接板</v>
          </cell>
          <cell r="C76" t="str">
            <v>M20/C33</v>
          </cell>
          <cell r="D76">
            <v>376</v>
          </cell>
          <cell r="E76">
            <v>3.01</v>
          </cell>
        </row>
        <row r="77">
          <cell r="A77" t="str">
            <v>SCS0004618</v>
          </cell>
          <cell r="B77" t="str">
            <v>前管架支撑座</v>
          </cell>
          <cell r="C77" t="str">
            <v>M20/C33</v>
          </cell>
          <cell r="D77">
            <v>2519</v>
          </cell>
          <cell r="E77">
            <v>0.93</v>
          </cell>
        </row>
        <row r="78">
          <cell r="A78" t="str">
            <v>SCS0004618</v>
          </cell>
          <cell r="B78" t="str">
            <v>前管架支撑座</v>
          </cell>
          <cell r="C78" t="str">
            <v>M20/C33</v>
          </cell>
          <cell r="D78">
            <v>1000</v>
          </cell>
          <cell r="E78">
            <v>0.93</v>
          </cell>
        </row>
        <row r="79">
          <cell r="A79" t="str">
            <v>SCS0004621</v>
          </cell>
          <cell r="B79" t="str">
            <v>副驾左内后管架支撑座总成</v>
          </cell>
          <cell r="C79" t="str">
            <v>M20/C33</v>
          </cell>
          <cell r="D79">
            <v>163</v>
          </cell>
          <cell r="E79">
            <v>0.83</v>
          </cell>
        </row>
        <row r="80">
          <cell r="A80" t="str">
            <v>SCS0004621</v>
          </cell>
          <cell r="B80" t="str">
            <v>副驾左内后管架支撑座总成</v>
          </cell>
          <cell r="C80" t="str">
            <v>M20/C33</v>
          </cell>
          <cell r="D80">
            <v>688</v>
          </cell>
          <cell r="E80">
            <v>0.83</v>
          </cell>
        </row>
        <row r="81">
          <cell r="A81" t="str">
            <v>SCS0004621</v>
          </cell>
          <cell r="B81" t="str">
            <v>副驾左内后管架支撑座总成</v>
          </cell>
          <cell r="C81" t="str">
            <v>M20/C33</v>
          </cell>
          <cell r="D81">
            <v>206</v>
          </cell>
          <cell r="E81">
            <v>0.83</v>
          </cell>
        </row>
        <row r="82">
          <cell r="A82" t="str">
            <v>SCS0004623</v>
          </cell>
          <cell r="B82" t="str">
            <v>副驾右外后管架支撑座</v>
          </cell>
          <cell r="C82" t="str">
            <v>M20/C33</v>
          </cell>
          <cell r="D82">
            <v>46</v>
          </cell>
          <cell r="E82">
            <v>0.92</v>
          </cell>
        </row>
        <row r="83">
          <cell r="A83" t="str">
            <v>SCS0004623</v>
          </cell>
          <cell r="B83" t="str">
            <v>副驾右外后管架支撑座</v>
          </cell>
          <cell r="C83" t="str">
            <v>M20/C33</v>
          </cell>
          <cell r="D83">
            <v>718</v>
          </cell>
          <cell r="E83">
            <v>0.92</v>
          </cell>
        </row>
        <row r="84">
          <cell r="A84" t="str">
            <v>SCS0004625</v>
          </cell>
          <cell r="B84" t="str">
            <v>升降棘轮固定板总成</v>
          </cell>
          <cell r="C84" t="str">
            <v>M20/C33</v>
          </cell>
          <cell r="D84">
            <v>159</v>
          </cell>
          <cell r="E84">
            <v>1.9715</v>
          </cell>
        </row>
        <row r="85">
          <cell r="A85" t="str">
            <v>SCS0004625</v>
          </cell>
          <cell r="B85" t="str">
            <v>升降棘轮固定板总成</v>
          </cell>
          <cell r="C85" t="str">
            <v>M20/C33</v>
          </cell>
          <cell r="D85">
            <v>220</v>
          </cell>
          <cell r="E85">
            <v>1.9715</v>
          </cell>
        </row>
        <row r="86">
          <cell r="A86" t="str">
            <v>SCS0004643</v>
          </cell>
          <cell r="B86" t="str">
            <v>升降棘轮补强片</v>
          </cell>
          <cell r="C86" t="str">
            <v>M20/C33</v>
          </cell>
          <cell r="D86">
            <v>23</v>
          </cell>
          <cell r="E86">
            <v>0.1015</v>
          </cell>
        </row>
        <row r="87">
          <cell r="A87" t="str">
            <v>SCS0004643</v>
          </cell>
          <cell r="B87" t="str">
            <v>升降棘轮补强片</v>
          </cell>
          <cell r="C87" t="str">
            <v>M20/C33</v>
          </cell>
          <cell r="D87">
            <v>104</v>
          </cell>
          <cell r="E87">
            <v>0.1015</v>
          </cell>
        </row>
        <row r="88">
          <cell r="A88" t="str">
            <v>SCS0004646</v>
          </cell>
          <cell r="B88" t="str">
            <v>升降涡簧</v>
          </cell>
          <cell r="C88" t="str">
            <v>BQ301-6811119</v>
          </cell>
          <cell r="D88">
            <v>727</v>
          </cell>
          <cell r="E88">
            <v>1.1017</v>
          </cell>
        </row>
        <row r="89">
          <cell r="A89" t="str">
            <v>SCS0004646</v>
          </cell>
          <cell r="B89" t="str">
            <v>升降涡簧</v>
          </cell>
          <cell r="C89" t="str">
            <v>BQ301-6811119</v>
          </cell>
          <cell r="D89">
            <v>35</v>
          </cell>
          <cell r="E89">
            <v>1.1017</v>
          </cell>
        </row>
        <row r="90">
          <cell r="A90" t="str">
            <v>SCS0004647</v>
          </cell>
          <cell r="B90" t="str">
            <v>301蛇形簧（新）</v>
          </cell>
          <cell r="C90" t="str">
            <v>M20/C33</v>
          </cell>
          <cell r="D90">
            <v>7865</v>
          </cell>
          <cell r="E90">
            <v>0.91</v>
          </cell>
        </row>
        <row r="91">
          <cell r="A91" t="str">
            <v>SCS0004648</v>
          </cell>
          <cell r="B91" t="str">
            <v>副驾右后护盖固定片</v>
          </cell>
          <cell r="C91" t="str">
            <v>M20/C33</v>
          </cell>
          <cell r="D91">
            <v>1163</v>
          </cell>
          <cell r="E91">
            <v>0.15</v>
          </cell>
        </row>
        <row r="92">
          <cell r="A92" t="str">
            <v>SCS0004648</v>
          </cell>
          <cell r="B92" t="str">
            <v>副驾右后护盖固定片</v>
          </cell>
          <cell r="C92" t="str">
            <v>M20/C33</v>
          </cell>
          <cell r="D92">
            <v>500</v>
          </cell>
          <cell r="E92">
            <v>0.15</v>
          </cell>
        </row>
        <row r="93">
          <cell r="A93" t="str">
            <v>SCS0004648</v>
          </cell>
          <cell r="B93" t="str">
            <v>副驾右后护盖固定片</v>
          </cell>
          <cell r="C93" t="str">
            <v>M20/C33</v>
          </cell>
          <cell r="D93">
            <v>900</v>
          </cell>
          <cell r="E93">
            <v>0.15</v>
          </cell>
        </row>
        <row r="94">
          <cell r="A94" t="str">
            <v>SCS0004650</v>
          </cell>
          <cell r="B94" t="str">
            <v>主驾左后护盖固定片</v>
          </cell>
          <cell r="C94" t="str">
            <v>M20/C33</v>
          </cell>
          <cell r="D94">
            <v>1500</v>
          </cell>
          <cell r="E94">
            <v>0.15</v>
          </cell>
        </row>
        <row r="95">
          <cell r="A95" t="str">
            <v>SCS0004650</v>
          </cell>
          <cell r="B95" t="str">
            <v>主驾左后护盖固定片</v>
          </cell>
          <cell r="C95" t="str">
            <v>M20/C33</v>
          </cell>
          <cell r="D95">
            <v>500</v>
          </cell>
          <cell r="E95">
            <v>0.15</v>
          </cell>
        </row>
        <row r="96">
          <cell r="A96" t="str">
            <v>SCS0004650</v>
          </cell>
          <cell r="B96" t="str">
            <v>主驾左后护盖固定片</v>
          </cell>
          <cell r="C96" t="str">
            <v>M20/C33</v>
          </cell>
          <cell r="D96">
            <v>500</v>
          </cell>
          <cell r="E96">
            <v>0.15</v>
          </cell>
        </row>
        <row r="97">
          <cell r="A97" t="str">
            <v>SCS0004652</v>
          </cell>
          <cell r="B97" t="str">
            <v>座蛇形簧固定片</v>
          </cell>
          <cell r="C97" t="str">
            <v>BQ301-6802117</v>
          </cell>
          <cell r="D97">
            <v>5680</v>
          </cell>
          <cell r="E97">
            <v>0.1523</v>
          </cell>
        </row>
        <row r="98">
          <cell r="A98" t="str">
            <v>SCS0004653</v>
          </cell>
          <cell r="B98" t="str">
            <v>副驾表皮固定钢丝D</v>
          </cell>
          <cell r="C98" t="str">
            <v>BQ301-6901119</v>
          </cell>
          <cell r="D98">
            <v>1848</v>
          </cell>
          <cell r="E98">
            <v>0.7556</v>
          </cell>
        </row>
        <row r="99">
          <cell r="A99" t="str">
            <v>SCS0004654</v>
          </cell>
          <cell r="B99" t="str">
            <v>表皮固定钢丝D</v>
          </cell>
          <cell r="C99" t="str">
            <v>BQ301-6801119</v>
          </cell>
          <cell r="D99">
            <v>1583</v>
          </cell>
          <cell r="E99">
            <v>0.7556</v>
          </cell>
        </row>
        <row r="100">
          <cell r="A100" t="str">
            <v>SCS0004655</v>
          </cell>
          <cell r="B100" t="str">
            <v>表皮固定钢丝C</v>
          </cell>
          <cell r="C100" t="str">
            <v>BQ301-6801118</v>
          </cell>
          <cell r="D100">
            <v>2303</v>
          </cell>
          <cell r="E100">
            <v>0.5153</v>
          </cell>
        </row>
        <row r="101">
          <cell r="A101" t="str">
            <v>SCS0004656</v>
          </cell>
          <cell r="B101" t="str">
            <v>副驾表皮固定钢丝B</v>
          </cell>
          <cell r="C101" t="str">
            <v>BQ301-6901117</v>
          </cell>
          <cell r="D101">
            <v>2150</v>
          </cell>
          <cell r="E101">
            <v>0.5838</v>
          </cell>
        </row>
        <row r="102">
          <cell r="A102" t="str">
            <v>SCS0004657</v>
          </cell>
          <cell r="B102" t="str">
            <v>表皮固定钢丝B</v>
          </cell>
          <cell r="C102" t="str">
            <v>C32B</v>
          </cell>
          <cell r="D102">
            <v>1405</v>
          </cell>
          <cell r="E102">
            <v>0.5838</v>
          </cell>
        </row>
        <row r="103">
          <cell r="A103" t="str">
            <v>SCS0004658</v>
          </cell>
          <cell r="B103" t="str">
            <v>副驾表皮固定钢丝A</v>
          </cell>
          <cell r="C103" t="str">
            <v>BQ301-6901116</v>
          </cell>
          <cell r="D103">
            <v>2447</v>
          </cell>
          <cell r="E103">
            <v>0.4121</v>
          </cell>
        </row>
        <row r="104">
          <cell r="A104" t="str">
            <v>SCS0004776</v>
          </cell>
          <cell r="B104" t="str">
            <v>升降齿板</v>
          </cell>
          <cell r="C104" t="str">
            <v>BQ301-6811121</v>
          </cell>
          <cell r="D104">
            <v>1027</v>
          </cell>
          <cell r="E104">
            <v>5.4</v>
          </cell>
        </row>
        <row r="105">
          <cell r="A105" t="str">
            <v>SCS0004776</v>
          </cell>
          <cell r="B105" t="str">
            <v>升降齿板</v>
          </cell>
          <cell r="C105" t="str">
            <v>BQ301-6811121</v>
          </cell>
          <cell r="D105">
            <v>111</v>
          </cell>
          <cell r="E105">
            <v>5.4</v>
          </cell>
        </row>
        <row r="106">
          <cell r="A106" t="str">
            <v>SCS0004777</v>
          </cell>
          <cell r="B106" t="str">
            <v>升降棘轮</v>
          </cell>
          <cell r="C106" t="str">
            <v>BQ301-6811132</v>
          </cell>
          <cell r="D106">
            <v>1151</v>
          </cell>
          <cell r="E106">
            <v>59.1</v>
          </cell>
        </row>
        <row r="107">
          <cell r="A107" t="str">
            <v>SCS0004777</v>
          </cell>
          <cell r="B107" t="str">
            <v>升降棘轮</v>
          </cell>
          <cell r="C107" t="str">
            <v>BQ301-6811132</v>
          </cell>
          <cell r="D107">
            <v>338</v>
          </cell>
          <cell r="E107">
            <v>59.1</v>
          </cell>
        </row>
        <row r="108">
          <cell r="A108" t="str">
            <v>SCS0004884</v>
          </cell>
          <cell r="B108" t="str">
            <v>座管架</v>
          </cell>
          <cell r="C108" t="str">
            <v>BQ301-6801122</v>
          </cell>
          <cell r="D108">
            <v>685</v>
          </cell>
          <cell r="E108">
            <v>5.87017</v>
          </cell>
        </row>
        <row r="109">
          <cell r="A109" t="str">
            <v>SCS0005601</v>
          </cell>
          <cell r="B109" t="str">
            <v>M20主驾右内后管架支撑座</v>
          </cell>
          <cell r="C109" t="str">
            <v>（新状态）</v>
          </cell>
          <cell r="D109">
            <v>134</v>
          </cell>
          <cell r="E109">
            <v>0.77</v>
          </cell>
        </row>
        <row r="110">
          <cell r="A110" t="str">
            <v>SCS0005602</v>
          </cell>
          <cell r="B110" t="str">
            <v>M20副驾左内后管架支撑座</v>
          </cell>
          <cell r="C110" t="str">
            <v>（新状态）</v>
          </cell>
          <cell r="D110">
            <v>36</v>
          </cell>
          <cell r="E110">
            <v>0.77</v>
          </cell>
        </row>
        <row r="111">
          <cell r="A111" t="str">
            <v>SCS0006612</v>
          </cell>
          <cell r="B111" t="str">
            <v>外护盖固定片</v>
          </cell>
          <cell r="C111" t="str">
            <v>M20/C33</v>
          </cell>
          <cell r="D111">
            <v>163</v>
          </cell>
          <cell r="E111">
            <v>0.14</v>
          </cell>
        </row>
        <row r="112">
          <cell r="A112" t="str">
            <v>SCS0007050</v>
          </cell>
          <cell r="B112" t="str">
            <v>表皮固定钢丝A</v>
          </cell>
          <cell r="C112" t="str">
            <v>C33D</v>
          </cell>
          <cell r="D112">
            <v>1863</v>
          </cell>
          <cell r="E112">
            <v>0.4121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77"/>
  <sheetViews>
    <sheetView tabSelected="1" zoomScaleSheetLayoutView="60" workbookViewId="0">
      <selection activeCell="J5" sqref="J5"/>
    </sheetView>
  </sheetViews>
  <sheetFormatPr defaultColWidth="8" defaultRowHeight="12.5" outlineLevelCol="7"/>
  <cols>
    <col min="1" max="1" width="12.1272727272727" style="15" customWidth="1"/>
    <col min="2" max="2" width="20.8727272727273" style="15" customWidth="1"/>
    <col min="3" max="3" width="8.90909090909091" style="15" customWidth="1"/>
    <col min="4" max="4" width="8.5" style="15" customWidth="1"/>
    <col min="5" max="5" width="8" style="15"/>
    <col min="6" max="6" width="11.2545454545455" style="15"/>
    <col min="7" max="16384" width="8" style="15"/>
  </cols>
  <sheetData>
    <row r="1" ht="13" spans="1:7">
      <c r="A1" s="16" t="s">
        <v>0</v>
      </c>
      <c r="B1" s="16" t="s">
        <v>1</v>
      </c>
      <c r="C1" s="17" t="s">
        <v>2</v>
      </c>
      <c r="D1" s="16" t="s">
        <v>3</v>
      </c>
      <c r="E1" s="16" t="s">
        <v>4</v>
      </c>
      <c r="F1" s="16" t="s">
        <v>5</v>
      </c>
      <c r="G1" s="17" t="s">
        <v>6</v>
      </c>
    </row>
    <row r="2" ht="13" spans="1:8">
      <c r="A2" s="18" t="s">
        <v>7</v>
      </c>
      <c r="B2" s="19" t="str">
        <f>VLOOKUP(A2:A76,[1]搜索条件!A$1:B$65536,2,0)</f>
        <v>M20无油衬套轴承1</v>
      </c>
      <c r="C2" s="19" t="s">
        <v>8</v>
      </c>
      <c r="D2" s="18">
        <v>9000</v>
      </c>
      <c r="E2" s="18">
        <f>VLOOKUP(A$1:A$65536,[1]搜索条件!A$1:E$65536,5,0)</f>
        <v>0.26</v>
      </c>
      <c r="F2" s="18">
        <f t="shared" ref="F2:F65" si="0">D2*E2</f>
        <v>2340</v>
      </c>
      <c r="G2" s="18" t="s">
        <v>9</v>
      </c>
      <c r="H2" s="20"/>
    </row>
    <row r="3" ht="13" spans="1:8">
      <c r="A3" s="18" t="s">
        <v>10</v>
      </c>
      <c r="B3" s="19" t="str">
        <f>VLOOKUP(A3:A77,[1]搜索条件!A$1:B$65536,2,0)</f>
        <v>衬套A</v>
      </c>
      <c r="C3" s="19" t="s">
        <v>11</v>
      </c>
      <c r="D3" s="18">
        <v>11936</v>
      </c>
      <c r="E3" s="18">
        <f>VLOOKUP(A$1:A$65536,[1]搜索条件!A$1:E$65536,5,0)</f>
        <v>1.25</v>
      </c>
      <c r="F3" s="18">
        <f t="shared" si="0"/>
        <v>14920</v>
      </c>
      <c r="G3" s="18" t="s">
        <v>12</v>
      </c>
      <c r="H3" s="20"/>
    </row>
    <row r="4" ht="13" spans="1:8">
      <c r="A4" s="18" t="s">
        <v>13</v>
      </c>
      <c r="B4" s="19" t="str">
        <f>VLOOKUP(A4:A78,[1]搜索条件!A$1:B$65536,2,0)</f>
        <v>限位销</v>
      </c>
      <c r="C4" s="19" t="s">
        <v>8</v>
      </c>
      <c r="D4" s="18">
        <v>1202</v>
      </c>
      <c r="E4" s="18">
        <f>VLOOKUP(A$1:A$65536,[1]搜索条件!A$1:E$65536,5,0)</f>
        <v>0.51</v>
      </c>
      <c r="F4" s="18">
        <f t="shared" si="0"/>
        <v>613.02</v>
      </c>
      <c r="G4" s="18" t="s">
        <v>12</v>
      </c>
      <c r="H4" s="20"/>
    </row>
    <row r="5" ht="13" spans="1:8">
      <c r="A5" s="18" t="s">
        <v>14</v>
      </c>
      <c r="B5" s="19" t="str">
        <f>VLOOKUP(A5:A79,[1]搜索条件!A$1:B$65536,2,0)</f>
        <v>301台阶螺栓</v>
      </c>
      <c r="C5" s="19" t="s">
        <v>15</v>
      </c>
      <c r="D5" s="18">
        <v>3932</v>
      </c>
      <c r="E5" s="18">
        <f>VLOOKUP(A$1:A$65536,[1]搜索条件!A$1:E$65536,5,0)</f>
        <v>0.94</v>
      </c>
      <c r="F5" s="18">
        <f t="shared" si="0"/>
        <v>3696.08</v>
      </c>
      <c r="G5" s="18" t="s">
        <v>12</v>
      </c>
      <c r="H5" s="20"/>
    </row>
    <row r="6" ht="13" spans="1:8">
      <c r="A6" s="18" t="s">
        <v>16</v>
      </c>
      <c r="B6" s="19" t="str">
        <f>VLOOKUP(A6:A80,[1]搜索条件!A$1:B$65536,2,0)</f>
        <v>销轴φ10x63</v>
      </c>
      <c r="C6" s="19" t="s">
        <v>8</v>
      </c>
      <c r="D6" s="18">
        <v>6404</v>
      </c>
      <c r="E6" s="18">
        <f>VLOOKUP(A$1:A$65536,[1]搜索条件!A$1:E$65536,5,0)</f>
        <v>0.51</v>
      </c>
      <c r="F6" s="18">
        <f t="shared" si="0"/>
        <v>3266.04</v>
      </c>
      <c r="G6" s="18" t="s">
        <v>12</v>
      </c>
      <c r="H6" s="20"/>
    </row>
    <row r="7" ht="13" spans="1:8">
      <c r="A7" s="18" t="s">
        <v>17</v>
      </c>
      <c r="B7" s="19" t="str">
        <f>VLOOKUP(A7:A81,[1]搜索条件!A$1:B$65536,2,0)</f>
        <v>涡簧固定铆钉</v>
      </c>
      <c r="C7" s="19" t="s">
        <v>15</v>
      </c>
      <c r="D7" s="18">
        <v>3072</v>
      </c>
      <c r="E7" s="18">
        <f>VLOOKUP(A$1:A$65536,[1]搜索条件!A$1:E$65536,5,0)</f>
        <v>2.212</v>
      </c>
      <c r="F7" s="18">
        <f t="shared" si="0"/>
        <v>6795.264</v>
      </c>
      <c r="G7" s="18" t="s">
        <v>9</v>
      </c>
      <c r="H7" s="20"/>
    </row>
    <row r="8" ht="13" spans="1:8">
      <c r="A8" s="18" t="s">
        <v>18</v>
      </c>
      <c r="B8" s="19" t="str">
        <f>VLOOKUP(A8:A82,[1]搜索条件!A$1:B$65536,2,0)</f>
        <v>开口销</v>
      </c>
      <c r="C8" s="19" t="s">
        <v>8</v>
      </c>
      <c r="D8" s="18">
        <v>37313</v>
      </c>
      <c r="E8" s="18">
        <f>VLOOKUP(A$1:A$65536,[1]搜索条件!A$1:E$65536,5,0)</f>
        <v>0.0128</v>
      </c>
      <c r="F8" s="18">
        <f t="shared" si="0"/>
        <v>477.6064</v>
      </c>
      <c r="G8" s="18" t="s">
        <v>9</v>
      </c>
      <c r="H8" s="20"/>
    </row>
    <row r="9" ht="13" spans="1:8">
      <c r="A9" s="18" t="s">
        <v>19</v>
      </c>
      <c r="B9" s="19" t="str">
        <f>VLOOKUP(A9:A83,[1]搜索条件!A$1:B$65536,2,0)</f>
        <v>有槽铆钉</v>
      </c>
      <c r="C9" s="19" t="s">
        <v>15</v>
      </c>
      <c r="D9" s="18">
        <v>5280</v>
      </c>
      <c r="E9" s="18">
        <f>VLOOKUP(A$1:A$65536,[1]搜索条件!A$1:E$65536,5,0)</f>
        <v>0.0128</v>
      </c>
      <c r="F9" s="18">
        <f t="shared" si="0"/>
        <v>67.584</v>
      </c>
      <c r="G9" s="18" t="s">
        <v>9</v>
      </c>
      <c r="H9" s="20"/>
    </row>
    <row r="10" ht="13" spans="1:8">
      <c r="A10" s="18" t="s">
        <v>20</v>
      </c>
      <c r="B10" s="19" t="str">
        <f>VLOOKUP(A10:A84,[1]搜索条件!A$1:B$65536,2,0)</f>
        <v>焊接有槽带头销</v>
      </c>
      <c r="C10" s="19" t="s">
        <v>15</v>
      </c>
      <c r="D10" s="18">
        <v>4067</v>
      </c>
      <c r="E10" s="18">
        <f>VLOOKUP(A$1:A$65536,[1]搜索条件!A$1:E$65536,5,0)</f>
        <v>0.336</v>
      </c>
      <c r="F10" s="18">
        <f t="shared" si="0"/>
        <v>1366.512</v>
      </c>
      <c r="G10" s="18" t="s">
        <v>9</v>
      </c>
      <c r="H10" s="20"/>
    </row>
    <row r="11" ht="13" spans="1:8">
      <c r="A11" s="18" t="s">
        <v>21</v>
      </c>
      <c r="B11" s="19" t="str">
        <f>VLOOKUP(A11:A85,[1]搜索条件!A$1:B$65536,2,0)</f>
        <v>销轴</v>
      </c>
      <c r="C11" s="19" t="s">
        <v>8</v>
      </c>
      <c r="D11" s="18">
        <v>6405</v>
      </c>
      <c r="E11" s="18">
        <f>VLOOKUP(A$1:A$65536,[1]搜索条件!A$1:E$65536,5,0)</f>
        <v>0.0248</v>
      </c>
      <c r="F11" s="18">
        <f t="shared" si="0"/>
        <v>158.844</v>
      </c>
      <c r="G11" s="18" t="s">
        <v>9</v>
      </c>
      <c r="H11" s="20"/>
    </row>
    <row r="12" ht="13" spans="1:8">
      <c r="A12" s="18" t="s">
        <v>22</v>
      </c>
      <c r="B12" s="19" t="str">
        <f>VLOOKUP(A12:A86,[1]搜索条件!A$1:B$65536,2,0)</f>
        <v>短拉线</v>
      </c>
      <c r="C12" s="19" t="s">
        <v>8</v>
      </c>
      <c r="D12" s="18">
        <v>1221</v>
      </c>
      <c r="E12" s="18">
        <f>VLOOKUP(A$1:A$65536,[1]搜索条件!A$1:E$65536,5,0)</f>
        <v>2.27</v>
      </c>
      <c r="F12" s="18">
        <f t="shared" si="0"/>
        <v>2771.67</v>
      </c>
      <c r="G12" s="18" t="s">
        <v>12</v>
      </c>
      <c r="H12" s="20"/>
    </row>
    <row r="13" ht="13" spans="1:8">
      <c r="A13" s="18" t="s">
        <v>23</v>
      </c>
      <c r="B13" s="19" t="str">
        <f>VLOOKUP(A13:A87,[1]搜索条件!A$1:B$65536,2,0)</f>
        <v>中排右侧座椅折叠器</v>
      </c>
      <c r="C13" s="19" t="s">
        <v>8</v>
      </c>
      <c r="D13" s="18">
        <v>627</v>
      </c>
      <c r="E13" s="18">
        <f>VLOOKUP(A$1:A$65536,[1]搜索条件!A$1:E$65536,5,0)</f>
        <v>19.9</v>
      </c>
      <c r="F13" s="18">
        <f t="shared" si="0"/>
        <v>12477.3</v>
      </c>
      <c r="G13" s="18" t="s">
        <v>12</v>
      </c>
      <c r="H13" s="20"/>
    </row>
    <row r="14" ht="13" spans="1:8">
      <c r="A14" s="18" t="s">
        <v>24</v>
      </c>
      <c r="B14" s="19" t="str">
        <f>VLOOKUP(A14:A88,[1]搜索条件!A$1:B$65536,2,0)</f>
        <v>左侧独立靠背调角器总成</v>
      </c>
      <c r="C14" s="19" t="s">
        <v>8</v>
      </c>
      <c r="D14" s="18">
        <v>775</v>
      </c>
      <c r="E14" s="18">
        <f>VLOOKUP(A$1:A$65536,[1]搜索条件!A$1:E$65536,5,0)</f>
        <v>24</v>
      </c>
      <c r="F14" s="18">
        <f t="shared" si="0"/>
        <v>18600</v>
      </c>
      <c r="G14" s="18" t="s">
        <v>12</v>
      </c>
      <c r="H14" s="20"/>
    </row>
    <row r="15" ht="13" spans="1:8">
      <c r="A15" s="18" t="s">
        <v>25</v>
      </c>
      <c r="B15" s="19" t="str">
        <f>VLOOKUP(A15:A89,[1]搜索条件!A$1:B$65536,2,0)</f>
        <v>右侧独立靠背调角器总成</v>
      </c>
      <c r="C15" s="19" t="s">
        <v>8</v>
      </c>
      <c r="D15" s="18">
        <v>781</v>
      </c>
      <c r="E15" s="18">
        <f>VLOOKUP(A$1:A$65536,[1]搜索条件!A$1:E$65536,5,0)</f>
        <v>24</v>
      </c>
      <c r="F15" s="18">
        <f t="shared" si="0"/>
        <v>18744</v>
      </c>
      <c r="G15" s="18" t="s">
        <v>12</v>
      </c>
      <c r="H15" s="20"/>
    </row>
    <row r="16" ht="13" spans="1:8">
      <c r="A16" s="18" t="s">
        <v>26</v>
      </c>
      <c r="B16" s="19" t="str">
        <f>VLOOKUP(A16:A90,[1]搜索条件!A$1:B$65536,2,0)</f>
        <v>驾驶员安全带锁扣</v>
      </c>
      <c r="C16" s="19" t="s">
        <v>27</v>
      </c>
      <c r="D16" s="18">
        <v>288</v>
      </c>
      <c r="E16" s="18">
        <f>VLOOKUP(A$1:A$65536,[1]搜索条件!A$1:E$65536,5,0)</f>
        <v>9.84</v>
      </c>
      <c r="F16" s="18">
        <f t="shared" si="0"/>
        <v>2833.92</v>
      </c>
      <c r="G16" s="18" t="s">
        <v>12</v>
      </c>
      <c r="H16" s="20"/>
    </row>
    <row r="17" ht="13" spans="1:8">
      <c r="A17" s="18" t="s">
        <v>28</v>
      </c>
      <c r="B17" s="19" t="str">
        <f>VLOOKUP(A17:A91,[1]搜索条件!A$1:B$65536,2,0)</f>
        <v>B后排座椅安全带卷收器</v>
      </c>
      <c r="C17" s="19" t="s">
        <v>27</v>
      </c>
      <c r="D17" s="18">
        <v>191</v>
      </c>
      <c r="E17" s="18">
        <f>VLOOKUP(A$1:A$65536,[1]搜索条件!A$1:E$65536,5,0)</f>
        <v>22.41</v>
      </c>
      <c r="F17" s="18">
        <f t="shared" si="0"/>
        <v>4280.31</v>
      </c>
      <c r="G17" s="18" t="s">
        <v>12</v>
      </c>
      <c r="H17" s="20"/>
    </row>
    <row r="18" ht="13" spans="1:8">
      <c r="A18" s="18" t="s">
        <v>29</v>
      </c>
      <c r="B18" s="19" t="str">
        <f>VLOOKUP(A18:A92,[1]搜索条件!A$1:B$65536,2,0)</f>
        <v>从动头枕导套总成</v>
      </c>
      <c r="C18" s="19" t="s">
        <v>11</v>
      </c>
      <c r="D18" s="18">
        <v>112</v>
      </c>
      <c r="E18" s="18">
        <f>VLOOKUP(A$1:A$65536,[1]搜索条件!A$1:E$65536,5,0)</f>
        <v>1.38</v>
      </c>
      <c r="F18" s="18">
        <f t="shared" si="0"/>
        <v>154.56</v>
      </c>
      <c r="G18" s="18" t="s">
        <v>12</v>
      </c>
      <c r="H18" s="20"/>
    </row>
    <row r="19" ht="13" spans="1:8">
      <c r="A19" s="18" t="s">
        <v>30</v>
      </c>
      <c r="B19" s="19" t="str">
        <f>VLOOKUP(A19:A93,[1]搜索条件!A$1:B$65536,2,0)</f>
        <v>主动头枕导套总成</v>
      </c>
      <c r="C19" s="19" t="s">
        <v>11</v>
      </c>
      <c r="D19" s="18">
        <v>114</v>
      </c>
      <c r="E19" s="18">
        <f>VLOOKUP(A$1:A$65536,[1]搜索条件!A$1:E$65536,5,0)</f>
        <v>1.38</v>
      </c>
      <c r="F19" s="18">
        <f t="shared" si="0"/>
        <v>157.32</v>
      </c>
      <c r="G19" s="18" t="s">
        <v>12</v>
      </c>
      <c r="H19" s="20"/>
    </row>
    <row r="20" ht="13" spans="1:8">
      <c r="A20" s="18" t="s">
        <v>31</v>
      </c>
      <c r="B20" s="19" t="str">
        <f>VLOOKUP(A20:A94,[1]搜索条件!A$1:B$65536,2,0)</f>
        <v>后连接座B总成</v>
      </c>
      <c r="C20" s="19" t="s">
        <v>15</v>
      </c>
      <c r="D20" s="18">
        <v>831</v>
      </c>
      <c r="E20" s="18">
        <f>VLOOKUP(A$1:A$65536,[1]搜索条件!A$1:E$65536,5,0)</f>
        <v>0.0197</v>
      </c>
      <c r="F20" s="18">
        <f t="shared" si="0"/>
        <v>16.3707</v>
      </c>
      <c r="G20" s="18" t="s">
        <v>9</v>
      </c>
      <c r="H20" s="20"/>
    </row>
    <row r="21" ht="13" spans="1:8">
      <c r="A21" s="18" t="s">
        <v>32</v>
      </c>
      <c r="B21" s="19" t="str">
        <f>VLOOKUP(A21:A95,[1]搜索条件!A$1:B$65536,2,0)</f>
        <v>后连接座A总成</v>
      </c>
      <c r="C21" s="19" t="s">
        <v>15</v>
      </c>
      <c r="D21" s="18">
        <v>565</v>
      </c>
      <c r="E21" s="18">
        <f>VLOOKUP(A$1:A$65536,[1]搜索条件!A$1:E$65536,5,0)</f>
        <v>0.4569</v>
      </c>
      <c r="F21" s="18">
        <f t="shared" si="0"/>
        <v>258.1485</v>
      </c>
      <c r="G21" s="18" t="s">
        <v>9</v>
      </c>
      <c r="H21" s="20"/>
    </row>
    <row r="22" ht="13" spans="1:8">
      <c r="A22" s="18" t="s">
        <v>33</v>
      </c>
      <c r="B22" s="19" t="str">
        <f>VLOOKUP(A22:A96,[1]搜索条件!A$1:B$65536,2,0)</f>
        <v>后联动板A总成</v>
      </c>
      <c r="C22" s="19" t="s">
        <v>15</v>
      </c>
      <c r="D22" s="18">
        <v>3015</v>
      </c>
      <c r="E22" s="18">
        <f>VLOOKUP(A$1:A$65536,[1]搜索条件!A$1:E$65536,5,0)</f>
        <v>2</v>
      </c>
      <c r="F22" s="18">
        <f t="shared" si="0"/>
        <v>6030</v>
      </c>
      <c r="G22" s="18" t="s">
        <v>9</v>
      </c>
      <c r="H22" s="20"/>
    </row>
    <row r="23" ht="13" spans="1:8">
      <c r="A23" s="18" t="s">
        <v>34</v>
      </c>
      <c r="B23" s="19" t="str">
        <f>VLOOKUP(A23:A97,[1]搜索条件!A$1:B$65536,2,0)</f>
        <v>后联动板B总成</v>
      </c>
      <c r="C23" s="19" t="s">
        <v>15</v>
      </c>
      <c r="D23" s="18">
        <v>2924</v>
      </c>
      <c r="E23" s="18">
        <f>VLOOKUP(A$1:A$65536,[1]搜索条件!A$1:E$65536,5,0)</f>
        <v>2</v>
      </c>
      <c r="F23" s="18">
        <f t="shared" si="0"/>
        <v>5848</v>
      </c>
      <c r="G23" s="18" t="s">
        <v>9</v>
      </c>
      <c r="H23" s="20"/>
    </row>
    <row r="24" ht="13" spans="1:8">
      <c r="A24" s="18" t="s">
        <v>35</v>
      </c>
      <c r="B24" s="19" t="str">
        <f>VLOOKUP(A24:A98,[1]搜索条件!A$1:B$65536,2,0)</f>
        <v>座骨架蛇形簧总成</v>
      </c>
      <c r="C24" s="19" t="s">
        <v>15</v>
      </c>
      <c r="D24" s="18">
        <v>9300</v>
      </c>
      <c r="E24" s="18">
        <f>VLOOKUP(A$1:A$65536,[1]搜索条件!A$1:E$65536,5,0)</f>
        <v>1.22</v>
      </c>
      <c r="F24" s="18">
        <f t="shared" si="0"/>
        <v>11346</v>
      </c>
      <c r="G24" s="18" t="s">
        <v>9</v>
      </c>
      <c r="H24" s="20"/>
    </row>
    <row r="25" ht="13" spans="1:8">
      <c r="A25" s="18" t="s">
        <v>36</v>
      </c>
      <c r="B25" s="19" t="str">
        <f>VLOOKUP(A25:A99,[1]搜索条件!A$1:B$65536,2,0)</f>
        <v>M20前翻上支架（电泳）</v>
      </c>
      <c r="C25" s="19" t="s">
        <v>11</v>
      </c>
      <c r="D25" s="18">
        <v>159</v>
      </c>
      <c r="E25" s="18">
        <f>VLOOKUP(A$1:A$65536,[1]搜索条件!A$1:E$65536,5,0)</f>
        <v>3.7</v>
      </c>
      <c r="F25" s="18">
        <f t="shared" si="0"/>
        <v>588.3</v>
      </c>
      <c r="G25" s="18" t="s">
        <v>9</v>
      </c>
      <c r="H25" s="20"/>
    </row>
    <row r="26" ht="13" spans="1:8">
      <c r="A26" s="18" t="s">
        <v>37</v>
      </c>
      <c r="B26" s="19" t="str">
        <f>VLOOKUP(A26:A100,[1]搜索条件!A$1:B$65536,2,0)</f>
        <v>主驾左外后管支撑座</v>
      </c>
      <c r="C26" s="19" t="s">
        <v>11</v>
      </c>
      <c r="D26" s="18">
        <v>184</v>
      </c>
      <c r="E26" s="18">
        <f>VLOOKUP(A$1:A$65536,[1]搜索条件!A$1:E$65536,5,0)</f>
        <v>0.9</v>
      </c>
      <c r="F26" s="18">
        <f t="shared" si="0"/>
        <v>165.6</v>
      </c>
      <c r="G26" s="18" t="s">
        <v>9</v>
      </c>
      <c r="H26" s="20"/>
    </row>
    <row r="27" ht="13" spans="1:8">
      <c r="A27" s="18" t="s">
        <v>38</v>
      </c>
      <c r="B27" s="19" t="str">
        <f>VLOOKUP(A27:A101,[1]搜索条件!A$1:B$65536,2,0)</f>
        <v>独立座前脚架（电泳）</v>
      </c>
      <c r="C27" s="19" t="s">
        <v>11</v>
      </c>
      <c r="D27" s="18">
        <v>512</v>
      </c>
      <c r="E27" s="18">
        <f>VLOOKUP(A$1:A$65536,[1]搜索条件!A$1:E$65536,5,0)</f>
        <v>4.56</v>
      </c>
      <c r="F27" s="18">
        <f t="shared" si="0"/>
        <v>2334.72</v>
      </c>
      <c r="G27" s="18" t="s">
        <v>9</v>
      </c>
      <c r="H27" s="20"/>
    </row>
    <row r="28" ht="13" spans="1:8">
      <c r="A28" s="18" t="s">
        <v>39</v>
      </c>
      <c r="B28" s="19" t="str">
        <f>VLOOKUP(A28:A102,[1]搜索条件!A$1:B$65536,2,0)</f>
        <v>联动杆</v>
      </c>
      <c r="C28" s="19" t="s">
        <v>15</v>
      </c>
      <c r="D28" s="18">
        <v>1035</v>
      </c>
      <c r="E28" s="18">
        <f>VLOOKUP(A$1:A$65536,[1]搜索条件!A$1:E$65536,5,0)</f>
        <v>2.7762</v>
      </c>
      <c r="F28" s="18">
        <f t="shared" si="0"/>
        <v>2873.367</v>
      </c>
      <c r="G28" s="18" t="s">
        <v>12</v>
      </c>
      <c r="H28" s="20"/>
    </row>
    <row r="29" ht="13" spans="1:8">
      <c r="A29" s="18" t="s">
        <v>40</v>
      </c>
      <c r="B29" s="19" t="str">
        <f>VLOOKUP(A29:A103,[1]搜索条件!A$1:B$65536,2,0)</f>
        <v>卡环</v>
      </c>
      <c r="C29" s="19" t="s">
        <v>15</v>
      </c>
      <c r="D29" s="18">
        <v>7105</v>
      </c>
      <c r="E29" s="18">
        <f>VLOOKUP(A$1:A$65536,[1]搜索条件!A$1:E$65536,5,0)</f>
        <v>0.0675</v>
      </c>
      <c r="F29" s="18">
        <f t="shared" si="0"/>
        <v>479.5875</v>
      </c>
      <c r="G29" s="18" t="s">
        <v>12</v>
      </c>
      <c r="H29" s="20"/>
    </row>
    <row r="30" ht="13" spans="1:8">
      <c r="A30" s="18" t="s">
        <v>41</v>
      </c>
      <c r="B30" s="19" t="str">
        <f>VLOOKUP(A30:A104,[1]搜索条件!A$1:B$65536,2,0)</f>
        <v>右内前管架支撑座总成</v>
      </c>
      <c r="C30" s="19" t="s">
        <v>11</v>
      </c>
      <c r="D30" s="18">
        <v>201</v>
      </c>
      <c r="E30" s="18">
        <f>VLOOKUP(A$1:A$65536,[1]搜索条件!A$1:E$65536,5,0)</f>
        <v>0.9402</v>
      </c>
      <c r="F30" s="18">
        <f t="shared" si="0"/>
        <v>188.9802</v>
      </c>
      <c r="G30" s="18" t="s">
        <v>9</v>
      </c>
      <c r="H30" s="20"/>
    </row>
    <row r="31" spans="1:7">
      <c r="A31" s="18" t="s">
        <v>42</v>
      </c>
      <c r="B31" s="19" t="str">
        <f>VLOOKUP(A31:A105,[1]搜索条件!A$1:B$65536,2,0)</f>
        <v>左前管架支撑座总成</v>
      </c>
      <c r="C31" s="19" t="s">
        <v>11</v>
      </c>
      <c r="D31" s="18">
        <v>2400</v>
      </c>
      <c r="E31" s="18">
        <f>VLOOKUP(A$1:A$65536,[1]搜索条件!A$1:E$65536,5,0)</f>
        <v>6</v>
      </c>
      <c r="F31" s="18">
        <f t="shared" si="0"/>
        <v>14400</v>
      </c>
      <c r="G31" s="18" t="s">
        <v>12</v>
      </c>
    </row>
    <row r="32" spans="1:7">
      <c r="A32" s="18" t="s">
        <v>43</v>
      </c>
      <c r="B32" s="19" t="str">
        <f>VLOOKUP(A32:A106,[1]搜索条件!A$1:B$65536,2,0)</f>
        <v>右前管架支撑座总成</v>
      </c>
      <c r="C32" s="19" t="s">
        <v>11</v>
      </c>
      <c r="D32" s="18">
        <v>1967</v>
      </c>
      <c r="E32" s="18">
        <f>VLOOKUP(A$1:A$65536,[1]搜索条件!A$1:E$65536,5,0)</f>
        <v>1.17</v>
      </c>
      <c r="F32" s="18">
        <f t="shared" si="0"/>
        <v>2301.39</v>
      </c>
      <c r="G32" s="18" t="s">
        <v>12</v>
      </c>
    </row>
    <row r="33" spans="1:7">
      <c r="A33" s="18" t="s">
        <v>44</v>
      </c>
      <c r="B33" s="19" t="str">
        <f>VLOOKUP(A33:A107,[1]搜索条件!A$1:B$65536,2,0)</f>
        <v>升降棘轮内固定板</v>
      </c>
      <c r="C33" s="19" t="s">
        <v>11</v>
      </c>
      <c r="D33" s="18">
        <v>105</v>
      </c>
      <c r="E33" s="18">
        <f>VLOOKUP(A$1:A$65536,[1]搜索条件!A$1:E$65536,5,0)</f>
        <v>0.4872</v>
      </c>
      <c r="F33" s="18">
        <f t="shared" si="0"/>
        <v>51.156</v>
      </c>
      <c r="G33" s="18" t="s">
        <v>12</v>
      </c>
    </row>
    <row r="34" ht="13" spans="1:8">
      <c r="A34" s="18" t="s">
        <v>45</v>
      </c>
      <c r="B34" s="19" t="str">
        <f>VLOOKUP(A34:A108,[1]搜索条件!A$1:B$65536,2,0)</f>
        <v>主驾左内后管架支撑座</v>
      </c>
      <c r="C34" s="19" t="s">
        <v>11</v>
      </c>
      <c r="D34" s="18">
        <v>1913</v>
      </c>
      <c r="E34" s="18">
        <f>VLOOKUP(A$1:A$65536,[1]搜索条件!A$1:E$65536,5,0)</f>
        <v>1.2564</v>
      </c>
      <c r="F34" s="18">
        <f t="shared" si="0"/>
        <v>2403.4932</v>
      </c>
      <c r="G34" s="18" t="s">
        <v>9</v>
      </c>
      <c r="H34" s="20"/>
    </row>
    <row r="35" spans="1:7">
      <c r="A35" s="18" t="s">
        <v>46</v>
      </c>
      <c r="B35" s="19" t="str">
        <f>VLOOKUP(A35:A109,[1]搜索条件!A$1:B$65536,2,0)</f>
        <v>主驾右外后管架支撑座总成</v>
      </c>
      <c r="C35" s="19" t="s">
        <v>11</v>
      </c>
      <c r="D35" s="18">
        <v>2094</v>
      </c>
      <c r="E35" s="18">
        <f>VLOOKUP(A$1:A$65536,[1]搜索条件!A$1:E$65536,5,0)</f>
        <v>0.82</v>
      </c>
      <c r="F35" s="18">
        <f t="shared" si="0"/>
        <v>1717.08</v>
      </c>
      <c r="G35" s="18" t="s">
        <v>12</v>
      </c>
    </row>
    <row r="36" spans="1:7">
      <c r="A36" s="18" t="s">
        <v>47</v>
      </c>
      <c r="B36" s="19" t="str">
        <f>VLOOKUP(A36:A110,[1]搜索条件!A$1:B$65536,2,0)</f>
        <v>主驾右外下连接板</v>
      </c>
      <c r="C36" s="19" t="s">
        <v>11</v>
      </c>
      <c r="D36" s="18">
        <v>4000</v>
      </c>
      <c r="E36" s="18">
        <f>VLOOKUP(A$1:A$65536,[1]搜索条件!A$1:E$65536,5,0)</f>
        <v>3.01</v>
      </c>
      <c r="F36" s="18">
        <f t="shared" si="0"/>
        <v>12040</v>
      </c>
      <c r="G36" s="18" t="s">
        <v>12</v>
      </c>
    </row>
    <row r="37" spans="1:7">
      <c r="A37" s="18" t="s">
        <v>48</v>
      </c>
      <c r="B37" s="19" t="str">
        <f>VLOOKUP(A37:A111,[1]搜索条件!A$1:B$65536,2,0)</f>
        <v>副驾左外下连接板</v>
      </c>
      <c r="C37" s="19" t="s">
        <v>11</v>
      </c>
      <c r="D37" s="18">
        <v>4776</v>
      </c>
      <c r="E37" s="18">
        <f>VLOOKUP(A$1:A$65536,[1]搜索条件!A$1:E$65536,5,0)</f>
        <v>3.01</v>
      </c>
      <c r="F37" s="18">
        <f t="shared" si="0"/>
        <v>14375.76</v>
      </c>
      <c r="G37" s="18" t="s">
        <v>12</v>
      </c>
    </row>
    <row r="38" spans="1:7">
      <c r="A38" s="18" t="s">
        <v>49</v>
      </c>
      <c r="B38" s="19" t="str">
        <f>VLOOKUP(A38:A112,[1]搜索条件!A$1:B$65536,2,0)</f>
        <v>前管架支撑座</v>
      </c>
      <c r="C38" s="19" t="s">
        <v>11</v>
      </c>
      <c r="D38" s="18">
        <v>3519</v>
      </c>
      <c r="E38" s="18">
        <f>VLOOKUP(A$1:A$65536,[1]搜索条件!A$1:E$65536,5,0)</f>
        <v>0.93</v>
      </c>
      <c r="F38" s="18">
        <f t="shared" si="0"/>
        <v>3272.67</v>
      </c>
      <c r="G38" s="18" t="s">
        <v>12</v>
      </c>
    </row>
    <row r="39" spans="1:7">
      <c r="A39" s="18" t="s">
        <v>50</v>
      </c>
      <c r="B39" s="19" t="str">
        <f>VLOOKUP(A39:A113,[1]搜索条件!A$1:B$65536,2,0)</f>
        <v>副驾左内后管架支撑座总成</v>
      </c>
      <c r="C39" s="19" t="s">
        <v>11</v>
      </c>
      <c r="D39" s="18">
        <v>1057</v>
      </c>
      <c r="E39" s="18">
        <f>VLOOKUP(A$1:A$65536,[1]搜索条件!A$1:E$65536,5,0)</f>
        <v>0.83</v>
      </c>
      <c r="F39" s="18">
        <f t="shared" si="0"/>
        <v>877.31</v>
      </c>
      <c r="G39" s="18" t="s">
        <v>12</v>
      </c>
    </row>
    <row r="40" spans="1:7">
      <c r="A40" s="18" t="s">
        <v>51</v>
      </c>
      <c r="B40" s="19" t="str">
        <f>VLOOKUP(A40:A114,[1]搜索条件!A$1:B$65536,2,0)</f>
        <v>副驾右外后管架支撑座</v>
      </c>
      <c r="C40" s="19" t="s">
        <v>11</v>
      </c>
      <c r="D40" s="18">
        <v>764</v>
      </c>
      <c r="E40" s="18">
        <f>VLOOKUP(A$1:A$65536,[1]搜索条件!A$1:E$65536,5,0)</f>
        <v>0.92</v>
      </c>
      <c r="F40" s="18">
        <f t="shared" si="0"/>
        <v>702.88</v>
      </c>
      <c r="G40" s="18" t="s">
        <v>12</v>
      </c>
    </row>
    <row r="41" spans="1:7">
      <c r="A41" s="18" t="s">
        <v>52</v>
      </c>
      <c r="B41" s="19" t="str">
        <f>VLOOKUP(A41:A115,[1]搜索条件!A$1:B$65536,2,0)</f>
        <v>升降棘轮固定板总成</v>
      </c>
      <c r="C41" s="19" t="s">
        <v>11</v>
      </c>
      <c r="D41" s="18">
        <v>379</v>
      </c>
      <c r="E41" s="18">
        <f>VLOOKUP(A$1:A$65536,[1]搜索条件!A$1:E$65536,5,0)</f>
        <v>1.9715</v>
      </c>
      <c r="F41" s="18">
        <f t="shared" si="0"/>
        <v>747.1985</v>
      </c>
      <c r="G41" s="18" t="s">
        <v>12</v>
      </c>
    </row>
    <row r="42" spans="1:7">
      <c r="A42" s="18" t="s">
        <v>53</v>
      </c>
      <c r="B42" s="19" t="str">
        <f>VLOOKUP(A42:A116,[1]搜索条件!A$1:B$65536,2,0)</f>
        <v>升降棘轮补强片</v>
      </c>
      <c r="C42" s="19" t="s">
        <v>11</v>
      </c>
      <c r="D42" s="18">
        <v>127</v>
      </c>
      <c r="E42" s="18">
        <f>VLOOKUP(A$1:A$65536,[1]搜索条件!A$1:E$65536,5,0)</f>
        <v>0.1015</v>
      </c>
      <c r="F42" s="18">
        <f t="shared" si="0"/>
        <v>12.8905</v>
      </c>
      <c r="G42" s="18" t="s">
        <v>12</v>
      </c>
    </row>
    <row r="43" spans="1:7">
      <c r="A43" s="18" t="s">
        <v>54</v>
      </c>
      <c r="B43" s="19" t="str">
        <f>VLOOKUP(A43:A117,[1]搜索条件!A$1:B$65536,2,0)</f>
        <v>升降涡簧</v>
      </c>
      <c r="C43" s="19" t="s">
        <v>15</v>
      </c>
      <c r="D43" s="18">
        <v>762</v>
      </c>
      <c r="E43" s="18">
        <f>VLOOKUP(A$1:A$65536,[1]搜索条件!A$1:E$65536,5,0)</f>
        <v>1.1017</v>
      </c>
      <c r="F43" s="18">
        <f t="shared" si="0"/>
        <v>839.4954</v>
      </c>
      <c r="G43" s="18" t="s">
        <v>12</v>
      </c>
    </row>
    <row r="44" ht="13" spans="1:8">
      <c r="A44" s="18" t="s">
        <v>55</v>
      </c>
      <c r="B44" s="19" t="str">
        <f>VLOOKUP(A44:A118,[1]搜索条件!A$1:B$65536,2,0)</f>
        <v>301蛇形簧（新）</v>
      </c>
      <c r="C44" s="19" t="s">
        <v>11</v>
      </c>
      <c r="D44" s="18">
        <v>7865</v>
      </c>
      <c r="E44" s="18">
        <f>VLOOKUP(A$1:A$65536,[1]搜索条件!A$1:E$65536,5,0)</f>
        <v>0.91</v>
      </c>
      <c r="F44" s="18">
        <f t="shared" si="0"/>
        <v>7157.15</v>
      </c>
      <c r="G44" s="18" t="s">
        <v>9</v>
      </c>
      <c r="H44" s="20"/>
    </row>
    <row r="45" spans="1:7">
      <c r="A45" s="18" t="s">
        <v>56</v>
      </c>
      <c r="B45" s="19" t="str">
        <f>VLOOKUP(A45:A119,[1]搜索条件!A$1:B$65536,2,0)</f>
        <v>副驾右后护盖固定片</v>
      </c>
      <c r="C45" s="19" t="s">
        <v>11</v>
      </c>
      <c r="D45" s="18">
        <v>2563</v>
      </c>
      <c r="E45" s="18">
        <f>VLOOKUP(A$1:A$65536,[1]搜索条件!A$1:E$65536,5,0)</f>
        <v>0.15</v>
      </c>
      <c r="F45" s="18">
        <f t="shared" si="0"/>
        <v>384.45</v>
      </c>
      <c r="G45" s="18" t="s">
        <v>12</v>
      </c>
    </row>
    <row r="46" spans="1:7">
      <c r="A46" s="18" t="s">
        <v>57</v>
      </c>
      <c r="B46" s="19" t="str">
        <f>VLOOKUP(A46:A120,[1]搜索条件!A$1:B$65536,2,0)</f>
        <v>主驾左后护盖固定片</v>
      </c>
      <c r="C46" s="19" t="s">
        <v>11</v>
      </c>
      <c r="D46" s="18">
        <v>2500</v>
      </c>
      <c r="E46" s="18">
        <f>VLOOKUP(A$1:A$65536,[1]搜索条件!A$1:E$65536,5,0)</f>
        <v>0.15</v>
      </c>
      <c r="F46" s="18">
        <f t="shared" si="0"/>
        <v>375</v>
      </c>
      <c r="G46" s="18" t="s">
        <v>12</v>
      </c>
    </row>
    <row r="47" ht="13" spans="1:8">
      <c r="A47" s="18" t="s">
        <v>58</v>
      </c>
      <c r="B47" s="19" t="str">
        <f>VLOOKUP(A47:A121,[1]搜索条件!A$1:B$65536,2,0)</f>
        <v>座蛇形簧固定片</v>
      </c>
      <c r="C47" s="19" t="s">
        <v>15</v>
      </c>
      <c r="D47" s="18">
        <v>5680</v>
      </c>
      <c r="E47" s="18">
        <f>VLOOKUP(A$1:A$65536,[1]搜索条件!A$1:E$65536,5,0)</f>
        <v>0.1523</v>
      </c>
      <c r="F47" s="18">
        <f t="shared" si="0"/>
        <v>865.064</v>
      </c>
      <c r="G47" s="18" t="s">
        <v>9</v>
      </c>
      <c r="H47" s="20"/>
    </row>
    <row r="48" ht="13" spans="1:8">
      <c r="A48" s="18" t="s">
        <v>59</v>
      </c>
      <c r="B48" s="19" t="str">
        <f>VLOOKUP(A48:A122,[1]搜索条件!A$1:B$65536,2,0)</f>
        <v>副驾表皮固定钢丝D</v>
      </c>
      <c r="C48" s="19" t="s">
        <v>15</v>
      </c>
      <c r="D48" s="18">
        <v>1848</v>
      </c>
      <c r="E48" s="18">
        <f>VLOOKUP(A$1:A$65536,[1]搜索条件!A$1:E$65536,5,0)</f>
        <v>0.7556</v>
      </c>
      <c r="F48" s="18">
        <f t="shared" si="0"/>
        <v>1396.3488</v>
      </c>
      <c r="G48" s="18" t="s">
        <v>9</v>
      </c>
      <c r="H48" s="20"/>
    </row>
    <row r="49" ht="13" spans="1:8">
      <c r="A49" s="18" t="s">
        <v>60</v>
      </c>
      <c r="B49" s="19" t="str">
        <f>VLOOKUP(A49:A123,[1]搜索条件!A$1:B$65536,2,0)</f>
        <v>表皮固定钢丝D</v>
      </c>
      <c r="C49" s="19" t="s">
        <v>15</v>
      </c>
      <c r="D49" s="18">
        <v>1583</v>
      </c>
      <c r="E49" s="18">
        <f>VLOOKUP(A$1:A$65536,[1]搜索条件!A$1:E$65536,5,0)</f>
        <v>0.7556</v>
      </c>
      <c r="F49" s="18">
        <f t="shared" si="0"/>
        <v>1196.1148</v>
      </c>
      <c r="G49" s="18" t="s">
        <v>9</v>
      </c>
      <c r="H49" s="20"/>
    </row>
    <row r="50" ht="13" spans="1:8">
      <c r="A50" s="18" t="s">
        <v>61</v>
      </c>
      <c r="B50" s="19" t="str">
        <f>VLOOKUP(A50:A124,[1]搜索条件!A$1:B$65536,2,0)</f>
        <v>表皮固定钢丝C</v>
      </c>
      <c r="C50" s="19" t="s">
        <v>15</v>
      </c>
      <c r="D50" s="18">
        <v>2303</v>
      </c>
      <c r="E50" s="18">
        <f>VLOOKUP(A$1:A$65536,[1]搜索条件!A$1:E$65536,5,0)</f>
        <v>0.5153</v>
      </c>
      <c r="F50" s="18">
        <f t="shared" si="0"/>
        <v>1186.7359</v>
      </c>
      <c r="G50" s="18" t="s">
        <v>9</v>
      </c>
      <c r="H50" s="20"/>
    </row>
    <row r="51" ht="13" spans="1:8">
      <c r="A51" s="18" t="s">
        <v>62</v>
      </c>
      <c r="B51" s="19" t="str">
        <f>VLOOKUP(A51:A125,[1]搜索条件!A$1:B$65536,2,0)</f>
        <v>副驾表皮固定钢丝B</v>
      </c>
      <c r="C51" s="19" t="s">
        <v>15</v>
      </c>
      <c r="D51" s="18">
        <v>2150</v>
      </c>
      <c r="E51" s="18">
        <f>VLOOKUP(A$1:A$65536,[1]搜索条件!A$1:E$65536,5,0)</f>
        <v>0.5838</v>
      </c>
      <c r="F51" s="18">
        <f t="shared" si="0"/>
        <v>1255.17</v>
      </c>
      <c r="G51" s="18" t="s">
        <v>9</v>
      </c>
      <c r="H51" s="20"/>
    </row>
    <row r="52" ht="13" spans="1:8">
      <c r="A52" s="18" t="s">
        <v>63</v>
      </c>
      <c r="B52" s="19" t="str">
        <f>VLOOKUP(A52:A126,[1]搜索条件!A$1:B$65536,2,0)</f>
        <v>表皮固定钢丝B</v>
      </c>
      <c r="C52" s="19" t="s">
        <v>64</v>
      </c>
      <c r="D52" s="18">
        <v>1405</v>
      </c>
      <c r="E52" s="18">
        <f>VLOOKUP(A$1:A$65536,[1]搜索条件!A$1:E$65536,5,0)</f>
        <v>0.5838</v>
      </c>
      <c r="F52" s="18">
        <f t="shared" si="0"/>
        <v>820.239</v>
      </c>
      <c r="G52" s="18" t="s">
        <v>9</v>
      </c>
      <c r="H52" s="20"/>
    </row>
    <row r="53" ht="13" spans="1:8">
      <c r="A53" s="18" t="s">
        <v>65</v>
      </c>
      <c r="B53" s="19" t="str">
        <f>VLOOKUP(A53:A127,[1]搜索条件!A$1:B$65536,2,0)</f>
        <v>副驾表皮固定钢丝A</v>
      </c>
      <c r="C53" s="19" t="s">
        <v>15</v>
      </c>
      <c r="D53" s="18">
        <v>2447</v>
      </c>
      <c r="E53" s="18">
        <f>VLOOKUP(A$1:A$65536,[1]搜索条件!A$1:E$65536,5,0)</f>
        <v>0.4121</v>
      </c>
      <c r="F53" s="18">
        <f t="shared" si="0"/>
        <v>1008.4087</v>
      </c>
      <c r="G53" s="18" t="s">
        <v>9</v>
      </c>
      <c r="H53" s="20"/>
    </row>
    <row r="54" spans="1:7">
      <c r="A54" s="18" t="s">
        <v>66</v>
      </c>
      <c r="B54" s="19" t="str">
        <f>VLOOKUP(A54:A128,[1]搜索条件!A$1:B$65536,2,0)</f>
        <v>升降齿板</v>
      </c>
      <c r="C54" s="19" t="s">
        <v>15</v>
      </c>
      <c r="D54" s="18">
        <v>1138</v>
      </c>
      <c r="E54" s="18">
        <f>VLOOKUP(A$1:A$65536,[1]搜索条件!A$1:E$65536,5,0)</f>
        <v>5.4</v>
      </c>
      <c r="F54" s="18">
        <f t="shared" si="0"/>
        <v>6145.2</v>
      </c>
      <c r="G54" s="18" t="s">
        <v>12</v>
      </c>
    </row>
    <row r="55" spans="1:7">
      <c r="A55" s="18" t="s">
        <v>67</v>
      </c>
      <c r="B55" s="19" t="str">
        <f>VLOOKUP(A55:A129,[1]搜索条件!A$1:B$65536,2,0)</f>
        <v>升降棘轮</v>
      </c>
      <c r="C55" s="19" t="s">
        <v>15</v>
      </c>
      <c r="D55" s="18">
        <v>1489</v>
      </c>
      <c r="E55" s="18">
        <f>VLOOKUP(A$1:A$65536,[1]搜索条件!A$1:E$65536,5,0)</f>
        <v>59.1</v>
      </c>
      <c r="F55" s="18">
        <f t="shared" si="0"/>
        <v>87999.9</v>
      </c>
      <c r="G55" s="18" t="s">
        <v>12</v>
      </c>
    </row>
    <row r="56" ht="13" spans="1:8">
      <c r="A56" s="18" t="s">
        <v>68</v>
      </c>
      <c r="B56" s="19" t="str">
        <f>VLOOKUP(A56:A130,[1]搜索条件!A$1:B$65536,2,0)</f>
        <v>座管架</v>
      </c>
      <c r="C56" s="19" t="s">
        <v>15</v>
      </c>
      <c r="D56" s="18">
        <v>685</v>
      </c>
      <c r="E56" s="18">
        <f>VLOOKUP(A$1:A$65536,[1]搜索条件!A$1:E$65536,5,0)</f>
        <v>5.87017</v>
      </c>
      <c r="F56" s="18">
        <f t="shared" si="0"/>
        <v>4021.06645</v>
      </c>
      <c r="G56" s="18" t="s">
        <v>9</v>
      </c>
      <c r="H56" s="20"/>
    </row>
    <row r="57" ht="13" spans="1:8">
      <c r="A57" s="18" t="s">
        <v>69</v>
      </c>
      <c r="B57" s="19" t="str">
        <f>VLOOKUP(A57:A131,[1]搜索条件!A$1:B$65536,2,0)</f>
        <v>M20主驾右内后管架支撑座</v>
      </c>
      <c r="C57" s="19" t="s">
        <v>8</v>
      </c>
      <c r="D57" s="18">
        <v>134</v>
      </c>
      <c r="E57" s="18">
        <f>VLOOKUP(A$1:A$65536,[1]搜索条件!A$1:E$65536,5,0)</f>
        <v>0.77</v>
      </c>
      <c r="F57" s="18">
        <f t="shared" si="0"/>
        <v>103.18</v>
      </c>
      <c r="G57" s="18" t="s">
        <v>9</v>
      </c>
      <c r="H57" s="20"/>
    </row>
    <row r="58" ht="13" spans="1:8">
      <c r="A58" s="18" t="s">
        <v>70</v>
      </c>
      <c r="B58" s="19" t="str">
        <f>VLOOKUP(A58:A132,[1]搜索条件!A$1:B$65536,2,0)</f>
        <v>M20副驾左内后管架支撑座</v>
      </c>
      <c r="C58" s="19" t="s">
        <v>8</v>
      </c>
      <c r="D58" s="18">
        <v>36</v>
      </c>
      <c r="E58" s="18">
        <f>VLOOKUP(A$1:A$65536,[1]搜索条件!A$1:E$65536,5,0)</f>
        <v>0.77</v>
      </c>
      <c r="F58" s="18">
        <f t="shared" si="0"/>
        <v>27.72</v>
      </c>
      <c r="G58" s="18" t="s">
        <v>9</v>
      </c>
      <c r="H58" s="20"/>
    </row>
    <row r="59" spans="1:7">
      <c r="A59" s="18" t="s">
        <v>71</v>
      </c>
      <c r="B59" s="19" t="str">
        <f>VLOOKUP(A59:A133,[1]搜索条件!A$1:B$65536,2,0)</f>
        <v>外护盖固定片</v>
      </c>
      <c r="C59" s="19" t="s">
        <v>11</v>
      </c>
      <c r="D59" s="18">
        <v>163</v>
      </c>
      <c r="E59" s="18">
        <f>VLOOKUP(A$1:A$65536,[1]搜索条件!A$1:E$65536,5,0)</f>
        <v>0.14</v>
      </c>
      <c r="F59" s="18">
        <f t="shared" si="0"/>
        <v>22.82</v>
      </c>
      <c r="G59" s="18" t="s">
        <v>12</v>
      </c>
    </row>
    <row r="60" ht="13" spans="1:8">
      <c r="A60" s="18" t="s">
        <v>72</v>
      </c>
      <c r="B60" s="19" t="str">
        <f>VLOOKUP(A60:A134,[1]搜索条件!A$1:B$65536,2,0)</f>
        <v>落地左座垫木板总成</v>
      </c>
      <c r="C60" s="19" t="s">
        <v>73</v>
      </c>
      <c r="D60" s="18">
        <v>2</v>
      </c>
      <c r="E60" s="18">
        <f>VLOOKUP(A$1:A$65536,[1]搜索条件!A$1:E$65536,5,0)</f>
        <v>86.55</v>
      </c>
      <c r="F60" s="18">
        <f t="shared" si="0"/>
        <v>173.1</v>
      </c>
      <c r="G60" s="18" t="s">
        <v>9</v>
      </c>
      <c r="H60" s="20"/>
    </row>
    <row r="61" ht="13" spans="1:8">
      <c r="A61" s="18" t="s">
        <v>74</v>
      </c>
      <c r="B61" s="19" t="str">
        <f>VLOOKUP(A61:A135,[1]搜索条件!A$1:B$65536,2,0)</f>
        <v>落地左背木板总成</v>
      </c>
      <c r="C61" s="19" t="s">
        <v>73</v>
      </c>
      <c r="D61" s="18">
        <v>5</v>
      </c>
      <c r="E61" s="18">
        <f>VLOOKUP(A$1:A$65536,[1]搜索条件!A$1:E$65536,5,0)</f>
        <v>121.12</v>
      </c>
      <c r="F61" s="18">
        <f t="shared" si="0"/>
        <v>605.6</v>
      </c>
      <c r="G61" s="18" t="s">
        <v>9</v>
      </c>
      <c r="H61" s="20"/>
    </row>
    <row r="62" ht="13" spans="1:8">
      <c r="A62" s="18" t="s">
        <v>75</v>
      </c>
      <c r="B62" s="19" t="str">
        <f>VLOOKUP(A62:A136,[1]搜索条件!A$1:B$65536,2,0)</f>
        <v>落地右背木板总成</v>
      </c>
      <c r="C62" s="19" t="s">
        <v>73</v>
      </c>
      <c r="D62" s="18">
        <v>9</v>
      </c>
      <c r="E62" s="18">
        <f>VLOOKUP(A$1:A$65536,[1]搜索条件!A$1:E$65536,5,0)</f>
        <v>121.12</v>
      </c>
      <c r="F62" s="18">
        <f t="shared" si="0"/>
        <v>1090.08</v>
      </c>
      <c r="G62" s="18" t="s">
        <v>9</v>
      </c>
      <c r="H62" s="20"/>
    </row>
    <row r="63" ht="13" spans="1:8">
      <c r="A63" s="18" t="s">
        <v>76</v>
      </c>
      <c r="B63" s="19" t="str">
        <f>VLOOKUP(A63:A137,[1]搜索条件!A$1:B$65536,2,0)</f>
        <v>落地中背-左木板总成</v>
      </c>
      <c r="C63" s="19" t="s">
        <v>73</v>
      </c>
      <c r="D63" s="18">
        <v>6</v>
      </c>
      <c r="E63" s="18">
        <f>VLOOKUP(A$1:A$65536,[1]搜索条件!A$1:E$65536,5,0)</f>
        <v>85.19</v>
      </c>
      <c r="F63" s="18">
        <f t="shared" si="0"/>
        <v>511.14</v>
      </c>
      <c r="G63" s="18" t="s">
        <v>9</v>
      </c>
      <c r="H63" s="20"/>
    </row>
    <row r="64" ht="13" spans="1:8">
      <c r="A64" s="18" t="s">
        <v>77</v>
      </c>
      <c r="B64" s="19" t="str">
        <f>VLOOKUP(A64:A138,[1]搜索条件!A$1:B$65536,2,0)</f>
        <v>落地中背-右木板总成</v>
      </c>
      <c r="C64" s="19" t="s">
        <v>73</v>
      </c>
      <c r="D64" s="18">
        <v>7</v>
      </c>
      <c r="E64" s="18">
        <f>VLOOKUP(A$1:A$65536,[1]搜索条件!A$1:E$65536,5,0)</f>
        <v>85.19</v>
      </c>
      <c r="F64" s="18">
        <f t="shared" si="0"/>
        <v>596.33</v>
      </c>
      <c r="G64" s="18" t="s">
        <v>9</v>
      </c>
      <c r="H64" s="20"/>
    </row>
    <row r="65" ht="13" spans="1:8">
      <c r="A65" s="18" t="s">
        <v>78</v>
      </c>
      <c r="B65" s="19" t="str">
        <f>VLOOKUP(A65:A139,[1]搜索条件!A$1:B$65536,2,0)</f>
        <v>一等左扶手木板总成</v>
      </c>
      <c r="C65" s="19" t="s">
        <v>73</v>
      </c>
      <c r="D65" s="18">
        <v>9</v>
      </c>
      <c r="E65" s="18">
        <f>VLOOKUP(A$1:A$65536,[1]搜索条件!A$1:E$65536,5,0)</f>
        <v>93.41</v>
      </c>
      <c r="F65" s="18">
        <f t="shared" si="0"/>
        <v>840.69</v>
      </c>
      <c r="G65" s="18" t="s">
        <v>9</v>
      </c>
      <c r="H65" s="20"/>
    </row>
    <row r="66" ht="13" spans="1:8">
      <c r="A66" s="18" t="s">
        <v>79</v>
      </c>
      <c r="B66" s="19" t="str">
        <f>VLOOKUP(A66:A140,[1]搜索条件!A$1:B$65536,2,0)</f>
        <v>一等右扶手木板总成</v>
      </c>
      <c r="C66" s="19" t="s">
        <v>73</v>
      </c>
      <c r="D66" s="18">
        <v>9</v>
      </c>
      <c r="E66" s="18">
        <f>VLOOKUP(A$1:A$65536,[1]搜索条件!A$1:E$65536,5,0)</f>
        <v>93.41</v>
      </c>
      <c r="F66" s="18">
        <f t="shared" ref="F66:F76" si="1">D66*E66</f>
        <v>840.69</v>
      </c>
      <c r="G66" s="18" t="s">
        <v>9</v>
      </c>
      <c r="H66" s="20"/>
    </row>
    <row r="67" ht="13" spans="1:8">
      <c r="A67" s="18" t="s">
        <v>80</v>
      </c>
      <c r="B67" s="19" t="str">
        <f>VLOOKUP(A67:A141,[1]搜索条件!A$1:B$65536,2,0)</f>
        <v>二等背木板总成</v>
      </c>
      <c r="C67" s="19" t="s">
        <v>73</v>
      </c>
      <c r="D67" s="18">
        <v>35</v>
      </c>
      <c r="E67" s="18">
        <f>VLOOKUP(A$1:A$65536,[1]搜索条件!A$1:E$65536,5,0)</f>
        <v>143.26</v>
      </c>
      <c r="F67" s="18">
        <f t="shared" si="1"/>
        <v>5014.1</v>
      </c>
      <c r="G67" s="18" t="s">
        <v>9</v>
      </c>
      <c r="H67" s="20"/>
    </row>
    <row r="68" ht="13" spans="1:8">
      <c r="A68" s="18" t="s">
        <v>81</v>
      </c>
      <c r="B68" s="19" t="str">
        <f>VLOOKUP(A68:A142,[1]搜索条件!A$1:B$65536,2,0)</f>
        <v>二等座木板总成</v>
      </c>
      <c r="C68" s="19" t="s">
        <v>73</v>
      </c>
      <c r="D68" s="18">
        <v>197</v>
      </c>
      <c r="E68" s="18">
        <f>VLOOKUP(A$1:A$65536,[1]搜索条件!A$1:E$65536,5,0)</f>
        <v>118.21</v>
      </c>
      <c r="F68" s="18">
        <f t="shared" si="1"/>
        <v>23287.37</v>
      </c>
      <c r="G68" s="18" t="s">
        <v>9</v>
      </c>
      <c r="H68" s="20"/>
    </row>
    <row r="69" ht="13" spans="1:8">
      <c r="A69" s="18" t="s">
        <v>82</v>
      </c>
      <c r="B69" s="19" t="str">
        <f>VLOOKUP(A69:A143,[1]搜索条件!A$1:B$65536,2,0)</f>
        <v>二等扶手木板总成</v>
      </c>
      <c r="C69" s="19" t="s">
        <v>73</v>
      </c>
      <c r="D69" s="18">
        <v>45</v>
      </c>
      <c r="E69" s="18">
        <f>VLOOKUP(A$1:A$65536,[1]搜索条件!A$1:E$65536,5,0)</f>
        <v>83.57</v>
      </c>
      <c r="F69" s="18">
        <f t="shared" si="1"/>
        <v>3760.65</v>
      </c>
      <c r="G69" s="18" t="s">
        <v>9</v>
      </c>
      <c r="H69" s="20"/>
    </row>
    <row r="70" ht="13" spans="1:8">
      <c r="A70" s="18" t="s">
        <v>83</v>
      </c>
      <c r="B70" s="19" t="str">
        <f>VLOOKUP(A70:A144,[1]搜索条件!A$1:B$65536,2,0)</f>
        <v>折叠背木板总成</v>
      </c>
      <c r="C70" s="19" t="s">
        <v>73</v>
      </c>
      <c r="D70" s="18">
        <v>20</v>
      </c>
      <c r="E70" s="18">
        <f>VLOOKUP(A$1:A$65536,[1]搜索条件!A$1:E$65536,5,0)</f>
        <v>60.43</v>
      </c>
      <c r="F70" s="18">
        <f t="shared" si="1"/>
        <v>1208.6</v>
      </c>
      <c r="G70" s="18" t="s">
        <v>9</v>
      </c>
      <c r="H70" s="20"/>
    </row>
    <row r="71" ht="13" spans="1:8">
      <c r="A71" s="18" t="s">
        <v>84</v>
      </c>
      <c r="B71" s="19" t="str">
        <f>VLOOKUP(A71:A145,[1]搜索条件!A$1:B$65536,2,0)</f>
        <v>折叠背木板总成</v>
      </c>
      <c r="C71" s="21" t="s">
        <v>85</v>
      </c>
      <c r="D71" s="18">
        <v>30</v>
      </c>
      <c r="E71" s="18">
        <f>VLOOKUP(A$1:A$65536,[1]搜索条件!A$1:E$65536,5,0)</f>
        <v>60.42</v>
      </c>
      <c r="F71" s="18">
        <f t="shared" si="1"/>
        <v>1812.6</v>
      </c>
      <c r="G71" s="18" t="s">
        <v>9</v>
      </c>
      <c r="H71" s="20"/>
    </row>
    <row r="72" ht="13" spans="1:8">
      <c r="A72" s="18" t="s">
        <v>86</v>
      </c>
      <c r="B72" s="19" t="str">
        <f>VLOOKUP(A72:A146,[1]搜索条件!A$1:B$65536,2,0)</f>
        <v>背垫木板总成</v>
      </c>
      <c r="C72" s="19" t="s">
        <v>87</v>
      </c>
      <c r="D72" s="18">
        <v>5</v>
      </c>
      <c r="E72" s="18">
        <f>VLOOKUP(A$1:A$65536,[1]搜索条件!A$1:E$65536,5,0)</f>
        <v>126.51</v>
      </c>
      <c r="F72" s="18">
        <f t="shared" si="1"/>
        <v>632.55</v>
      </c>
      <c r="G72" s="18" t="s">
        <v>9</v>
      </c>
      <c r="H72" s="20"/>
    </row>
    <row r="73" ht="13" spans="1:8">
      <c r="A73" s="18" t="s">
        <v>88</v>
      </c>
      <c r="B73" s="19" t="str">
        <f>VLOOKUP(A73:A147,[1]搜索条件!A$1:B$65536,2,0)</f>
        <v>座垫木板总成</v>
      </c>
      <c r="C73" s="19" t="s">
        <v>87</v>
      </c>
      <c r="D73" s="18">
        <v>5</v>
      </c>
      <c r="E73" s="18">
        <f>VLOOKUP(A$1:A$65536,[1]搜索条件!A$1:E$65536,5,0)</f>
        <v>118.21</v>
      </c>
      <c r="F73" s="18">
        <f t="shared" si="1"/>
        <v>591.05</v>
      </c>
      <c r="G73" s="18" t="s">
        <v>9</v>
      </c>
      <c r="H73" s="20"/>
    </row>
    <row r="74" ht="13" spans="1:8">
      <c r="A74" s="18" t="s">
        <v>89</v>
      </c>
      <c r="B74" s="19" t="str">
        <f>VLOOKUP(A74:A148,[1]搜索条件!A$1:B$65536,2,0)</f>
        <v>表皮固定钢丝A</v>
      </c>
      <c r="C74" s="19" t="s">
        <v>15</v>
      </c>
      <c r="D74" s="18">
        <v>1863</v>
      </c>
      <c r="E74" s="18">
        <f>VLOOKUP(A$1:A$65536,[1]搜索条件!A$1:E$65536,5,0)</f>
        <v>0.4121</v>
      </c>
      <c r="F74" s="18">
        <f t="shared" si="1"/>
        <v>767.7423</v>
      </c>
      <c r="G74" s="18" t="s">
        <v>9</v>
      </c>
      <c r="H74" s="20"/>
    </row>
    <row r="75" ht="13" spans="1:8">
      <c r="A75" s="18" t="s">
        <v>90</v>
      </c>
      <c r="B75" s="19" t="str">
        <f>VLOOKUP(A75:A149,[1]搜索条件!A$1:B$65536,2,0)</f>
        <v>齿轨二等座椅背垫木板总成</v>
      </c>
      <c r="C75" s="19" t="s">
        <v>73</v>
      </c>
      <c r="D75" s="18">
        <v>5</v>
      </c>
      <c r="E75" s="18">
        <f>VLOOKUP(A$1:A$65536,[1]搜索条件!A$1:E$65536,5,0)</f>
        <v>50.53</v>
      </c>
      <c r="F75" s="18">
        <f t="shared" si="1"/>
        <v>252.65</v>
      </c>
      <c r="G75" s="18" t="s">
        <v>9</v>
      </c>
      <c r="H75" s="20"/>
    </row>
    <row r="76" ht="13" spans="1:8">
      <c r="A76" s="18" t="s">
        <v>91</v>
      </c>
      <c r="B76" s="19" t="str">
        <f>VLOOKUP(A76:A150,[1]搜索条件!A$1:B$65536,2,0)</f>
        <v>齿轨二等座椅坐垫木板总成</v>
      </c>
      <c r="C76" s="19" t="s">
        <v>73</v>
      </c>
      <c r="D76" s="18">
        <v>5</v>
      </c>
      <c r="E76" s="18">
        <f>VLOOKUP(A$1:A$65536,[1]搜索条件!A$1:E$65536,5,0)</f>
        <v>50.53</v>
      </c>
      <c r="F76" s="18">
        <f t="shared" si="1"/>
        <v>252.65</v>
      </c>
      <c r="G76" s="18" t="s">
        <v>9</v>
      </c>
      <c r="H76" s="20"/>
    </row>
    <row r="77" ht="13" spans="1:7">
      <c r="A77" s="22" t="s">
        <v>92</v>
      </c>
      <c r="B77" s="23"/>
      <c r="C77" s="23"/>
      <c r="D77" s="23">
        <f>SUM(D2:D76)</f>
        <v>178660</v>
      </c>
      <c r="E77" s="23"/>
      <c r="F77" s="24">
        <f>SUM(F2:F76)</f>
        <v>333792.58785</v>
      </c>
      <c r="G77" s="18"/>
    </row>
  </sheetData>
  <pageMargins left="0.7" right="0.7" top="0.75" bottom="0.75" header="0.3" footer="0.3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zoomScale="70" zoomScaleNormal="70" workbookViewId="0">
      <selection activeCell="I24" sqref="I24"/>
    </sheetView>
  </sheetViews>
  <sheetFormatPr defaultColWidth="8" defaultRowHeight="12.5" outlineLevelCol="6"/>
  <cols>
    <col min="1" max="1" width="6.25454545454545" style="1" customWidth="1"/>
    <col min="2" max="2" width="65.3636363636364" style="2" customWidth="1"/>
    <col min="3" max="3" width="5.25454545454545" style="2" customWidth="1"/>
    <col min="4" max="4" width="11.1272727272727" style="2" customWidth="1"/>
    <col min="5" max="5" width="13.2545454545455" style="2" customWidth="1"/>
    <col min="6" max="6" width="11.1272727272727" style="2" customWidth="1"/>
    <col min="7" max="16384" width="8" style="2"/>
  </cols>
  <sheetData>
    <row r="1" ht="17.5" spans="1:6">
      <c r="A1" s="3" t="s">
        <v>93</v>
      </c>
      <c r="B1" s="4" t="s">
        <v>1</v>
      </c>
      <c r="C1" s="3" t="s">
        <v>94</v>
      </c>
      <c r="D1" s="3" t="s">
        <v>95</v>
      </c>
      <c r="E1" s="3" t="s">
        <v>96</v>
      </c>
      <c r="F1" s="3" t="s">
        <v>6</v>
      </c>
    </row>
    <row r="2" ht="17.5" hidden="1" spans="2:6">
      <c r="B2" s="5" t="s">
        <v>97</v>
      </c>
      <c r="C2" s="6" t="s">
        <v>98</v>
      </c>
      <c r="D2" s="7">
        <v>75</v>
      </c>
      <c r="E2" s="6" t="s">
        <v>99</v>
      </c>
      <c r="F2" s="7" t="s">
        <v>100</v>
      </c>
    </row>
    <row r="3" ht="17.5" hidden="1" spans="2:6">
      <c r="B3" s="5" t="s">
        <v>101</v>
      </c>
      <c r="C3" s="6" t="s">
        <v>98</v>
      </c>
      <c r="D3" s="7">
        <v>70</v>
      </c>
      <c r="E3" s="6" t="s">
        <v>102</v>
      </c>
      <c r="F3" s="7" t="s">
        <v>100</v>
      </c>
    </row>
    <row r="4" ht="17.5" hidden="1" spans="2:6">
      <c r="B4" s="8" t="s">
        <v>103</v>
      </c>
      <c r="C4" s="6" t="s">
        <v>98</v>
      </c>
      <c r="D4" s="7">
        <v>249</v>
      </c>
      <c r="E4" s="6" t="s">
        <v>99</v>
      </c>
      <c r="F4" s="6" t="s">
        <v>100</v>
      </c>
    </row>
    <row r="5" ht="17.5" hidden="1" spans="2:6">
      <c r="B5" s="8" t="s">
        <v>104</v>
      </c>
      <c r="C5" s="6" t="s">
        <v>98</v>
      </c>
      <c r="D5" s="7">
        <v>230</v>
      </c>
      <c r="E5" s="6" t="s">
        <v>99</v>
      </c>
      <c r="F5" s="6" t="s">
        <v>100</v>
      </c>
    </row>
    <row r="6" ht="17.5" hidden="1" spans="2:6">
      <c r="B6" s="8" t="s">
        <v>105</v>
      </c>
      <c r="C6" s="6" t="s">
        <v>98</v>
      </c>
      <c r="D6" s="7">
        <v>127</v>
      </c>
      <c r="E6" s="6" t="s">
        <v>99</v>
      </c>
      <c r="F6" s="6" t="s">
        <v>100</v>
      </c>
    </row>
    <row r="7" ht="17.5" hidden="1" spans="2:7">
      <c r="B7" s="8" t="s">
        <v>106</v>
      </c>
      <c r="C7" s="6" t="s">
        <v>98</v>
      </c>
      <c r="D7" s="7">
        <v>97</v>
      </c>
      <c r="E7" s="6" t="s">
        <v>99</v>
      </c>
      <c r="F7" s="6" t="s">
        <v>100</v>
      </c>
      <c r="G7" s="9"/>
    </row>
    <row r="8" ht="17.5" hidden="1" spans="2:6">
      <c r="B8" s="5" t="s">
        <v>107</v>
      </c>
      <c r="C8" s="6" t="s">
        <v>98</v>
      </c>
      <c r="D8" s="7">
        <v>128</v>
      </c>
      <c r="E8" s="6" t="s">
        <v>99</v>
      </c>
      <c r="F8" s="7" t="s">
        <v>108</v>
      </c>
    </row>
    <row r="9" ht="17.5" hidden="1" spans="2:6">
      <c r="B9" s="5" t="s">
        <v>109</v>
      </c>
      <c r="C9" s="6" t="s">
        <v>98</v>
      </c>
      <c r="D9" s="7">
        <v>86</v>
      </c>
      <c r="E9" s="6" t="s">
        <v>99</v>
      </c>
      <c r="F9" s="7" t="s">
        <v>108</v>
      </c>
    </row>
    <row r="10" ht="17.5" hidden="1" spans="2:7">
      <c r="B10" s="5" t="s">
        <v>110</v>
      </c>
      <c r="C10" s="6" t="s">
        <v>98</v>
      </c>
      <c r="D10" s="7">
        <v>88</v>
      </c>
      <c r="E10" s="6" t="s">
        <v>99</v>
      </c>
      <c r="F10" s="7" t="s">
        <v>108</v>
      </c>
      <c r="G10" s="9"/>
    </row>
    <row r="11" ht="17.5" hidden="1" spans="2:7">
      <c r="B11" s="5" t="s">
        <v>111</v>
      </c>
      <c r="C11" s="6" t="s">
        <v>98</v>
      </c>
      <c r="D11" s="7">
        <v>84</v>
      </c>
      <c r="E11" s="6" t="s">
        <v>99</v>
      </c>
      <c r="F11" s="7" t="s">
        <v>108</v>
      </c>
      <c r="G11" s="9"/>
    </row>
    <row r="12" ht="17.5" hidden="1" spans="2:6">
      <c r="B12" s="5" t="s">
        <v>112</v>
      </c>
      <c r="C12" s="6" t="s">
        <v>98</v>
      </c>
      <c r="D12" s="7">
        <v>3180</v>
      </c>
      <c r="E12" s="6" t="s">
        <v>102</v>
      </c>
      <c r="F12" s="7" t="s">
        <v>113</v>
      </c>
    </row>
    <row r="13" ht="17.5" hidden="1" spans="2:7">
      <c r="B13" s="8" t="s">
        <v>114</v>
      </c>
      <c r="C13" s="6" t="s">
        <v>98</v>
      </c>
      <c r="D13" s="7">
        <v>74</v>
      </c>
      <c r="E13" s="6" t="s">
        <v>99</v>
      </c>
      <c r="F13" s="6" t="s">
        <v>113</v>
      </c>
      <c r="G13" s="9"/>
    </row>
    <row r="14" ht="17.5" hidden="1" spans="2:6">
      <c r="B14" s="8" t="s">
        <v>115</v>
      </c>
      <c r="C14" s="6" t="s">
        <v>98</v>
      </c>
      <c r="D14" s="7">
        <v>14</v>
      </c>
      <c r="E14" s="6" t="s">
        <v>99</v>
      </c>
      <c r="F14" s="6" t="s">
        <v>113</v>
      </c>
    </row>
    <row r="15" ht="17.5" hidden="1" spans="2:6">
      <c r="B15" s="5" t="s">
        <v>116</v>
      </c>
      <c r="C15" s="6" t="s">
        <v>98</v>
      </c>
      <c r="D15" s="7">
        <v>1000</v>
      </c>
      <c r="E15" s="6" t="s">
        <v>117</v>
      </c>
      <c r="F15" s="6" t="s">
        <v>113</v>
      </c>
    </row>
    <row r="16" ht="17.5" hidden="1" spans="2:6">
      <c r="B16" s="5" t="s">
        <v>118</v>
      </c>
      <c r="C16" s="6" t="s">
        <v>98</v>
      </c>
      <c r="D16" s="7">
        <v>308</v>
      </c>
      <c r="E16" s="6" t="s">
        <v>117</v>
      </c>
      <c r="F16" s="6" t="s">
        <v>113</v>
      </c>
    </row>
    <row r="17" ht="17.5" hidden="1" spans="2:7">
      <c r="B17" s="5" t="s">
        <v>119</v>
      </c>
      <c r="C17" s="6" t="s">
        <v>98</v>
      </c>
      <c r="D17" s="7">
        <v>560</v>
      </c>
      <c r="E17" s="6" t="s">
        <v>117</v>
      </c>
      <c r="F17" s="6" t="s">
        <v>113</v>
      </c>
      <c r="G17" s="9"/>
    </row>
    <row r="18" ht="17.5" hidden="1" spans="2:7">
      <c r="B18" s="5" t="s">
        <v>120</v>
      </c>
      <c r="C18" s="6" t="s">
        <v>98</v>
      </c>
      <c r="D18" s="7">
        <v>609</v>
      </c>
      <c r="E18" s="6" t="s">
        <v>117</v>
      </c>
      <c r="F18" s="6" t="s">
        <v>113</v>
      </c>
      <c r="G18" s="9"/>
    </row>
    <row r="19" ht="17.5" spans="1:6">
      <c r="A19" s="10">
        <v>1</v>
      </c>
      <c r="B19" s="5" t="s">
        <v>121</v>
      </c>
      <c r="C19" s="6" t="s">
        <v>98</v>
      </c>
      <c r="D19" s="7">
        <v>120</v>
      </c>
      <c r="E19" s="6" t="s">
        <v>99</v>
      </c>
      <c r="F19" s="6" t="s">
        <v>12</v>
      </c>
    </row>
    <row r="20" ht="17.5" spans="1:7">
      <c r="A20" s="10">
        <v>2</v>
      </c>
      <c r="B20" s="5" t="s">
        <v>122</v>
      </c>
      <c r="C20" s="6" t="s">
        <v>98</v>
      </c>
      <c r="D20" s="7">
        <v>221</v>
      </c>
      <c r="E20" s="6" t="s">
        <v>99</v>
      </c>
      <c r="F20" s="6" t="s">
        <v>12</v>
      </c>
      <c r="G20" s="9"/>
    </row>
    <row r="21" ht="17.5" spans="1:7">
      <c r="A21" s="10">
        <v>3</v>
      </c>
      <c r="B21" s="5" t="s">
        <v>123</v>
      </c>
      <c r="C21" s="6" t="s">
        <v>98</v>
      </c>
      <c r="D21" s="7">
        <v>54</v>
      </c>
      <c r="E21" s="6" t="s">
        <v>99</v>
      </c>
      <c r="F21" s="6" t="s">
        <v>12</v>
      </c>
      <c r="G21" s="9"/>
    </row>
    <row r="22" ht="17.5" spans="1:7">
      <c r="A22" s="10">
        <v>4</v>
      </c>
      <c r="B22" s="5" t="s">
        <v>124</v>
      </c>
      <c r="C22" s="6" t="s">
        <v>98</v>
      </c>
      <c r="D22" s="7">
        <v>21</v>
      </c>
      <c r="E22" s="6" t="s">
        <v>99</v>
      </c>
      <c r="F22" s="6" t="s">
        <v>12</v>
      </c>
      <c r="G22" s="9"/>
    </row>
    <row r="23" ht="17.5" hidden="1" spans="1:6">
      <c r="A23" s="10">
        <v>5</v>
      </c>
      <c r="B23" s="5" t="s">
        <v>125</v>
      </c>
      <c r="C23" s="6" t="s">
        <v>98</v>
      </c>
      <c r="D23" s="7">
        <v>12</v>
      </c>
      <c r="E23" s="6" t="s">
        <v>99</v>
      </c>
      <c r="F23" s="6" t="s">
        <v>12</v>
      </c>
    </row>
    <row r="24" ht="17.5" spans="1:6">
      <c r="A24" s="10">
        <v>6</v>
      </c>
      <c r="B24" s="5" t="s">
        <v>126</v>
      </c>
      <c r="C24" s="6" t="s">
        <v>98</v>
      </c>
      <c r="D24" s="7">
        <v>50</v>
      </c>
      <c r="E24" s="6" t="s">
        <v>99</v>
      </c>
      <c r="F24" s="6" t="s">
        <v>12</v>
      </c>
    </row>
    <row r="25" ht="17.5" spans="1:6">
      <c r="A25" s="10">
        <v>7</v>
      </c>
      <c r="B25" s="5" t="s">
        <v>127</v>
      </c>
      <c r="C25" s="6" t="s">
        <v>98</v>
      </c>
      <c r="D25" s="7">
        <v>300</v>
      </c>
      <c r="E25" s="6" t="s">
        <v>99</v>
      </c>
      <c r="F25" s="6" t="s">
        <v>12</v>
      </c>
    </row>
    <row r="26" ht="17.5" spans="1:6">
      <c r="A26" s="10">
        <v>8</v>
      </c>
      <c r="B26" s="5" t="s">
        <v>128</v>
      </c>
      <c r="C26" s="6" t="s">
        <v>98</v>
      </c>
      <c r="D26" s="7">
        <v>147</v>
      </c>
      <c r="E26" s="6" t="s">
        <v>99</v>
      </c>
      <c r="F26" s="6" t="s">
        <v>12</v>
      </c>
    </row>
    <row r="27" ht="17.5" spans="1:6">
      <c r="A27" s="10">
        <v>9</v>
      </c>
      <c r="B27" s="5" t="s">
        <v>129</v>
      </c>
      <c r="C27" s="6" t="s">
        <v>98</v>
      </c>
      <c r="D27" s="7">
        <v>36</v>
      </c>
      <c r="E27" s="6" t="s">
        <v>99</v>
      </c>
      <c r="F27" s="6" t="s">
        <v>12</v>
      </c>
    </row>
    <row r="28" ht="17.5" spans="1:6">
      <c r="A28" s="10">
        <v>10</v>
      </c>
      <c r="B28" s="5" t="s">
        <v>130</v>
      </c>
      <c r="C28" s="6" t="s">
        <v>98</v>
      </c>
      <c r="D28" s="7">
        <v>86</v>
      </c>
      <c r="E28" s="6" t="s">
        <v>99</v>
      </c>
      <c r="F28" s="6" t="s">
        <v>12</v>
      </c>
    </row>
    <row r="29" ht="17.5" spans="1:6">
      <c r="A29" s="10">
        <v>11</v>
      </c>
      <c r="B29" s="5" t="s">
        <v>131</v>
      </c>
      <c r="C29" s="6" t="s">
        <v>98</v>
      </c>
      <c r="D29" s="7">
        <v>42</v>
      </c>
      <c r="E29" s="6" t="s">
        <v>99</v>
      </c>
      <c r="F29" s="6" t="s">
        <v>12</v>
      </c>
    </row>
    <row r="30" ht="17.5" spans="1:6">
      <c r="A30" s="10">
        <v>12</v>
      </c>
      <c r="B30" s="5" t="s">
        <v>132</v>
      </c>
      <c r="C30" s="6" t="s">
        <v>98</v>
      </c>
      <c r="D30" s="7">
        <v>12</v>
      </c>
      <c r="E30" s="6" t="s">
        <v>99</v>
      </c>
      <c r="F30" s="6" t="s">
        <v>12</v>
      </c>
    </row>
    <row r="31" ht="17.5" spans="1:6">
      <c r="A31" s="10">
        <v>13</v>
      </c>
      <c r="B31" s="5" t="s">
        <v>133</v>
      </c>
      <c r="C31" s="6" t="s">
        <v>98</v>
      </c>
      <c r="D31" s="7">
        <v>45</v>
      </c>
      <c r="E31" s="6" t="s">
        <v>99</v>
      </c>
      <c r="F31" s="6" t="s">
        <v>12</v>
      </c>
    </row>
    <row r="32" ht="17.5" spans="1:6">
      <c r="A32" s="10">
        <v>14</v>
      </c>
      <c r="B32" s="5" t="s">
        <v>134</v>
      </c>
      <c r="C32" s="6" t="s">
        <v>98</v>
      </c>
      <c r="D32" s="7">
        <v>80</v>
      </c>
      <c r="E32" s="6" t="s">
        <v>99</v>
      </c>
      <c r="F32" s="6" t="s">
        <v>12</v>
      </c>
    </row>
    <row r="33" ht="17.5" spans="1:6">
      <c r="A33" s="10">
        <v>15</v>
      </c>
      <c r="B33" s="5" t="s">
        <v>135</v>
      </c>
      <c r="C33" s="6" t="s">
        <v>98</v>
      </c>
      <c r="D33" s="7">
        <v>210</v>
      </c>
      <c r="E33" s="6" t="s">
        <v>99</v>
      </c>
      <c r="F33" s="6" t="s">
        <v>12</v>
      </c>
    </row>
    <row r="34" ht="17.5" spans="1:6">
      <c r="A34" s="10">
        <v>16</v>
      </c>
      <c r="B34" s="5" t="s">
        <v>136</v>
      </c>
      <c r="C34" s="6" t="s">
        <v>98</v>
      </c>
      <c r="D34" s="7">
        <v>40</v>
      </c>
      <c r="E34" s="6" t="s">
        <v>99</v>
      </c>
      <c r="F34" s="6" t="s">
        <v>12</v>
      </c>
    </row>
    <row r="35" ht="17.5" spans="1:6">
      <c r="A35" s="10">
        <v>17</v>
      </c>
      <c r="B35" s="5" t="s">
        <v>137</v>
      </c>
      <c r="C35" s="6" t="s">
        <v>98</v>
      </c>
      <c r="D35" s="7">
        <v>164</v>
      </c>
      <c r="E35" s="6" t="s">
        <v>99</v>
      </c>
      <c r="F35" s="6" t="s">
        <v>12</v>
      </c>
    </row>
    <row r="36" ht="17.5" spans="1:6">
      <c r="A36" s="10">
        <v>18</v>
      </c>
      <c r="B36" s="5" t="s">
        <v>138</v>
      </c>
      <c r="C36" s="6" t="s">
        <v>98</v>
      </c>
      <c r="D36" s="7">
        <v>24</v>
      </c>
      <c r="E36" s="6" t="s">
        <v>99</v>
      </c>
      <c r="F36" s="6" t="s">
        <v>12</v>
      </c>
    </row>
    <row r="37" ht="17.5" spans="1:6">
      <c r="A37" s="10">
        <v>19</v>
      </c>
      <c r="B37" s="5" t="s">
        <v>139</v>
      </c>
      <c r="C37" s="6" t="s">
        <v>98</v>
      </c>
      <c r="D37" s="7">
        <v>84</v>
      </c>
      <c r="E37" s="6" t="s">
        <v>99</v>
      </c>
      <c r="F37" s="6" t="s">
        <v>12</v>
      </c>
    </row>
    <row r="38" ht="17.5" spans="1:6">
      <c r="A38" s="10">
        <v>20</v>
      </c>
      <c r="B38" s="5" t="s">
        <v>140</v>
      </c>
      <c r="C38" s="6" t="s">
        <v>98</v>
      </c>
      <c r="D38" s="7">
        <v>84</v>
      </c>
      <c r="E38" s="6" t="s">
        <v>99</v>
      </c>
      <c r="F38" s="6" t="s">
        <v>12</v>
      </c>
    </row>
    <row r="39" ht="17.5" spans="1:6">
      <c r="A39" s="10">
        <v>21</v>
      </c>
      <c r="B39" s="5" t="s">
        <v>141</v>
      </c>
      <c r="C39" s="6" t="s">
        <v>98</v>
      </c>
      <c r="D39" s="7">
        <v>60</v>
      </c>
      <c r="E39" s="6" t="s">
        <v>99</v>
      </c>
      <c r="F39" s="6" t="s">
        <v>12</v>
      </c>
    </row>
    <row r="40" ht="17.5" spans="1:6">
      <c r="A40" s="10">
        <v>22</v>
      </c>
      <c r="B40" s="5" t="s">
        <v>142</v>
      </c>
      <c r="C40" s="6" t="s">
        <v>98</v>
      </c>
      <c r="D40" s="7">
        <v>22</v>
      </c>
      <c r="E40" s="6" t="s">
        <v>99</v>
      </c>
      <c r="F40" s="6" t="s">
        <v>12</v>
      </c>
    </row>
    <row r="41" ht="17.5" spans="1:6">
      <c r="A41" s="10">
        <v>23</v>
      </c>
      <c r="B41" s="5" t="s">
        <v>143</v>
      </c>
      <c r="C41" s="6" t="s">
        <v>98</v>
      </c>
      <c r="D41" s="7">
        <v>3360</v>
      </c>
      <c r="E41" s="6" t="s">
        <v>144</v>
      </c>
      <c r="F41" s="6" t="s">
        <v>12</v>
      </c>
    </row>
    <row r="42" ht="17.5" spans="1:6">
      <c r="A42" s="10">
        <v>24</v>
      </c>
      <c r="B42" s="5" t="s">
        <v>145</v>
      </c>
      <c r="C42" s="6" t="s">
        <v>98</v>
      </c>
      <c r="D42" s="7">
        <v>3850</v>
      </c>
      <c r="E42" s="6" t="s">
        <v>144</v>
      </c>
      <c r="F42" s="6" t="s">
        <v>12</v>
      </c>
    </row>
    <row r="43" ht="17.5" spans="1:6">
      <c r="A43" s="10">
        <v>25</v>
      </c>
      <c r="B43" s="5" t="s">
        <v>146</v>
      </c>
      <c r="C43" s="6" t="s">
        <v>98</v>
      </c>
      <c r="D43" s="7">
        <v>47</v>
      </c>
      <c r="E43" s="6" t="s">
        <v>99</v>
      </c>
      <c r="F43" s="6" t="s">
        <v>12</v>
      </c>
    </row>
    <row r="44" ht="17.5" spans="1:6">
      <c r="A44" s="10">
        <v>26</v>
      </c>
      <c r="B44" s="5" t="s">
        <v>147</v>
      </c>
      <c r="C44" s="6" t="s">
        <v>98</v>
      </c>
      <c r="D44" s="7">
        <v>60</v>
      </c>
      <c r="E44" s="6" t="s">
        <v>99</v>
      </c>
      <c r="F44" s="6" t="s">
        <v>12</v>
      </c>
    </row>
    <row r="45" ht="17.5" spans="1:6">
      <c r="A45" s="10">
        <v>27</v>
      </c>
      <c r="B45" s="5" t="s">
        <v>132</v>
      </c>
      <c r="C45" s="6" t="s">
        <v>98</v>
      </c>
      <c r="D45" s="7">
        <v>103</v>
      </c>
      <c r="E45" s="6" t="s">
        <v>99</v>
      </c>
      <c r="F45" s="6" t="s">
        <v>12</v>
      </c>
    </row>
    <row r="46" ht="17.5" spans="1:6">
      <c r="A46" s="10">
        <v>28</v>
      </c>
      <c r="B46" s="5" t="s">
        <v>148</v>
      </c>
      <c r="C46" s="6" t="s">
        <v>98</v>
      </c>
      <c r="D46" s="7">
        <v>400</v>
      </c>
      <c r="E46" s="6" t="s">
        <v>99</v>
      </c>
      <c r="F46" s="6" t="s">
        <v>12</v>
      </c>
    </row>
    <row r="47" ht="17.5" spans="1:6">
      <c r="A47" s="10">
        <v>29</v>
      </c>
      <c r="B47" s="5" t="s">
        <v>149</v>
      </c>
      <c r="C47" s="6" t="s">
        <v>98</v>
      </c>
      <c r="D47" s="7">
        <v>81</v>
      </c>
      <c r="E47" s="6" t="s">
        <v>99</v>
      </c>
      <c r="F47" s="6" t="s">
        <v>12</v>
      </c>
    </row>
    <row r="48" ht="17.5" spans="1:6">
      <c r="A48" s="10">
        <v>30</v>
      </c>
      <c r="B48" s="5" t="s">
        <v>150</v>
      </c>
      <c r="C48" s="6" t="s">
        <v>98</v>
      </c>
      <c r="D48" s="7">
        <v>28</v>
      </c>
      <c r="E48" s="6" t="s">
        <v>99</v>
      </c>
      <c r="F48" s="6" t="s">
        <v>12</v>
      </c>
    </row>
    <row r="49" ht="17.5" spans="1:6">
      <c r="A49" s="10">
        <v>31</v>
      </c>
      <c r="B49" s="5" t="s">
        <v>151</v>
      </c>
      <c r="C49" s="6" t="s">
        <v>98</v>
      </c>
      <c r="D49" s="7">
        <v>111</v>
      </c>
      <c r="E49" s="6" t="s">
        <v>99</v>
      </c>
      <c r="F49" s="6" t="s">
        <v>12</v>
      </c>
    </row>
    <row r="50" ht="17.5" spans="1:6">
      <c r="A50" s="10">
        <v>32</v>
      </c>
      <c r="B50" s="5" t="s">
        <v>152</v>
      </c>
      <c r="C50" s="6" t="s">
        <v>98</v>
      </c>
      <c r="D50" s="7">
        <v>320</v>
      </c>
      <c r="E50" s="6" t="s">
        <v>153</v>
      </c>
      <c r="F50" s="6" t="s">
        <v>12</v>
      </c>
    </row>
    <row r="51" ht="17.5" spans="1:6">
      <c r="A51" s="10">
        <v>33</v>
      </c>
      <c r="B51" s="5" t="s">
        <v>154</v>
      </c>
      <c r="C51" s="6" t="s">
        <v>98</v>
      </c>
      <c r="D51" s="7">
        <v>56</v>
      </c>
      <c r="E51" s="6" t="s">
        <v>99</v>
      </c>
      <c r="F51" s="6" t="s">
        <v>12</v>
      </c>
    </row>
    <row r="52" ht="17.5" spans="1:6">
      <c r="A52" s="10">
        <v>34</v>
      </c>
      <c r="B52" s="5" t="s">
        <v>155</v>
      </c>
      <c r="C52" s="6" t="s">
        <v>98</v>
      </c>
      <c r="D52" s="7">
        <v>15</v>
      </c>
      <c r="E52" s="6" t="s">
        <v>99</v>
      </c>
      <c r="F52" s="6" t="s">
        <v>12</v>
      </c>
    </row>
    <row r="53" ht="17.5" spans="1:6">
      <c r="A53" s="10">
        <v>35</v>
      </c>
      <c r="B53" s="25" t="s">
        <v>156</v>
      </c>
      <c r="C53" s="6" t="s">
        <v>98</v>
      </c>
      <c r="D53" s="7">
        <v>185</v>
      </c>
      <c r="E53" s="6" t="s">
        <v>99</v>
      </c>
      <c r="F53" s="6" t="s">
        <v>12</v>
      </c>
    </row>
    <row r="54" ht="17.5" spans="1:6">
      <c r="A54" s="10">
        <v>36</v>
      </c>
      <c r="B54" s="25" t="s">
        <v>157</v>
      </c>
      <c r="C54" s="6" t="s">
        <v>98</v>
      </c>
      <c r="D54" s="7">
        <v>520</v>
      </c>
      <c r="E54" s="6" t="s">
        <v>99</v>
      </c>
      <c r="F54" s="6" t="s">
        <v>12</v>
      </c>
    </row>
    <row r="55" ht="17.5" spans="1:6">
      <c r="A55" s="10">
        <v>37</v>
      </c>
      <c r="B55" s="25" t="s">
        <v>158</v>
      </c>
      <c r="C55" s="6" t="s">
        <v>98</v>
      </c>
      <c r="D55" s="7">
        <v>493</v>
      </c>
      <c r="E55" s="6" t="s">
        <v>99</v>
      </c>
      <c r="F55" s="6" t="s">
        <v>12</v>
      </c>
    </row>
    <row r="56" ht="17.5" spans="1:6">
      <c r="A56" s="10">
        <v>38</v>
      </c>
      <c r="B56" s="25" t="s">
        <v>159</v>
      </c>
      <c r="C56" s="6" t="s">
        <v>98</v>
      </c>
      <c r="D56" s="7">
        <v>38</v>
      </c>
      <c r="E56" s="6" t="s">
        <v>99</v>
      </c>
      <c r="F56" s="6" t="s">
        <v>12</v>
      </c>
    </row>
    <row r="57" ht="17.5" spans="1:6">
      <c r="A57" s="10">
        <v>39</v>
      </c>
      <c r="B57" s="25" t="s">
        <v>160</v>
      </c>
      <c r="C57" s="6" t="s">
        <v>98</v>
      </c>
      <c r="D57" s="7">
        <v>731</v>
      </c>
      <c r="E57" s="6" t="s">
        <v>99</v>
      </c>
      <c r="F57" s="6" t="s">
        <v>12</v>
      </c>
    </row>
    <row r="58" ht="17.5" spans="1:6">
      <c r="A58" s="10">
        <v>40</v>
      </c>
      <c r="B58" s="25" t="s">
        <v>161</v>
      </c>
      <c r="C58" s="6" t="s">
        <v>98</v>
      </c>
      <c r="D58" s="7">
        <v>715</v>
      </c>
      <c r="E58" s="6" t="s">
        <v>99</v>
      </c>
      <c r="F58" s="6" t="s">
        <v>12</v>
      </c>
    </row>
    <row r="59" ht="17.5" spans="1:6">
      <c r="A59" s="10">
        <v>41</v>
      </c>
      <c r="B59" s="11" t="s">
        <v>162</v>
      </c>
      <c r="C59" s="6" t="s">
        <v>98</v>
      </c>
      <c r="D59" s="7">
        <v>200</v>
      </c>
      <c r="E59" s="6" t="s">
        <v>99</v>
      </c>
      <c r="F59" s="6" t="s">
        <v>12</v>
      </c>
    </row>
    <row r="60" ht="17.5" spans="1:6">
      <c r="A60" s="10">
        <v>42</v>
      </c>
      <c r="B60" s="11" t="s">
        <v>163</v>
      </c>
      <c r="C60" s="6" t="s">
        <v>98</v>
      </c>
      <c r="D60" s="7">
        <v>200</v>
      </c>
      <c r="E60" s="6" t="s">
        <v>99</v>
      </c>
      <c r="F60" s="6" t="s">
        <v>12</v>
      </c>
    </row>
    <row r="61" ht="17.5" spans="1:6">
      <c r="A61" s="10">
        <v>43</v>
      </c>
      <c r="B61" s="11" t="s">
        <v>164</v>
      </c>
      <c r="C61" s="6" t="s">
        <v>98</v>
      </c>
      <c r="D61" s="7">
        <v>1446</v>
      </c>
      <c r="E61" s="6" t="s">
        <v>99</v>
      </c>
      <c r="F61" s="6" t="s">
        <v>12</v>
      </c>
    </row>
    <row r="62" ht="17.5" spans="1:6">
      <c r="A62" s="10">
        <v>44</v>
      </c>
      <c r="B62" s="11" t="s">
        <v>165</v>
      </c>
      <c r="C62" s="6" t="s">
        <v>98</v>
      </c>
      <c r="D62" s="7">
        <v>2258</v>
      </c>
      <c r="E62" s="6" t="s">
        <v>99</v>
      </c>
      <c r="F62" s="6" t="s">
        <v>12</v>
      </c>
    </row>
    <row r="63" ht="17.5" spans="1:6">
      <c r="A63" s="10">
        <v>45</v>
      </c>
      <c r="B63" s="11" t="s">
        <v>166</v>
      </c>
      <c r="C63" s="6" t="s">
        <v>98</v>
      </c>
      <c r="D63" s="7">
        <v>104</v>
      </c>
      <c r="E63" s="6" t="s">
        <v>99</v>
      </c>
      <c r="F63" s="6" t="s">
        <v>12</v>
      </c>
    </row>
    <row r="64" ht="17.5" spans="1:6">
      <c r="A64" s="10">
        <v>46</v>
      </c>
      <c r="B64" s="8" t="s">
        <v>167</v>
      </c>
      <c r="C64" s="6" t="s">
        <v>98</v>
      </c>
      <c r="D64" s="7">
        <v>402</v>
      </c>
      <c r="E64" s="6" t="s">
        <v>99</v>
      </c>
      <c r="F64" s="6" t="s">
        <v>12</v>
      </c>
    </row>
    <row r="65" ht="17.5" spans="1:6">
      <c r="A65" s="10">
        <v>47</v>
      </c>
      <c r="B65" s="8" t="s">
        <v>168</v>
      </c>
      <c r="C65" s="6" t="s">
        <v>98</v>
      </c>
      <c r="D65" s="7">
        <v>128</v>
      </c>
      <c r="E65" s="6" t="s">
        <v>99</v>
      </c>
      <c r="F65" s="6" t="s">
        <v>12</v>
      </c>
    </row>
    <row r="66" ht="17.5" spans="1:6">
      <c r="A66" s="10">
        <v>48</v>
      </c>
      <c r="B66" s="8" t="s">
        <v>169</v>
      </c>
      <c r="C66" s="6" t="s">
        <v>98</v>
      </c>
      <c r="D66" s="7">
        <v>155</v>
      </c>
      <c r="E66" s="6" t="s">
        <v>99</v>
      </c>
      <c r="F66" s="6" t="s">
        <v>12</v>
      </c>
    </row>
    <row r="67" ht="17.5" spans="1:6">
      <c r="A67" s="10">
        <v>49</v>
      </c>
      <c r="B67" s="8" t="s">
        <v>170</v>
      </c>
      <c r="C67" s="6" t="s">
        <v>98</v>
      </c>
      <c r="D67" s="7">
        <v>31</v>
      </c>
      <c r="E67" s="6" t="s">
        <v>99</v>
      </c>
      <c r="F67" s="6" t="s">
        <v>12</v>
      </c>
    </row>
    <row r="68" ht="17.5" spans="1:6">
      <c r="A68" s="10">
        <v>50</v>
      </c>
      <c r="B68" s="8" t="s">
        <v>171</v>
      </c>
      <c r="C68" s="6" t="s">
        <v>98</v>
      </c>
      <c r="D68" s="7">
        <v>21</v>
      </c>
      <c r="E68" s="6" t="s">
        <v>99</v>
      </c>
      <c r="F68" s="6" t="s">
        <v>12</v>
      </c>
    </row>
    <row r="69" ht="17.5" spans="1:6">
      <c r="A69" s="10">
        <v>51</v>
      </c>
      <c r="B69" s="8" t="s">
        <v>172</v>
      </c>
      <c r="C69" s="6" t="s">
        <v>98</v>
      </c>
      <c r="D69" s="7">
        <v>147</v>
      </c>
      <c r="E69" s="6" t="s">
        <v>99</v>
      </c>
      <c r="F69" s="6" t="s">
        <v>12</v>
      </c>
    </row>
    <row r="70" ht="17.5" spans="1:6">
      <c r="A70" s="10">
        <v>52</v>
      </c>
      <c r="B70" s="8" t="s">
        <v>173</v>
      </c>
      <c r="C70" s="6" t="s">
        <v>98</v>
      </c>
      <c r="D70" s="7">
        <v>147</v>
      </c>
      <c r="E70" s="6" t="s">
        <v>99</v>
      </c>
      <c r="F70" s="6" t="s">
        <v>12</v>
      </c>
    </row>
    <row r="71" ht="17.5" spans="1:6">
      <c r="A71" s="10">
        <v>53</v>
      </c>
      <c r="B71" s="8" t="s">
        <v>174</v>
      </c>
      <c r="C71" s="6" t="s">
        <v>98</v>
      </c>
      <c r="D71" s="7">
        <v>52</v>
      </c>
      <c r="E71" s="6" t="s">
        <v>99</v>
      </c>
      <c r="F71" s="6" t="s">
        <v>12</v>
      </c>
    </row>
    <row r="72" ht="17.5" spans="1:6">
      <c r="A72" s="10">
        <v>54</v>
      </c>
      <c r="B72" s="8" t="s">
        <v>175</v>
      </c>
      <c r="C72" s="6" t="s">
        <v>98</v>
      </c>
      <c r="D72" s="7">
        <v>679</v>
      </c>
      <c r="E72" s="6" t="s">
        <v>99</v>
      </c>
      <c r="F72" s="6" t="s">
        <v>12</v>
      </c>
    </row>
    <row r="73" ht="17.5" spans="1:6">
      <c r="A73" s="10">
        <v>55</v>
      </c>
      <c r="B73" s="8" t="s">
        <v>167</v>
      </c>
      <c r="C73" s="6" t="s">
        <v>98</v>
      </c>
      <c r="D73" s="7">
        <v>402</v>
      </c>
      <c r="E73" s="6" t="s">
        <v>99</v>
      </c>
      <c r="F73" s="6" t="s">
        <v>12</v>
      </c>
    </row>
    <row r="74" ht="17.5" spans="1:6">
      <c r="A74" s="10">
        <v>56</v>
      </c>
      <c r="B74" s="8" t="s">
        <v>176</v>
      </c>
      <c r="C74" s="6" t="s">
        <v>98</v>
      </c>
      <c r="D74" s="7">
        <v>32</v>
      </c>
      <c r="E74" s="6" t="s">
        <v>99</v>
      </c>
      <c r="F74" s="6" t="s">
        <v>12</v>
      </c>
    </row>
    <row r="75" ht="17.5" spans="1:6">
      <c r="A75" s="10">
        <v>57</v>
      </c>
      <c r="B75" s="8" t="s">
        <v>177</v>
      </c>
      <c r="C75" s="6" t="s">
        <v>98</v>
      </c>
      <c r="D75" s="7">
        <v>112</v>
      </c>
      <c r="E75" s="6" t="s">
        <v>99</v>
      </c>
      <c r="F75" s="6" t="s">
        <v>12</v>
      </c>
    </row>
    <row r="76" ht="17.5" spans="1:6">
      <c r="A76" s="10">
        <v>58</v>
      </c>
      <c r="B76" s="26" t="s">
        <v>178</v>
      </c>
      <c r="C76" s="6" t="s">
        <v>98</v>
      </c>
      <c r="D76" s="7">
        <v>1224</v>
      </c>
      <c r="E76" s="6" t="s">
        <v>179</v>
      </c>
      <c r="F76" s="6" t="s">
        <v>12</v>
      </c>
    </row>
    <row r="77" ht="17.5" spans="1:6">
      <c r="A77" s="10">
        <v>59</v>
      </c>
      <c r="B77" s="26" t="s">
        <v>180</v>
      </c>
      <c r="C77" s="6" t="s">
        <v>98</v>
      </c>
      <c r="D77" s="7">
        <v>1153</v>
      </c>
      <c r="E77" s="6" t="s">
        <v>179</v>
      </c>
      <c r="F77" s="6" t="s">
        <v>12</v>
      </c>
    </row>
    <row r="78" ht="17.5" spans="1:6">
      <c r="A78" s="10">
        <v>60</v>
      </c>
      <c r="B78" s="7" t="s">
        <v>181</v>
      </c>
      <c r="C78" s="6" t="s">
        <v>98</v>
      </c>
      <c r="D78" s="7">
        <v>5374</v>
      </c>
      <c r="E78" s="6" t="s">
        <v>99</v>
      </c>
      <c r="F78" s="6" t="s">
        <v>12</v>
      </c>
    </row>
    <row r="79" ht="18" customHeight="1" spans="1:6">
      <c r="A79" s="12" t="s">
        <v>92</v>
      </c>
      <c r="B79" s="1"/>
      <c r="C79" s="1"/>
      <c r="D79" s="13">
        <f>SUM(D19:D78)</f>
        <v>27294</v>
      </c>
      <c r="E79" s="1"/>
      <c r="F79" s="1"/>
    </row>
    <row r="80" spans="1:1">
      <c r="A80" s="14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账内</vt:lpstr>
      <vt:lpstr>账外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2023-05-09T01:25:00Z</dcterms:created>
  <dcterms:modified xsi:type="dcterms:W3CDTF">2023-05-10T07:47:59Z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359C1FE40D0F4146ACB35973A201BC2E_13</vt:lpwstr>
  </property>
  <property fmtid="{D5CDD505-2E9C-101B-9397-08002B2CF9AE}" pid="3" name="KSOProductBuildVer">
    <vt:lpwstr>2052-11.1.0.14309</vt:lpwstr>
  </property>
</Properties>
</file>