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20925" windowHeight="9840"/>
  </bookViews>
  <sheets>
    <sheet name="H7" sheetId="2" r:id="rId1"/>
  </sheets>
  <definedNames>
    <definedName name="_xlnm._FilterDatabase" localSheetId="0" hidden="1">'H7'!$W$14:$W$18</definedName>
  </definedNames>
  <calcPr calcId="162913"/>
</workbook>
</file>

<file path=xl/calcChain.xml><?xml version="1.0" encoding="utf-8"?>
<calcChain xmlns="http://schemas.openxmlformats.org/spreadsheetml/2006/main">
  <c r="R33" i="2" l="1"/>
  <c r="S33" i="2" s="1"/>
  <c r="O33" i="2"/>
  <c r="N33" i="2"/>
  <c r="R32" i="2"/>
  <c r="S32" i="2" s="1"/>
  <c r="O32" i="2"/>
  <c r="N32" i="2"/>
  <c r="S31" i="2"/>
  <c r="R31" i="2"/>
  <c r="N31" i="2"/>
  <c r="O31" i="2" s="1"/>
  <c r="S30" i="2"/>
  <c r="R30" i="2"/>
  <c r="O30" i="2"/>
  <c r="N30" i="2"/>
  <c r="R29" i="2"/>
  <c r="S29" i="2" s="1"/>
  <c r="O29" i="2"/>
  <c r="N29" i="2"/>
  <c r="S28" i="2"/>
  <c r="R28" i="2"/>
  <c r="N28" i="2"/>
  <c r="O28" i="2" s="1"/>
  <c r="O27" i="2"/>
  <c r="N27" i="2"/>
  <c r="L27" i="2"/>
  <c r="R27" i="2" s="1"/>
  <c r="S27" i="2" s="1"/>
  <c r="N26" i="2"/>
  <c r="O26" i="2" s="1"/>
  <c r="L26" i="2"/>
  <c r="R26" i="2" s="1"/>
  <c r="S26" i="2" s="1"/>
  <c r="R25" i="2"/>
  <c r="S25" i="2" s="1"/>
  <c r="O25" i="2"/>
  <c r="N25" i="2"/>
  <c r="S24" i="2"/>
  <c r="R24" i="2"/>
  <c r="N24" i="2"/>
  <c r="O24" i="2" s="1"/>
  <c r="S23" i="2"/>
  <c r="R23" i="2"/>
  <c r="O23" i="2"/>
  <c r="N23" i="2"/>
  <c r="L22" i="2"/>
  <c r="N22" i="2" s="1"/>
  <c r="O22" i="2" s="1"/>
  <c r="AA18" i="2"/>
  <c r="AA9" i="2"/>
  <c r="AA8" i="2"/>
  <c r="AA4" i="2"/>
  <c r="AA15" i="2" s="1"/>
  <c r="R22" i="2" l="1"/>
  <c r="S22" i="2" s="1"/>
  <c r="AA5" i="2"/>
</calcChain>
</file>

<file path=xl/sharedStrings.xml><?xml version="1.0" encoding="utf-8"?>
<sst xmlns="http://schemas.openxmlformats.org/spreadsheetml/2006/main" count="316" uniqueCount="92">
  <si>
    <t>H7/EH7座椅功能定义</t>
  </si>
  <si>
    <t>序号</t>
  </si>
  <si>
    <t>配置序号</t>
  </si>
  <si>
    <t>备注</t>
  </si>
  <si>
    <t>座深调节功能</t>
  </si>
  <si>
    <t>配置编号</t>
  </si>
  <si>
    <t>全气囊座椅</t>
  </si>
  <si>
    <t>气囊高度调节</t>
  </si>
  <si>
    <t>速降功能</t>
  </si>
  <si>
    <t>靠背调节功能</t>
  </si>
  <si>
    <t>阻尼调节功能</t>
  </si>
  <si>
    <t>中部腰托功能</t>
  </si>
  <si>
    <t>侧翼腰托功能</t>
  </si>
  <si>
    <t>通风功能</t>
  </si>
  <si>
    <t>加热功能</t>
  </si>
  <si>
    <t>肩部调节功能</t>
  </si>
  <si>
    <t>集成安全带</t>
  </si>
  <si>
    <t>扶手功能</t>
  </si>
  <si>
    <t xml:space="preserve">倾角调节 </t>
  </si>
  <si>
    <t>高斜度调节</t>
  </si>
  <si>
    <t>前后调节</t>
  </si>
  <si>
    <t>驾驶员
座椅</t>
  </si>
  <si>
    <t xml:space="preserve">中长途
高速标载 </t>
  </si>
  <si>
    <t>高配</t>
  </si>
  <si>
    <r>
      <rPr>
        <b/>
        <sz val="14"/>
        <color rgb="FF000000"/>
        <rFont val="微软雅黑"/>
        <family val="2"/>
        <charset val="134"/>
      </rPr>
      <t>●</t>
    </r>
    <r>
      <rPr>
        <sz val="14"/>
        <color rgb="FF000000"/>
        <rFont val="微软雅黑"/>
        <family val="2"/>
        <charset val="134"/>
      </rPr>
      <t xml:space="preserve"> </t>
    </r>
  </si>
  <si>
    <t>双扶手</t>
  </si>
  <si>
    <t>ￚ</t>
  </si>
  <si>
    <t>配置1</t>
  </si>
  <si>
    <t>全气囊通风加热</t>
  </si>
  <si>
    <t>●     有此功能
一    无此功能</t>
  </si>
  <si>
    <t>中配（标配）</t>
  </si>
  <si>
    <t>单扶手</t>
  </si>
  <si>
    <t>配置2</t>
  </si>
  <si>
    <t>全气囊不带通风加热</t>
  </si>
  <si>
    <t>低配一</t>
  </si>
  <si>
    <t>配置3</t>
  </si>
  <si>
    <t>全气囊阻尼不可调</t>
  </si>
  <si>
    <t>低配二</t>
  </si>
  <si>
    <t>半气囊</t>
  </si>
  <si>
    <t>机械高度调节</t>
  </si>
  <si>
    <t>无扶手</t>
  </si>
  <si>
    <t>配置4</t>
  </si>
  <si>
    <t>中短途公路场景、煤炭砂石料运输</t>
  </si>
  <si>
    <t>配置5</t>
  </si>
  <si>
    <t>全气囊通风加热不带侧翼腰托和肩部倾角调节</t>
  </si>
  <si>
    <t>中配</t>
  </si>
  <si>
    <t>同配置2</t>
  </si>
  <si>
    <t>低配一
（标配）</t>
  </si>
  <si>
    <t>同配置3</t>
  </si>
  <si>
    <t>同配置4</t>
  </si>
  <si>
    <t>功能清单</t>
  </si>
  <si>
    <t xml:space="preserve">气囊座椅 </t>
  </si>
  <si>
    <t xml:space="preserve">气囊高度调节        </t>
  </si>
  <si>
    <t xml:space="preserve">集成安全带 </t>
  </si>
  <si>
    <t>翻板座椅</t>
  </si>
  <si>
    <t>副驾驶
座椅</t>
  </si>
  <si>
    <t>配置6</t>
  </si>
  <si>
    <t xml:space="preserve">中配 </t>
  </si>
  <si>
    <t>配置7</t>
  </si>
  <si>
    <t>同配置7</t>
  </si>
  <si>
    <t>同配置7，半气囊座椅</t>
  </si>
  <si>
    <t>低配（标配）</t>
  </si>
  <si>
    <t>配置8</t>
  </si>
  <si>
    <t>固定式极简座椅</t>
  </si>
  <si>
    <t>PRP号</t>
  </si>
  <si>
    <t>零件名称</t>
  </si>
  <si>
    <t>配置与功能
定义对应关系</t>
  </si>
  <si>
    <t>报价</t>
  </si>
  <si>
    <t>附加值</t>
  </si>
  <si>
    <t>附加值率</t>
  </si>
  <si>
    <t>[空气悬浮左座椅总成]驾驶员通风加热肩部可调座椅</t>
  </si>
  <si>
    <t>定点后连续五年年降2%，开发费自行承担</t>
  </si>
  <si>
    <t>[空气悬浮左座椅总成]驾驶员通风加热座椅</t>
  </si>
  <si>
    <t>[空气悬浮左座椅总成]驾驶员全气囊可调阻尼座椅</t>
  </si>
  <si>
    <t>[空气悬浮左座椅总成]驾驶员全气囊定阻尼座椅</t>
  </si>
  <si>
    <t>[空气悬浮左座椅总成]驾驶员半气囊定阻尼座椅</t>
  </si>
  <si>
    <t>[空气悬浮右座椅总成]副驾全气囊可调阻尼座椅</t>
  </si>
  <si>
    <t>[空气悬浮右座椅总成]副驾半气囊定阻尼座椅</t>
  </si>
  <si>
    <t>[固定式]副驾固定式座椅</t>
  </si>
  <si>
    <t>配置9</t>
  </si>
  <si>
    <t>[座椅底座]主座椅座椅底座、2.5米、主副对称</t>
  </si>
  <si>
    <t>2.5米底座</t>
  </si>
  <si>
    <t>[座椅底座]副座椅座椅底座、2.3米、主副对称</t>
  </si>
  <si>
    <t>2.3米底座</t>
  </si>
  <si>
    <t>[左座椅底座]座椅底座左前盖板</t>
  </si>
  <si>
    <t>左底座前盖板</t>
  </si>
  <si>
    <t>[左座椅底座]座椅底座右前盖板</t>
  </si>
  <si>
    <t>右底座前盖板</t>
  </si>
  <si>
    <t>​</t>
  </si>
  <si>
    <t>红岩H7项目产品最终定价</t>
    <phoneticPr fontId="2" type="noConversion"/>
  </si>
  <si>
    <t>预计原材料成本</t>
    <phoneticPr fontId="2" type="noConversion"/>
  </si>
  <si>
    <t>单位：未税、元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</si>
</sst>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8" formatCode="0_ "/>
    <numFmt numFmtId="180" formatCode="[$-409]mmm/yy;@"/>
    <numFmt numFmtId="181" formatCode="#,##0.00_ "/>
    <numFmt numFmtId="182" formatCode="0.0%"/>
  </numFmts>
  <fonts count="42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2"/>
      <color rgb="FF00000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00B05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2"/>
      <name val="Helv"/>
      <family val="2"/>
    </font>
    <font>
      <sz val="11"/>
      <color theme="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4"/>
      <color rgb="FF000000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b/>
      <sz val="16"/>
      <color rgb="FFFF0000"/>
      <name val="微软雅黑"/>
      <family val="2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mediumGray">
        <bgColor indexed="9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148">
    <xf numFmtId="0" fontId="0" fillId="0" borderId="0">
      <alignment vertical="center"/>
    </xf>
    <xf numFmtId="0" fontId="18" fillId="8" borderId="1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0" borderId="0"/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20" fillId="0" borderId="0"/>
    <xf numFmtId="0" fontId="26" fillId="24" borderId="0" applyNumberFormat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0" borderId="0"/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38" borderId="0"/>
    <xf numFmtId="0" fontId="17" fillId="0" borderId="0">
      <alignment vertical="center"/>
    </xf>
    <xf numFmtId="0" fontId="17" fillId="0" borderId="0">
      <alignment vertical="center"/>
    </xf>
    <xf numFmtId="0" fontId="28" fillId="0" borderId="0"/>
    <xf numFmtId="0" fontId="21" fillId="29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/>
    <xf numFmtId="0" fontId="31" fillId="0" borderId="0"/>
    <xf numFmtId="0" fontId="17" fillId="0" borderId="0">
      <alignment vertical="center"/>
    </xf>
    <xf numFmtId="0" fontId="17" fillId="0" borderId="0">
      <alignment vertical="center"/>
    </xf>
    <xf numFmtId="0" fontId="3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39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8" borderId="21" applyNumberFormat="0" applyAlignment="0" applyProtection="0">
      <alignment vertical="center"/>
    </xf>
    <xf numFmtId="0" fontId="34" fillId="18" borderId="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10" borderId="19" applyNumberFormat="0" applyAlignment="0" applyProtection="0">
      <alignment vertical="center"/>
    </xf>
    <xf numFmtId="0" fontId="37" fillId="10" borderId="19" applyNumberFormat="0" applyAlignment="0" applyProtection="0">
      <alignment vertical="center"/>
    </xf>
    <xf numFmtId="0" fontId="28" fillId="0" borderId="0"/>
    <xf numFmtId="0" fontId="28" fillId="0" borderId="0"/>
    <xf numFmtId="0" fontId="17" fillId="14" borderId="20" applyNumberFormat="0" applyFont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26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3" borderId="8" xfId="26" applyFont="1" applyFill="1" applyBorder="1" applyAlignment="1">
      <alignment horizontal="center" vertical="center" wrapText="1" readingOrder="1"/>
    </xf>
    <xf numFmtId="0" fontId="8" fillId="3" borderId="8" xfId="26" applyFont="1" applyFill="1" applyBorder="1" applyAlignment="1">
      <alignment horizontal="center" vertical="center" wrapText="1" readingOrder="1"/>
    </xf>
    <xf numFmtId="0" fontId="9" fillId="3" borderId="8" xfId="26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 readingOrder="1"/>
    </xf>
    <xf numFmtId="0" fontId="5" fillId="2" borderId="8" xfId="26" applyFont="1" applyFill="1" applyBorder="1" applyAlignment="1">
      <alignment horizontal="center" vertical="center" wrapText="1" readingOrder="1"/>
    </xf>
    <xf numFmtId="0" fontId="7" fillId="3" borderId="14" xfId="26" applyFont="1" applyFill="1" applyBorder="1" applyAlignment="1">
      <alignment horizontal="center" vertical="center" wrapText="1" readingOrder="1"/>
    </xf>
    <xf numFmtId="0" fontId="8" fillId="3" borderId="14" xfId="26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14" xfId="26" applyFont="1" applyFill="1" applyBorder="1" applyAlignment="1">
      <alignment horizontal="center" vertical="center" wrapText="1"/>
    </xf>
    <xf numFmtId="0" fontId="7" fillId="3" borderId="8" xfId="26" applyFont="1" applyFill="1" applyBorder="1" applyAlignment="1">
      <alignment horizontal="center" vertical="center" wrapText="1"/>
    </xf>
    <xf numFmtId="0" fontId="10" fillId="3" borderId="8" xfId="26" applyFont="1" applyFill="1" applyBorder="1" applyAlignment="1">
      <alignment horizontal="center" vertical="center" wrapText="1"/>
    </xf>
    <xf numFmtId="0" fontId="7" fillId="3" borderId="14" xfId="26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5" borderId="8" xfId="26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 readingOrder="1"/>
    </xf>
    <xf numFmtId="0" fontId="16" fillId="6" borderId="8" xfId="26" applyFont="1" applyFill="1" applyBorder="1" applyAlignment="1">
      <alignment horizontal="center" vertical="center" wrapText="1"/>
    </xf>
    <xf numFmtId="0" fontId="4" fillId="0" borderId="0" xfId="26" applyFont="1" applyFill="1" applyBorder="1" applyAlignment="1">
      <alignment horizontal="center" vertical="center"/>
    </xf>
    <xf numFmtId="0" fontId="4" fillId="0" borderId="0" xfId="26" applyFont="1" applyFill="1" applyAlignment="1">
      <alignment horizontal="center" vertical="center"/>
    </xf>
    <xf numFmtId="0" fontId="5" fillId="2" borderId="1" xfId="26" applyFont="1" applyFill="1" applyBorder="1" applyAlignment="1">
      <alignment horizontal="center" vertical="center" wrapText="1"/>
    </xf>
    <xf numFmtId="0" fontId="5" fillId="2" borderId="2" xfId="26" applyFont="1" applyFill="1" applyBorder="1" applyAlignment="1">
      <alignment horizontal="center" vertical="center" wrapText="1"/>
    </xf>
    <xf numFmtId="0" fontId="5" fillId="2" borderId="3" xfId="26" applyFont="1" applyFill="1" applyBorder="1" applyAlignment="1">
      <alignment horizontal="center" vertical="center" wrapText="1"/>
    </xf>
    <xf numFmtId="0" fontId="5" fillId="2" borderId="5" xfId="26" applyFont="1" applyFill="1" applyBorder="1" applyAlignment="1">
      <alignment horizontal="center" vertical="center" wrapText="1"/>
    </xf>
    <xf numFmtId="0" fontId="5" fillId="2" borderId="6" xfId="26" applyFont="1" applyFill="1" applyBorder="1" applyAlignment="1">
      <alignment horizontal="center" vertical="center" wrapText="1"/>
    </xf>
    <xf numFmtId="0" fontId="5" fillId="2" borderId="7" xfId="26" applyFont="1" applyFill="1" applyBorder="1" applyAlignment="1">
      <alignment horizontal="center" vertical="center" wrapText="1"/>
    </xf>
    <xf numFmtId="0" fontId="10" fillId="0" borderId="12" xfId="26" applyFont="1" applyBorder="1" applyAlignment="1">
      <alignment horizontal="center" vertical="center"/>
    </xf>
    <xf numFmtId="0" fontId="10" fillId="0" borderId="8" xfId="26" applyFont="1" applyBorder="1" applyAlignment="1">
      <alignment horizontal="center" vertical="center"/>
    </xf>
    <xf numFmtId="0" fontId="10" fillId="0" borderId="16" xfId="26" applyFont="1" applyBorder="1" applyAlignment="1">
      <alignment horizontal="center" vertical="center"/>
    </xf>
    <xf numFmtId="0" fontId="5" fillId="2" borderId="5" xfId="26" applyFont="1" applyFill="1" applyBorder="1" applyAlignment="1">
      <alignment horizontal="center" vertical="center" wrapText="1" readingOrder="1"/>
    </xf>
    <xf numFmtId="0" fontId="5" fillId="2" borderId="6" xfId="26" applyFont="1" applyFill="1" applyBorder="1" applyAlignment="1">
      <alignment horizontal="center" vertical="center" wrapText="1" readingOrder="1"/>
    </xf>
    <xf numFmtId="0" fontId="5" fillId="2" borderId="7" xfId="26" applyFont="1" applyFill="1" applyBorder="1" applyAlignment="1">
      <alignment horizontal="center" vertical="center" wrapText="1" readingOrder="1"/>
    </xf>
    <xf numFmtId="0" fontId="8" fillId="3" borderId="8" xfId="26" applyFont="1" applyFill="1" applyBorder="1" applyAlignment="1">
      <alignment horizontal="center" vertical="center" wrapText="1"/>
    </xf>
    <xf numFmtId="0" fontId="8" fillId="3" borderId="16" xfId="26" applyFont="1" applyFill="1" applyBorder="1" applyAlignment="1">
      <alignment horizontal="center" vertical="center" wrapText="1"/>
    </xf>
    <xf numFmtId="0" fontId="7" fillId="3" borderId="14" xfId="26" applyFont="1" applyFill="1" applyBorder="1" applyAlignment="1">
      <alignment horizontal="center" vertical="center" wrapText="1" readingOrder="1"/>
    </xf>
    <xf numFmtId="0" fontId="8" fillId="3" borderId="14" xfId="26" applyFont="1" applyFill="1" applyBorder="1" applyAlignment="1">
      <alignment horizontal="center" vertical="center" wrapText="1"/>
    </xf>
    <xf numFmtId="0" fontId="8" fillId="3" borderId="17" xfId="26" applyFont="1" applyFill="1" applyBorder="1" applyAlignment="1">
      <alignment horizontal="center" vertical="center" wrapText="1"/>
    </xf>
    <xf numFmtId="0" fontId="6" fillId="3" borderId="9" xfId="26" applyFont="1" applyFill="1" applyBorder="1" applyAlignment="1">
      <alignment horizontal="center" vertical="center" wrapText="1"/>
    </xf>
    <xf numFmtId="0" fontId="6" fillId="3" borderId="10" xfId="26" applyFont="1" applyFill="1" applyBorder="1" applyAlignment="1">
      <alignment horizontal="center" vertical="center" wrapText="1"/>
    </xf>
    <xf numFmtId="0" fontId="6" fillId="3" borderId="11" xfId="26" applyFont="1" applyFill="1" applyBorder="1" applyAlignment="1">
      <alignment horizontal="center" vertical="center" wrapText="1"/>
    </xf>
    <xf numFmtId="0" fontId="6" fillId="3" borderId="13" xfId="26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7" fillId="3" borderId="8" xfId="26" applyFont="1" applyFill="1" applyBorder="1" applyAlignment="1">
      <alignment horizontal="center" vertical="center" wrapText="1" readingOrder="1"/>
    </xf>
    <xf numFmtId="0" fontId="6" fillId="3" borderId="8" xfId="26" applyFont="1" applyFill="1" applyBorder="1" applyAlignment="1">
      <alignment horizontal="center" vertical="center" wrapText="1"/>
    </xf>
    <xf numFmtId="0" fontId="6" fillId="3" borderId="16" xfId="26" applyFont="1" applyFill="1" applyBorder="1" applyAlignment="1">
      <alignment horizontal="center" vertical="center" wrapText="1"/>
    </xf>
    <xf numFmtId="0" fontId="5" fillId="2" borderId="4" xfId="26" applyFont="1" applyFill="1" applyBorder="1" applyAlignment="1">
      <alignment horizontal="center" vertical="center" wrapText="1"/>
    </xf>
    <xf numFmtId="0" fontId="5" fillId="2" borderId="15" xfId="26" applyFont="1" applyFill="1" applyBorder="1" applyAlignment="1">
      <alignment horizontal="center" vertical="center" wrapText="1"/>
    </xf>
    <xf numFmtId="0" fontId="5" fillId="2" borderId="8" xfId="26" applyFont="1" applyFill="1" applyBorder="1" applyAlignment="1">
      <alignment horizontal="center" vertical="center" wrapText="1"/>
    </xf>
    <xf numFmtId="0" fontId="5" fillId="2" borderId="16" xfId="26" applyFont="1" applyFill="1" applyBorder="1" applyAlignment="1">
      <alignment horizontal="center" vertical="center" wrapText="1"/>
    </xf>
    <xf numFmtId="0" fontId="3" fillId="0" borderId="8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181" fontId="11" fillId="0" borderId="8" xfId="0" applyNumberFormat="1" applyFont="1" applyFill="1" applyBorder="1" applyAlignment="1">
      <alignment horizontal="center" vertical="center"/>
    </xf>
    <xf numFmtId="10" fontId="11" fillId="0" borderId="8" xfId="6" applyNumberFormat="1" applyFont="1" applyFill="1" applyBorder="1" applyAlignment="1">
      <alignment horizontal="center" vertical="center"/>
    </xf>
    <xf numFmtId="182" fontId="11" fillId="0" borderId="8" xfId="6" applyNumberFormat="1" applyFont="1" applyFill="1" applyBorder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181" fontId="13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>
      <alignment vertical="center"/>
    </xf>
    <xf numFmtId="43" fontId="11" fillId="0" borderId="8" xfId="4" applyFont="1" applyFill="1" applyBorder="1" applyAlignment="1">
      <alignment horizontal="center" vertical="center"/>
    </xf>
    <xf numFmtId="43" fontId="11" fillId="0" borderId="8" xfId="4" applyFont="1" applyFill="1" applyBorder="1">
      <alignment vertical="center"/>
    </xf>
    <xf numFmtId="181" fontId="13" fillId="0" borderId="8" xfId="0" applyNumberFormat="1" applyFont="1" applyFill="1" applyBorder="1" applyAlignment="1">
      <alignment horizontal="center" vertical="center" wrapText="1"/>
    </xf>
    <xf numFmtId="0" fontId="41" fillId="0" borderId="0" xfId="0" applyFont="1">
      <alignment vertical="center"/>
    </xf>
  </cellXfs>
  <cellStyles count="148">
    <cellStyle name="_x000a_mouse.drv=lm" xfId="5"/>
    <cellStyle name="_x000a_mouse.drv=lm 3" xfId="22"/>
    <cellStyle name="_x000a_mouse.drv=lm 4" xfId="9"/>
    <cellStyle name="_x000a_mouse.drv=lm 4 4" xfId="17"/>
    <cellStyle name="20% - 强调文字颜色 1 2" xfId="2"/>
    <cellStyle name="20% - 强调文字颜色 1 3" xfId="21"/>
    <cellStyle name="20% - 强调文字颜色 2 2" xfId="23"/>
    <cellStyle name="20% - 强调文字颜色 2 3" xfId="13"/>
    <cellStyle name="20% - 强调文字颜色 3 2" xfId="24"/>
    <cellStyle name="20% - 强调文字颜色 3 3" xfId="14"/>
    <cellStyle name="20% - 强调文字颜色 4 2" xfId="25"/>
    <cellStyle name="20% - 强调文字颜色 4 3" xfId="27"/>
    <cellStyle name="20% - 强调文字颜色 5 2" xfId="28"/>
    <cellStyle name="20% - 强调文字颜色 5 3" xfId="12"/>
    <cellStyle name="20% - 强调文字颜色 6 2" xfId="29"/>
    <cellStyle name="20% - 强调文字颜色 6 3" xfId="30"/>
    <cellStyle name="40% - 强调文字颜色 1 2" xfId="31"/>
    <cellStyle name="40% - 强调文字颜色 1 3" xfId="32"/>
    <cellStyle name="40% - 强调文字颜色 2 2" xfId="34"/>
    <cellStyle name="40% - 强调文字颜色 2 3" xfId="35"/>
    <cellStyle name="40% - 强调文字颜色 3 2" xfId="36"/>
    <cellStyle name="40% - 强调文字颜色 3 3" xfId="38"/>
    <cellStyle name="40% - 强调文字颜色 4 2" xfId="11"/>
    <cellStyle name="40% - 强调文字颜色 4 3" xfId="40"/>
    <cellStyle name="40% - 强调文字颜色 5 2" xfId="41"/>
    <cellStyle name="40% - 强调文字颜色 5 3" xfId="43"/>
    <cellStyle name="40% - 强调文字颜色 6 2" xfId="46"/>
    <cellStyle name="40% - 强调文字颜色 6 3" xfId="47"/>
    <cellStyle name="60% - 强调文字颜色 1 2" xfId="48"/>
    <cellStyle name="60% - 强调文字颜色 1 3" xfId="49"/>
    <cellStyle name="60% - 强调文字颜色 2 2" xfId="51"/>
    <cellStyle name="60% - 强调文字颜色 2 3" xfId="8"/>
    <cellStyle name="60% - 强调文字颜色 3 2" xfId="52"/>
    <cellStyle name="60% - 强调文字颜色 3 3" xfId="53"/>
    <cellStyle name="60% - 强调文字颜色 4 2" xfId="55"/>
    <cellStyle name="60% - 强调文字颜色 4 3" xfId="56"/>
    <cellStyle name="60% - 强调文字颜色 5 2" xfId="58"/>
    <cellStyle name="60% - 强调文字颜色 5 3" xfId="59"/>
    <cellStyle name="60% - 强调文字颜色 6 2" xfId="60"/>
    <cellStyle name="60% - 强调文字颜色 6 3" xfId="61"/>
    <cellStyle name="Normale_Foglio1" xfId="62"/>
    <cellStyle name="Standard_BIDDERSLIST.XLS_Master Praesentation" xfId="65"/>
    <cellStyle name="百分比" xfId="6" builtinId="5"/>
    <cellStyle name="标题 1 2" xfId="67"/>
    <cellStyle name="标题 1 3" xfId="68"/>
    <cellStyle name="标题 2 2" xfId="69"/>
    <cellStyle name="标题 2 3" xfId="70"/>
    <cellStyle name="标题 3 2" xfId="71"/>
    <cellStyle name="标题 3 3" xfId="72"/>
    <cellStyle name="标题 4 2" xfId="73"/>
    <cellStyle name="标题 4 3" xfId="74"/>
    <cellStyle name="标题 5" xfId="75"/>
    <cellStyle name="标题 6" xfId="76"/>
    <cellStyle name="差 2" xfId="77"/>
    <cellStyle name="差 3" xfId="78"/>
    <cellStyle name="常规" xfId="0" builtinId="0"/>
    <cellStyle name="常规 10 6" xfId="33"/>
    <cellStyle name="常规 10 7" xfId="79"/>
    <cellStyle name="常规 11" xfId="63"/>
    <cellStyle name="常规 11 2" xfId="80"/>
    <cellStyle name="常规 11 2 2" xfId="81"/>
    <cellStyle name="常规 11 3" xfId="82"/>
    <cellStyle name="常规 11 4" xfId="83"/>
    <cellStyle name="常规 12" xfId="84"/>
    <cellStyle name="常规 12 2" xfId="86"/>
    <cellStyle name="常规 12 3" xfId="87"/>
    <cellStyle name="常规 12 4" xfId="88"/>
    <cellStyle name="常规 12 5" xfId="37"/>
    <cellStyle name="常规 12 6" xfId="39"/>
    <cellStyle name="常规 13" xfId="89"/>
    <cellStyle name="常规 13 2" xfId="90"/>
    <cellStyle name="常规 13 2 2" xfId="91"/>
    <cellStyle name="常规 13 2 3" xfId="92"/>
    <cellStyle name="常规 13 3" xfId="93"/>
    <cellStyle name="常规 13 4" xfId="94"/>
    <cellStyle name="常规 13 5" xfId="10"/>
    <cellStyle name="常规 14 10" xfId="95"/>
    <cellStyle name="常规 14 11" xfId="96"/>
    <cellStyle name="常规 14 2" xfId="97"/>
    <cellStyle name="常规 14 2 2" xfId="50"/>
    <cellStyle name="常规 14 2 3" xfId="98"/>
    <cellStyle name="常规 14 2 4" xfId="99"/>
    <cellStyle name="常规 14 2 5" xfId="100"/>
    <cellStyle name="常规 14 3" xfId="101"/>
    <cellStyle name="常规 14 3 2" xfId="7"/>
    <cellStyle name="常规 14 3 3" xfId="102"/>
    <cellStyle name="常规 14 3 4" xfId="103"/>
    <cellStyle name="常规 14 4 2" xfId="54"/>
    <cellStyle name="常规 14 4 3" xfId="104"/>
    <cellStyle name="常规 14 4 4" xfId="105"/>
    <cellStyle name="常规 14 5" xfId="42"/>
    <cellStyle name="常规 14 5 2" xfId="57"/>
    <cellStyle name="常规 14 6" xfId="44"/>
    <cellStyle name="常规 14 7" xfId="106"/>
    <cellStyle name="常规 14 9" xfId="107"/>
    <cellStyle name="常规 15 2" xfId="108"/>
    <cellStyle name="常规 15 3" xfId="109"/>
    <cellStyle name="常规 15 4" xfId="111"/>
    <cellStyle name="常规 16" xfId="112"/>
    <cellStyle name="常规 16 3" xfId="64"/>
    <cellStyle name="常规 16 4" xfId="85"/>
    <cellStyle name="常规 2" xfId="113"/>
    <cellStyle name="常规 3" xfId="26"/>
    <cellStyle name="常规 5 2 2 2 2" xfId="110"/>
    <cellStyle name="常规 5 4" xfId="114"/>
    <cellStyle name="常规 5 58 37 7" xfId="45"/>
    <cellStyle name="常规 5 58 37 7 7 3 3" xfId="115"/>
    <cellStyle name="常规 5 7" xfId="116"/>
    <cellStyle name="常规 5 93 5" xfId="117"/>
    <cellStyle name="常规 5 93 5 8 3 3" xfId="118"/>
    <cellStyle name="常规 6 83 2" xfId="119"/>
    <cellStyle name="超链接 2" xfId="120"/>
    <cellStyle name="好 2" xfId="121"/>
    <cellStyle name="好 3" xfId="18"/>
    <cellStyle name="汇总 2" xfId="122"/>
    <cellStyle name="汇总 3" xfId="123"/>
    <cellStyle name="计算 2" xfId="3"/>
    <cellStyle name="计算 3" xfId="19"/>
    <cellStyle name="检查单元格 2" xfId="124"/>
    <cellStyle name="检查单元格 3" xfId="125"/>
    <cellStyle name="解释性文本 2" xfId="126"/>
    <cellStyle name="解释性文本 3" xfId="127"/>
    <cellStyle name="警告文本 2" xfId="128"/>
    <cellStyle name="警告文本 3" xfId="129"/>
    <cellStyle name="链接单元格 2" xfId="130"/>
    <cellStyle name="链接单元格 3" xfId="15"/>
    <cellStyle name="千位分隔" xfId="4" builtinId="3"/>
    <cellStyle name="强调文字颜色 1 2" xfId="131"/>
    <cellStyle name="强调文字颜色 1 3" xfId="132"/>
    <cellStyle name="强调文字颜色 2 2" xfId="133"/>
    <cellStyle name="强调文字颜色 2 3" xfId="134"/>
    <cellStyle name="强调文字颜色 3 2" xfId="66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2" xfId="20"/>
    <cellStyle name="适中 3" xfId="142"/>
    <cellStyle name="输出 2" xfId="16"/>
    <cellStyle name="输出 3" xfId="1"/>
    <cellStyle name="输入 2" xfId="143"/>
    <cellStyle name="输入 3" xfId="144"/>
    <cellStyle name="样式 1" xfId="145"/>
    <cellStyle name="样式 1 14" xfId="146"/>
    <cellStyle name="注释 2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4"/>
  <sheetViews>
    <sheetView tabSelected="1" topLeftCell="A19" zoomScale="70" zoomScaleNormal="70" workbookViewId="0">
      <selection activeCell="J29" sqref="J29:K29"/>
    </sheetView>
  </sheetViews>
  <sheetFormatPr defaultColWidth="9" defaultRowHeight="30" customHeight="1" x14ac:dyDescent="0.15"/>
  <cols>
    <col min="1" max="1" width="2.25" style="2" customWidth="1"/>
    <col min="2" max="2" width="3.375" style="3" customWidth="1"/>
    <col min="3" max="3" width="2.125" style="3" customWidth="1"/>
    <col min="4" max="4" width="10.375" style="3" customWidth="1"/>
    <col min="5" max="5" width="12" style="3" customWidth="1"/>
    <col min="6" max="6" width="8.875" style="3" customWidth="1"/>
    <col min="7" max="7" width="10.75" style="3" customWidth="1"/>
    <col min="8" max="8" width="12.25" style="3" customWidth="1"/>
    <col min="9" max="9" width="12.5" style="3" customWidth="1"/>
    <col min="10" max="10" width="9.75" style="3" customWidth="1"/>
    <col min="11" max="11" width="11.875" style="3" customWidth="1"/>
    <col min="12" max="12" width="14.75" style="3" customWidth="1"/>
    <col min="13" max="13" width="12" style="3" hidden="1" customWidth="1"/>
    <col min="14" max="14" width="12.75" style="3" hidden="1" customWidth="1"/>
    <col min="15" max="15" width="12.5" style="3" hidden="1" customWidth="1"/>
    <col min="16" max="16" width="8.125" style="3" hidden="1" customWidth="1"/>
    <col min="17" max="17" width="16" style="3" customWidth="1"/>
    <col min="18" max="18" width="12.75" style="3" customWidth="1"/>
    <col min="19" max="19" width="11.625" style="3" customWidth="1"/>
    <col min="20" max="20" width="11.875" style="3" customWidth="1"/>
    <col min="21" max="21" width="10.625" style="3" customWidth="1"/>
    <col min="22" max="22" width="9.75" style="3" customWidth="1"/>
    <col min="23" max="23" width="8.125" style="3" customWidth="1"/>
    <col min="24" max="24" width="5.5" style="3" customWidth="1"/>
    <col min="25" max="26" width="9" style="3"/>
    <col min="27" max="16380" width="9" style="2"/>
  </cols>
  <sheetData>
    <row r="1" spans="1:27" ht="30.75" hidden="1" customHeight="1" x14ac:dyDescent="0.15">
      <c r="A1" s="4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7" s="1" customFormat="1" ht="24.95" hidden="1" customHeight="1" x14ac:dyDescent="0.15">
      <c r="B2" s="28" t="s">
        <v>1</v>
      </c>
      <c r="C2" s="29"/>
      <c r="D2" s="29"/>
      <c r="E2" s="29"/>
      <c r="F2" s="30"/>
      <c r="G2" s="5">
        <v>1</v>
      </c>
      <c r="H2" s="5">
        <v>2</v>
      </c>
      <c r="I2" s="5">
        <v>3</v>
      </c>
      <c r="J2" s="5">
        <v>4</v>
      </c>
      <c r="K2" s="5">
        <v>5</v>
      </c>
      <c r="L2" s="5">
        <v>6</v>
      </c>
      <c r="M2" s="5">
        <v>7</v>
      </c>
      <c r="N2" s="5">
        <v>8</v>
      </c>
      <c r="O2" s="5">
        <v>9</v>
      </c>
      <c r="P2" s="5">
        <v>10</v>
      </c>
      <c r="Q2" s="5">
        <v>11</v>
      </c>
      <c r="R2" s="5">
        <v>12</v>
      </c>
      <c r="S2" s="5">
        <v>13</v>
      </c>
      <c r="T2" s="5">
        <v>14</v>
      </c>
      <c r="U2" s="5">
        <v>15</v>
      </c>
      <c r="V2" s="5">
        <v>16</v>
      </c>
      <c r="W2" s="49" t="s">
        <v>2</v>
      </c>
      <c r="X2" s="54" t="s">
        <v>3</v>
      </c>
      <c r="Y2" s="54"/>
      <c r="Z2" s="55"/>
    </row>
    <row r="3" spans="1:27" s="1" customFormat="1" ht="30" hidden="1" customHeight="1" x14ac:dyDescent="0.15">
      <c r="B3" s="31" t="s">
        <v>4</v>
      </c>
      <c r="C3" s="32"/>
      <c r="D3" s="32"/>
      <c r="E3" s="33"/>
      <c r="F3" s="6" t="s">
        <v>5</v>
      </c>
      <c r="G3" s="7" t="s">
        <v>6</v>
      </c>
      <c r="H3" s="7" t="s">
        <v>7</v>
      </c>
      <c r="I3" s="7" t="s">
        <v>4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50"/>
      <c r="X3" s="56"/>
      <c r="Y3" s="56"/>
      <c r="Z3" s="57"/>
    </row>
    <row r="4" spans="1:27" ht="29.1" hidden="1" customHeight="1" x14ac:dyDescent="0.15">
      <c r="B4" s="45" t="s">
        <v>21</v>
      </c>
      <c r="C4" s="51" t="s">
        <v>22</v>
      </c>
      <c r="D4" s="51"/>
      <c r="E4" s="8" t="s">
        <v>23</v>
      </c>
      <c r="F4" s="9">
        <v>1</v>
      </c>
      <c r="G4" s="10" t="s">
        <v>24</v>
      </c>
      <c r="H4" s="10" t="s">
        <v>24</v>
      </c>
      <c r="I4" s="10" t="s">
        <v>24</v>
      </c>
      <c r="J4" s="10" t="s">
        <v>24</v>
      </c>
      <c r="K4" s="10" t="s">
        <v>24</v>
      </c>
      <c r="L4" s="10" t="s">
        <v>24</v>
      </c>
      <c r="M4" s="10" t="s">
        <v>24</v>
      </c>
      <c r="N4" s="10" t="s">
        <v>24</v>
      </c>
      <c r="O4" s="10" t="s">
        <v>24</v>
      </c>
      <c r="P4" s="10" t="s">
        <v>24</v>
      </c>
      <c r="Q4" s="10" t="s">
        <v>24</v>
      </c>
      <c r="R4" s="10" t="s">
        <v>24</v>
      </c>
      <c r="S4" s="19" t="s">
        <v>25</v>
      </c>
      <c r="T4" s="10" t="s">
        <v>24</v>
      </c>
      <c r="U4" s="17" t="s">
        <v>26</v>
      </c>
      <c r="V4" s="10" t="s">
        <v>24</v>
      </c>
      <c r="W4" s="19" t="s">
        <v>27</v>
      </c>
      <c r="X4" s="20" t="s">
        <v>28</v>
      </c>
      <c r="Y4" s="52" t="s">
        <v>29</v>
      </c>
      <c r="Z4" s="53"/>
      <c r="AA4" s="23">
        <f>1672-57</f>
        <v>1615</v>
      </c>
    </row>
    <row r="5" spans="1:27" ht="29.1" hidden="1" customHeight="1" x14ac:dyDescent="0.15">
      <c r="B5" s="46"/>
      <c r="C5" s="51"/>
      <c r="D5" s="51"/>
      <c r="E5" s="8" t="s">
        <v>30</v>
      </c>
      <c r="F5" s="9">
        <v>2</v>
      </c>
      <c r="G5" s="10" t="s">
        <v>24</v>
      </c>
      <c r="H5" s="10" t="s">
        <v>24</v>
      </c>
      <c r="I5" s="10" t="s">
        <v>24</v>
      </c>
      <c r="J5" s="10" t="s">
        <v>24</v>
      </c>
      <c r="K5" s="10" t="s">
        <v>24</v>
      </c>
      <c r="L5" s="10" t="s">
        <v>24</v>
      </c>
      <c r="M5" s="10" t="s">
        <v>24</v>
      </c>
      <c r="N5" s="17" t="s">
        <v>26</v>
      </c>
      <c r="O5" s="17" t="s">
        <v>26</v>
      </c>
      <c r="P5" s="17" t="s">
        <v>26</v>
      </c>
      <c r="Q5" s="17" t="s">
        <v>26</v>
      </c>
      <c r="R5" s="10" t="s">
        <v>24</v>
      </c>
      <c r="S5" s="19" t="s">
        <v>31</v>
      </c>
      <c r="T5" s="10" t="s">
        <v>24</v>
      </c>
      <c r="U5" s="17" t="s">
        <v>26</v>
      </c>
      <c r="V5" s="10" t="s">
        <v>24</v>
      </c>
      <c r="W5" s="19" t="s">
        <v>32</v>
      </c>
      <c r="X5" s="20" t="s">
        <v>33</v>
      </c>
      <c r="Y5" s="52"/>
      <c r="Z5" s="53"/>
      <c r="AA5" s="23">
        <f>AA4-55-400-50</f>
        <v>1110</v>
      </c>
    </row>
    <row r="6" spans="1:27" ht="29.1" hidden="1" customHeight="1" x14ac:dyDescent="0.15">
      <c r="B6" s="46"/>
      <c r="C6" s="51"/>
      <c r="D6" s="51"/>
      <c r="E6" s="8" t="s">
        <v>34</v>
      </c>
      <c r="F6" s="9">
        <v>3</v>
      </c>
      <c r="G6" s="10" t="s">
        <v>24</v>
      </c>
      <c r="H6" s="10" t="s">
        <v>24</v>
      </c>
      <c r="I6" s="17" t="s">
        <v>26</v>
      </c>
      <c r="J6" s="17" t="s">
        <v>26</v>
      </c>
      <c r="K6" s="10" t="s">
        <v>24</v>
      </c>
      <c r="L6" s="17" t="s">
        <v>26</v>
      </c>
      <c r="M6" s="10" t="s">
        <v>24</v>
      </c>
      <c r="N6" s="17" t="s">
        <v>26</v>
      </c>
      <c r="O6" s="17" t="s">
        <v>26</v>
      </c>
      <c r="P6" s="17" t="s">
        <v>26</v>
      </c>
      <c r="Q6" s="17" t="s">
        <v>26</v>
      </c>
      <c r="R6" s="10" t="s">
        <v>24</v>
      </c>
      <c r="S6" s="19" t="s">
        <v>31</v>
      </c>
      <c r="T6" s="10" t="s">
        <v>24</v>
      </c>
      <c r="U6" s="17" t="s">
        <v>26</v>
      </c>
      <c r="V6" s="10" t="s">
        <v>24</v>
      </c>
      <c r="W6" s="19" t="s">
        <v>35</v>
      </c>
      <c r="X6" s="20" t="s">
        <v>36</v>
      </c>
      <c r="Y6" s="52"/>
      <c r="Z6" s="53"/>
      <c r="AA6" s="24">
        <v>784</v>
      </c>
    </row>
    <row r="7" spans="1:27" ht="29.1" hidden="1" customHeight="1" x14ac:dyDescent="0.15">
      <c r="B7" s="46"/>
      <c r="C7" s="51"/>
      <c r="D7" s="51"/>
      <c r="E7" s="8" t="s">
        <v>37</v>
      </c>
      <c r="F7" s="9">
        <v>4</v>
      </c>
      <c r="G7" s="11" t="s">
        <v>38</v>
      </c>
      <c r="H7" s="11" t="s">
        <v>39</v>
      </c>
      <c r="I7" s="17" t="s">
        <v>26</v>
      </c>
      <c r="J7" s="17" t="s">
        <v>26</v>
      </c>
      <c r="K7" s="10" t="s">
        <v>24</v>
      </c>
      <c r="L7" s="17" t="s">
        <v>26</v>
      </c>
      <c r="M7" s="10" t="s">
        <v>24</v>
      </c>
      <c r="N7" s="17" t="s">
        <v>26</v>
      </c>
      <c r="O7" s="17" t="s">
        <v>26</v>
      </c>
      <c r="P7" s="17" t="s">
        <v>26</v>
      </c>
      <c r="Q7" s="17" t="s">
        <v>26</v>
      </c>
      <c r="R7" s="10" t="s">
        <v>24</v>
      </c>
      <c r="S7" s="19" t="s">
        <v>40</v>
      </c>
      <c r="T7" s="17" t="s">
        <v>26</v>
      </c>
      <c r="U7" s="10" t="s">
        <v>24</v>
      </c>
      <c r="V7" s="10" t="s">
        <v>24</v>
      </c>
      <c r="W7" s="19" t="s">
        <v>41</v>
      </c>
      <c r="X7" s="20" t="s">
        <v>38</v>
      </c>
      <c r="Y7" s="52"/>
      <c r="Z7" s="53"/>
      <c r="AA7" s="24">
        <v>784</v>
      </c>
    </row>
    <row r="8" spans="1:27" ht="29.1" hidden="1" customHeight="1" x14ac:dyDescent="0.15">
      <c r="B8" s="46"/>
      <c r="C8" s="51" t="s">
        <v>42</v>
      </c>
      <c r="D8" s="51"/>
      <c r="E8" s="8" t="s">
        <v>23</v>
      </c>
      <c r="F8" s="9">
        <v>5</v>
      </c>
      <c r="G8" s="10" t="s">
        <v>24</v>
      </c>
      <c r="H8" s="10" t="s">
        <v>24</v>
      </c>
      <c r="I8" s="10" t="s">
        <v>24</v>
      </c>
      <c r="J8" s="10" t="s">
        <v>24</v>
      </c>
      <c r="K8" s="10" t="s">
        <v>24</v>
      </c>
      <c r="L8" s="10" t="s">
        <v>24</v>
      </c>
      <c r="M8" s="10" t="s">
        <v>24</v>
      </c>
      <c r="N8" s="17" t="s">
        <v>26</v>
      </c>
      <c r="O8" s="10" t="s">
        <v>24</v>
      </c>
      <c r="P8" s="10" t="s">
        <v>24</v>
      </c>
      <c r="Q8" s="17" t="s">
        <v>26</v>
      </c>
      <c r="R8" s="10" t="s">
        <v>24</v>
      </c>
      <c r="S8" s="19" t="s">
        <v>31</v>
      </c>
      <c r="T8" s="10" t="s">
        <v>24</v>
      </c>
      <c r="U8" s="17" t="s">
        <v>26</v>
      </c>
      <c r="V8" s="10" t="s">
        <v>24</v>
      </c>
      <c r="W8" s="19" t="s">
        <v>43</v>
      </c>
      <c r="X8" s="20" t="s">
        <v>44</v>
      </c>
      <c r="Y8" s="52"/>
      <c r="Z8" s="53"/>
      <c r="AA8" s="23">
        <f>1452-55-50-40</f>
        <v>1307</v>
      </c>
    </row>
    <row r="9" spans="1:27" ht="30" hidden="1" customHeight="1" x14ac:dyDescent="0.15">
      <c r="B9" s="46"/>
      <c r="C9" s="51"/>
      <c r="D9" s="51"/>
      <c r="E9" s="8" t="s">
        <v>45</v>
      </c>
      <c r="F9" s="9">
        <v>6</v>
      </c>
      <c r="G9" s="10" t="s">
        <v>24</v>
      </c>
      <c r="H9" s="10" t="s">
        <v>24</v>
      </c>
      <c r="I9" s="10" t="s">
        <v>24</v>
      </c>
      <c r="J9" s="10" t="s">
        <v>24</v>
      </c>
      <c r="K9" s="10" t="s">
        <v>24</v>
      </c>
      <c r="L9" s="10" t="s">
        <v>24</v>
      </c>
      <c r="M9" s="10" t="s">
        <v>24</v>
      </c>
      <c r="N9" s="17" t="s">
        <v>26</v>
      </c>
      <c r="O9" s="17" t="s">
        <v>26</v>
      </c>
      <c r="P9" s="17" t="s">
        <v>26</v>
      </c>
      <c r="Q9" s="17" t="s">
        <v>26</v>
      </c>
      <c r="R9" s="10" t="s">
        <v>24</v>
      </c>
      <c r="S9" s="19" t="s">
        <v>31</v>
      </c>
      <c r="T9" s="10" t="s">
        <v>24</v>
      </c>
      <c r="U9" s="17" t="s">
        <v>26</v>
      </c>
      <c r="V9" s="10" t="s">
        <v>24</v>
      </c>
      <c r="W9" s="19" t="s">
        <v>46</v>
      </c>
      <c r="X9" s="20"/>
      <c r="Y9" s="52"/>
      <c r="Z9" s="53"/>
      <c r="AA9" s="23">
        <f>1450-401.6-55-50</f>
        <v>943.40000000000009</v>
      </c>
    </row>
    <row r="10" spans="1:27" ht="30" hidden="1" customHeight="1" x14ac:dyDescent="0.15">
      <c r="B10" s="46"/>
      <c r="C10" s="51"/>
      <c r="D10" s="51"/>
      <c r="E10" s="8" t="s">
        <v>47</v>
      </c>
      <c r="F10" s="9">
        <v>7</v>
      </c>
      <c r="G10" s="10" t="s">
        <v>24</v>
      </c>
      <c r="H10" s="10" t="s">
        <v>24</v>
      </c>
      <c r="I10" s="17" t="s">
        <v>26</v>
      </c>
      <c r="J10" s="17" t="s">
        <v>26</v>
      </c>
      <c r="K10" s="10" t="s">
        <v>24</v>
      </c>
      <c r="L10" s="17" t="s">
        <v>26</v>
      </c>
      <c r="M10" s="10" t="s">
        <v>24</v>
      </c>
      <c r="N10" s="17" t="s">
        <v>26</v>
      </c>
      <c r="O10" s="17" t="s">
        <v>26</v>
      </c>
      <c r="P10" s="17" t="s">
        <v>26</v>
      </c>
      <c r="Q10" s="17" t="s">
        <v>26</v>
      </c>
      <c r="R10" s="10" t="s">
        <v>24</v>
      </c>
      <c r="S10" s="19" t="s">
        <v>31</v>
      </c>
      <c r="T10" s="10" t="s">
        <v>24</v>
      </c>
      <c r="U10" s="17" t="s">
        <v>26</v>
      </c>
      <c r="V10" s="10" t="s">
        <v>24</v>
      </c>
      <c r="W10" s="19" t="s">
        <v>48</v>
      </c>
      <c r="X10" s="20"/>
      <c r="Y10" s="52"/>
      <c r="Z10" s="53"/>
      <c r="AA10" s="24">
        <v>784</v>
      </c>
    </row>
    <row r="11" spans="1:27" ht="30" hidden="1" customHeight="1" x14ac:dyDescent="0.15">
      <c r="B11" s="47"/>
      <c r="C11" s="51"/>
      <c r="D11" s="51"/>
      <c r="E11" s="8" t="s">
        <v>37</v>
      </c>
      <c r="F11" s="9">
        <v>8</v>
      </c>
      <c r="G11" s="11" t="s">
        <v>38</v>
      </c>
      <c r="H11" s="11" t="s">
        <v>39</v>
      </c>
      <c r="I11" s="17" t="s">
        <v>26</v>
      </c>
      <c r="J11" s="17" t="s">
        <v>26</v>
      </c>
      <c r="K11" s="10" t="s">
        <v>24</v>
      </c>
      <c r="L11" s="17" t="s">
        <v>26</v>
      </c>
      <c r="M11" s="10" t="s">
        <v>24</v>
      </c>
      <c r="N11" s="17" t="s">
        <v>26</v>
      </c>
      <c r="O11" s="17" t="s">
        <v>26</v>
      </c>
      <c r="P11" s="17" t="s">
        <v>26</v>
      </c>
      <c r="Q11" s="17" t="s">
        <v>26</v>
      </c>
      <c r="R11" s="10" t="s">
        <v>24</v>
      </c>
      <c r="S11" s="19" t="s">
        <v>40</v>
      </c>
      <c r="T11" s="17" t="s">
        <v>26</v>
      </c>
      <c r="U11" s="10" t="s">
        <v>24</v>
      </c>
      <c r="V11" s="10" t="s">
        <v>24</v>
      </c>
      <c r="W11" s="19" t="s">
        <v>49</v>
      </c>
      <c r="X11" s="20"/>
      <c r="Y11" s="52"/>
      <c r="Z11" s="53"/>
      <c r="AA11" s="24">
        <v>784</v>
      </c>
    </row>
    <row r="12" spans="1:27" ht="12" hidden="1" customHeight="1" x14ac:dyDescent="0.15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6"/>
    </row>
    <row r="13" spans="1:27" s="1" customFormat="1" ht="30" hidden="1" customHeight="1" x14ac:dyDescent="0.15">
      <c r="B13" s="37" t="s">
        <v>1</v>
      </c>
      <c r="C13" s="38"/>
      <c r="D13" s="38"/>
      <c r="E13" s="38"/>
      <c r="F13" s="39"/>
      <c r="G13" s="6">
        <v>1</v>
      </c>
      <c r="H13" s="6">
        <v>2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6">
        <v>10</v>
      </c>
      <c r="Q13" s="6">
        <v>11</v>
      </c>
      <c r="R13" s="6">
        <v>12</v>
      </c>
      <c r="S13" s="6">
        <v>13</v>
      </c>
      <c r="T13" s="6">
        <v>14</v>
      </c>
      <c r="U13" s="6">
        <v>15</v>
      </c>
      <c r="V13" s="6">
        <v>16</v>
      </c>
      <c r="W13" s="6">
        <v>17</v>
      </c>
      <c r="X13" s="50" t="s">
        <v>2</v>
      </c>
      <c r="Y13" s="56" t="s">
        <v>3</v>
      </c>
      <c r="Z13" s="57"/>
    </row>
    <row r="14" spans="1:27" s="1" customFormat="1" ht="30" hidden="1" customHeight="1" x14ac:dyDescent="0.15">
      <c r="B14" s="37" t="s">
        <v>50</v>
      </c>
      <c r="C14" s="38"/>
      <c r="D14" s="38"/>
      <c r="E14" s="39"/>
      <c r="F14" s="12" t="s">
        <v>2</v>
      </c>
      <c r="G14" s="6" t="s">
        <v>51</v>
      </c>
      <c r="H14" s="6" t="s">
        <v>52</v>
      </c>
      <c r="I14" s="6" t="s">
        <v>4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13</v>
      </c>
      <c r="P14" s="6" t="s">
        <v>14</v>
      </c>
      <c r="Q14" s="6" t="s">
        <v>15</v>
      </c>
      <c r="R14" s="6" t="s">
        <v>53</v>
      </c>
      <c r="S14" s="6" t="s">
        <v>17</v>
      </c>
      <c r="T14" s="6" t="s">
        <v>18</v>
      </c>
      <c r="U14" s="7" t="s">
        <v>19</v>
      </c>
      <c r="V14" s="7" t="s">
        <v>20</v>
      </c>
      <c r="W14" s="7" t="s">
        <v>54</v>
      </c>
      <c r="X14" s="50"/>
      <c r="Y14" s="56"/>
      <c r="Z14" s="57"/>
    </row>
    <row r="15" spans="1:27" ht="30" hidden="1" customHeight="1" x14ac:dyDescent="0.15">
      <c r="B15" s="45" t="s">
        <v>55</v>
      </c>
      <c r="C15" s="51" t="s">
        <v>22</v>
      </c>
      <c r="D15" s="51"/>
      <c r="E15" s="8" t="s">
        <v>23</v>
      </c>
      <c r="F15" s="9">
        <v>1</v>
      </c>
      <c r="G15" s="10" t="s">
        <v>24</v>
      </c>
      <c r="H15" s="10" t="s">
        <v>24</v>
      </c>
      <c r="I15" s="10" t="s">
        <v>24</v>
      </c>
      <c r="J15" s="17" t="s">
        <v>26</v>
      </c>
      <c r="K15" s="10" t="s">
        <v>24</v>
      </c>
      <c r="L15" s="17" t="s">
        <v>26</v>
      </c>
      <c r="M15" s="10" t="s">
        <v>24</v>
      </c>
      <c r="N15" s="17" t="s">
        <v>26</v>
      </c>
      <c r="O15" s="10" t="s">
        <v>24</v>
      </c>
      <c r="P15" s="10" t="s">
        <v>24</v>
      </c>
      <c r="Q15" s="17" t="s">
        <v>26</v>
      </c>
      <c r="R15" s="10" t="s">
        <v>24</v>
      </c>
      <c r="S15" s="19" t="s">
        <v>25</v>
      </c>
      <c r="T15" s="10" t="s">
        <v>24</v>
      </c>
      <c r="U15" s="17" t="s">
        <v>26</v>
      </c>
      <c r="V15" s="10" t="s">
        <v>24</v>
      </c>
      <c r="W15" s="17" t="s">
        <v>26</v>
      </c>
      <c r="X15" s="19" t="s">
        <v>56</v>
      </c>
      <c r="Y15" s="40" t="s">
        <v>6</v>
      </c>
      <c r="Z15" s="41"/>
      <c r="AA15" s="23">
        <f>AA4-40-100-50-55-40</f>
        <v>1330</v>
      </c>
    </row>
    <row r="16" spans="1:27" ht="30" hidden="1" customHeight="1" x14ac:dyDescent="0.15">
      <c r="B16" s="46"/>
      <c r="C16" s="51"/>
      <c r="D16" s="51"/>
      <c r="E16" s="8" t="s">
        <v>57</v>
      </c>
      <c r="F16" s="9">
        <v>2</v>
      </c>
      <c r="G16" s="10" t="s">
        <v>24</v>
      </c>
      <c r="H16" s="11" t="s">
        <v>39</v>
      </c>
      <c r="I16" s="17" t="s">
        <v>26</v>
      </c>
      <c r="J16" s="17" t="s">
        <v>26</v>
      </c>
      <c r="K16" s="10" t="s">
        <v>24</v>
      </c>
      <c r="L16" s="17" t="s">
        <v>26</v>
      </c>
      <c r="M16" s="17" t="s">
        <v>26</v>
      </c>
      <c r="N16" s="17" t="s">
        <v>26</v>
      </c>
      <c r="O16" s="17" t="s">
        <v>26</v>
      </c>
      <c r="P16" s="17" t="s">
        <v>26</v>
      </c>
      <c r="Q16" s="17" t="s">
        <v>26</v>
      </c>
      <c r="R16" s="10" t="s">
        <v>24</v>
      </c>
      <c r="S16" s="19" t="s">
        <v>40</v>
      </c>
      <c r="T16" s="17" t="s">
        <v>26</v>
      </c>
      <c r="U16" s="10" t="s">
        <v>24</v>
      </c>
      <c r="V16" s="10" t="s">
        <v>24</v>
      </c>
      <c r="W16" s="17" t="s">
        <v>26</v>
      </c>
      <c r="X16" s="19" t="s">
        <v>58</v>
      </c>
      <c r="Y16" s="40"/>
      <c r="Z16" s="41"/>
      <c r="AA16" s="23">
        <v>825</v>
      </c>
    </row>
    <row r="17" spans="2:27" ht="30" hidden="1" customHeight="1" x14ac:dyDescent="0.15">
      <c r="B17" s="46"/>
      <c r="C17" s="51"/>
      <c r="D17" s="51"/>
      <c r="E17" s="8" t="s">
        <v>57</v>
      </c>
      <c r="F17" s="9">
        <v>3</v>
      </c>
      <c r="G17" s="10" t="s">
        <v>24</v>
      </c>
      <c r="H17" s="11" t="s">
        <v>39</v>
      </c>
      <c r="I17" s="17" t="s">
        <v>26</v>
      </c>
      <c r="J17" s="17" t="s">
        <v>26</v>
      </c>
      <c r="K17" s="10" t="s">
        <v>24</v>
      </c>
      <c r="L17" s="17" t="s">
        <v>26</v>
      </c>
      <c r="M17" s="17" t="s">
        <v>26</v>
      </c>
      <c r="N17" s="17" t="s">
        <v>26</v>
      </c>
      <c r="O17" s="17" t="s">
        <v>26</v>
      </c>
      <c r="P17" s="17" t="s">
        <v>26</v>
      </c>
      <c r="Q17" s="17" t="s">
        <v>26</v>
      </c>
      <c r="R17" s="10" t="s">
        <v>24</v>
      </c>
      <c r="S17" s="19" t="s">
        <v>40</v>
      </c>
      <c r="T17" s="17" t="s">
        <v>26</v>
      </c>
      <c r="U17" s="10" t="s">
        <v>24</v>
      </c>
      <c r="V17" s="10" t="s">
        <v>24</v>
      </c>
      <c r="W17" s="17" t="s">
        <v>26</v>
      </c>
      <c r="X17" s="19" t="s">
        <v>59</v>
      </c>
      <c r="Y17" s="40" t="s">
        <v>60</v>
      </c>
      <c r="Z17" s="41"/>
      <c r="AA17" s="23">
        <v>825</v>
      </c>
    </row>
    <row r="18" spans="2:27" ht="30" hidden="1" customHeight="1" x14ac:dyDescent="0.15">
      <c r="B18" s="48"/>
      <c r="C18" s="42"/>
      <c r="D18" s="42"/>
      <c r="E18" s="13" t="s">
        <v>61</v>
      </c>
      <c r="F18" s="14">
        <v>4</v>
      </c>
      <c r="G18" s="15" t="s">
        <v>26</v>
      </c>
      <c r="H18" s="15" t="s">
        <v>26</v>
      </c>
      <c r="I18" s="15" t="s">
        <v>26</v>
      </c>
      <c r="J18" s="15" t="s">
        <v>26</v>
      </c>
      <c r="K18" s="18" t="s">
        <v>24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21" t="s">
        <v>40</v>
      </c>
      <c r="T18" s="15" t="s">
        <v>26</v>
      </c>
      <c r="U18" s="15" t="s">
        <v>26</v>
      </c>
      <c r="V18" s="15" t="s">
        <v>26</v>
      </c>
      <c r="W18" s="15" t="s">
        <v>26</v>
      </c>
      <c r="X18" s="21" t="s">
        <v>62</v>
      </c>
      <c r="Y18" s="43" t="s">
        <v>63</v>
      </c>
      <c r="Z18" s="44"/>
      <c r="AA18" s="25">
        <f>393-114</f>
        <v>279</v>
      </c>
    </row>
    <row r="19" spans="2:27" ht="38.25" customHeight="1" x14ac:dyDescent="0.15">
      <c r="R19" s="71" t="s">
        <v>91</v>
      </c>
    </row>
    <row r="20" spans="2:27" ht="27" customHeight="1" x14ac:dyDescent="0.15">
      <c r="B20" s="65" t="s">
        <v>64</v>
      </c>
      <c r="C20" s="65"/>
      <c r="D20" s="65"/>
      <c r="E20" s="65" t="s">
        <v>65</v>
      </c>
      <c r="F20" s="65"/>
      <c r="G20" s="65"/>
      <c r="H20" s="65"/>
      <c r="I20" s="65"/>
      <c r="J20" s="64" t="s">
        <v>66</v>
      </c>
      <c r="K20" s="64"/>
      <c r="L20" s="70" t="s">
        <v>90</v>
      </c>
      <c r="M20" s="66" t="s">
        <v>67</v>
      </c>
      <c r="N20" s="66" t="s">
        <v>68</v>
      </c>
      <c r="O20" s="66" t="s">
        <v>69</v>
      </c>
      <c r="P20" s="67"/>
      <c r="Q20" s="64" t="s">
        <v>89</v>
      </c>
      <c r="R20" s="65" t="s">
        <v>68</v>
      </c>
      <c r="S20" s="65" t="s">
        <v>69</v>
      </c>
      <c r="T20" s="65" t="s">
        <v>3</v>
      </c>
    </row>
    <row r="21" spans="2:27" ht="27" customHeight="1" x14ac:dyDescent="0.15">
      <c r="B21" s="65"/>
      <c r="C21" s="65"/>
      <c r="D21" s="65"/>
      <c r="E21" s="65"/>
      <c r="F21" s="65"/>
      <c r="G21" s="65"/>
      <c r="H21" s="65"/>
      <c r="I21" s="65"/>
      <c r="J21" s="64"/>
      <c r="K21" s="64"/>
      <c r="L21" s="70"/>
      <c r="M21" s="66"/>
      <c r="N21" s="66"/>
      <c r="O21" s="66"/>
      <c r="P21" s="67"/>
      <c r="Q21" s="64"/>
      <c r="R21" s="65"/>
      <c r="S21" s="65"/>
      <c r="T21" s="65"/>
    </row>
    <row r="22" spans="2:27" ht="30" customHeight="1" x14ac:dyDescent="0.15">
      <c r="B22" s="59">
        <v>6000149197</v>
      </c>
      <c r="C22" s="59"/>
      <c r="D22" s="59"/>
      <c r="E22" s="60" t="s">
        <v>70</v>
      </c>
      <c r="F22" s="60"/>
      <c r="G22" s="60"/>
      <c r="H22" s="60"/>
      <c r="I22" s="60"/>
      <c r="J22" s="59" t="s">
        <v>27</v>
      </c>
      <c r="K22" s="59"/>
      <c r="L22" s="68">
        <f>1691.90476190476+38.35</f>
        <v>1730.25476190476</v>
      </c>
      <c r="M22" s="61">
        <v>2809</v>
      </c>
      <c r="N22" s="61">
        <f>M22-L22</f>
        <v>1078.74523809524</v>
      </c>
      <c r="O22" s="62">
        <f>N22/M22</f>
        <v>0.38403176863483091</v>
      </c>
      <c r="P22" s="58"/>
      <c r="Q22" s="68">
        <v>2609.9</v>
      </c>
      <c r="R22" s="69">
        <f>Q22-L22</f>
        <v>879.64523809524007</v>
      </c>
      <c r="S22" s="63">
        <f>R22/Q22</f>
        <v>0.3370417403330549</v>
      </c>
      <c r="T22" s="64" t="s">
        <v>71</v>
      </c>
      <c r="U22" s="22"/>
    </row>
    <row r="23" spans="2:27" ht="30" customHeight="1" x14ac:dyDescent="0.15">
      <c r="B23" s="59">
        <v>6000149198</v>
      </c>
      <c r="C23" s="59"/>
      <c r="D23" s="59"/>
      <c r="E23" s="60" t="s">
        <v>72</v>
      </c>
      <c r="F23" s="60"/>
      <c r="G23" s="60"/>
      <c r="H23" s="60"/>
      <c r="I23" s="60"/>
      <c r="J23" s="59" t="s">
        <v>43</v>
      </c>
      <c r="K23" s="59"/>
      <c r="L23" s="68">
        <v>1437.7</v>
      </c>
      <c r="M23" s="61">
        <v>2621</v>
      </c>
      <c r="N23" s="61">
        <f t="shared" ref="N23:N33" si="0">M23-L23</f>
        <v>1183.3</v>
      </c>
      <c r="O23" s="62">
        <f t="shared" ref="O23:O33" si="1">N23/M23</f>
        <v>0.45146890499809234</v>
      </c>
      <c r="P23" s="58"/>
      <c r="Q23" s="68">
        <v>2330</v>
      </c>
      <c r="R23" s="69">
        <f t="shared" ref="R23:R33" si="2">Q23-L23</f>
        <v>892.3</v>
      </c>
      <c r="S23" s="63">
        <f t="shared" ref="S23:S33" si="3">R23/Q23</f>
        <v>0.38296137339055791</v>
      </c>
      <c r="T23" s="64"/>
      <c r="U23" s="22"/>
    </row>
    <row r="24" spans="2:27" ht="30" customHeight="1" x14ac:dyDescent="0.15">
      <c r="B24" s="59">
        <v>6000149199</v>
      </c>
      <c r="C24" s="59"/>
      <c r="D24" s="59"/>
      <c r="E24" s="60" t="s">
        <v>73</v>
      </c>
      <c r="F24" s="60"/>
      <c r="G24" s="60"/>
      <c r="H24" s="60"/>
      <c r="I24" s="60"/>
      <c r="J24" s="59" t="s">
        <v>32</v>
      </c>
      <c r="K24" s="59"/>
      <c r="L24" s="68">
        <v>1162.8571428571399</v>
      </c>
      <c r="M24" s="61">
        <v>1996</v>
      </c>
      <c r="N24" s="61">
        <f t="shared" si="0"/>
        <v>833.14285714286007</v>
      </c>
      <c r="O24" s="62">
        <f t="shared" si="1"/>
        <v>0.41740624105353713</v>
      </c>
      <c r="P24" s="58"/>
      <c r="Q24" s="68">
        <v>1780</v>
      </c>
      <c r="R24" s="69">
        <f t="shared" si="2"/>
        <v>617.14285714286007</v>
      </c>
      <c r="S24" s="63">
        <f t="shared" si="3"/>
        <v>0.34670947030497756</v>
      </c>
      <c r="T24" s="64"/>
      <c r="U24" s="22"/>
    </row>
    <row r="25" spans="2:27" ht="30" customHeight="1" x14ac:dyDescent="0.15">
      <c r="B25" s="59">
        <v>6000149200</v>
      </c>
      <c r="C25" s="59"/>
      <c r="D25" s="59"/>
      <c r="E25" s="60" t="s">
        <v>74</v>
      </c>
      <c r="F25" s="60"/>
      <c r="G25" s="60"/>
      <c r="H25" s="60"/>
      <c r="I25" s="60"/>
      <c r="J25" s="59" t="s">
        <v>35</v>
      </c>
      <c r="K25" s="59"/>
      <c r="L25" s="68">
        <v>862.4</v>
      </c>
      <c r="M25" s="61">
        <v>1525</v>
      </c>
      <c r="N25" s="61">
        <f t="shared" si="0"/>
        <v>662.6</v>
      </c>
      <c r="O25" s="62">
        <f t="shared" si="1"/>
        <v>0.43449180327868853</v>
      </c>
      <c r="P25" s="58"/>
      <c r="Q25" s="68">
        <v>1577</v>
      </c>
      <c r="R25" s="69">
        <f t="shared" si="2"/>
        <v>714.6</v>
      </c>
      <c r="S25" s="63">
        <f t="shared" si="3"/>
        <v>0.45313887127457197</v>
      </c>
      <c r="T25" s="64"/>
      <c r="U25" s="22"/>
    </row>
    <row r="26" spans="2:27" ht="30" customHeight="1" x14ac:dyDescent="0.15">
      <c r="B26" s="59">
        <v>6000149201</v>
      </c>
      <c r="C26" s="59"/>
      <c r="D26" s="59"/>
      <c r="E26" s="60" t="s">
        <v>75</v>
      </c>
      <c r="F26" s="60"/>
      <c r="G26" s="60"/>
      <c r="H26" s="60"/>
      <c r="I26" s="60"/>
      <c r="J26" s="59" t="s">
        <v>41</v>
      </c>
      <c r="K26" s="59"/>
      <c r="L26" s="68">
        <f>862.4-38.35</f>
        <v>824.05</v>
      </c>
      <c r="M26" s="61">
        <v>1469</v>
      </c>
      <c r="N26" s="61">
        <f t="shared" si="0"/>
        <v>644.95000000000005</v>
      </c>
      <c r="O26" s="62">
        <f t="shared" si="1"/>
        <v>0.43904016337644658</v>
      </c>
      <c r="P26" s="58"/>
      <c r="Q26" s="68">
        <v>1320.83</v>
      </c>
      <c r="R26" s="69">
        <f t="shared" si="2"/>
        <v>496.78</v>
      </c>
      <c r="S26" s="63">
        <f t="shared" si="3"/>
        <v>0.37611199018798785</v>
      </c>
      <c r="T26" s="64"/>
      <c r="U26" s="22"/>
    </row>
    <row r="27" spans="2:27" ht="30" customHeight="1" x14ac:dyDescent="0.15">
      <c r="B27" s="59">
        <v>6000149202</v>
      </c>
      <c r="C27" s="59"/>
      <c r="D27" s="59"/>
      <c r="E27" s="60" t="s">
        <v>76</v>
      </c>
      <c r="F27" s="60"/>
      <c r="G27" s="60"/>
      <c r="H27" s="60"/>
      <c r="I27" s="60"/>
      <c r="J27" s="59" t="s">
        <v>56</v>
      </c>
      <c r="K27" s="59"/>
      <c r="L27" s="68">
        <f>1037.74+38.35+38.35</f>
        <v>1114.4399999999998</v>
      </c>
      <c r="M27" s="61">
        <v>2464</v>
      </c>
      <c r="N27" s="61">
        <f t="shared" si="0"/>
        <v>1349.5600000000002</v>
      </c>
      <c r="O27" s="62">
        <f t="shared" si="1"/>
        <v>0.54771103896103901</v>
      </c>
      <c r="P27" s="58"/>
      <c r="Q27" s="68">
        <v>1592</v>
      </c>
      <c r="R27" s="69">
        <f t="shared" si="2"/>
        <v>477.56000000000017</v>
      </c>
      <c r="S27" s="63">
        <f t="shared" si="3"/>
        <v>0.29997487437185938</v>
      </c>
      <c r="T27" s="64"/>
      <c r="U27" s="22"/>
    </row>
    <row r="28" spans="2:27" ht="30" customHeight="1" x14ac:dyDescent="0.15">
      <c r="B28" s="59">
        <v>6000149203</v>
      </c>
      <c r="C28" s="59"/>
      <c r="D28" s="59"/>
      <c r="E28" s="60" t="s">
        <v>77</v>
      </c>
      <c r="F28" s="60"/>
      <c r="G28" s="60"/>
      <c r="H28" s="60"/>
      <c r="I28" s="60"/>
      <c r="J28" s="59" t="s">
        <v>58</v>
      </c>
      <c r="K28" s="59"/>
      <c r="L28" s="68">
        <v>862.4</v>
      </c>
      <c r="M28" s="61">
        <v>1452</v>
      </c>
      <c r="N28" s="61">
        <f t="shared" si="0"/>
        <v>589.6</v>
      </c>
      <c r="O28" s="62">
        <f t="shared" si="1"/>
        <v>0.40606060606060607</v>
      </c>
      <c r="P28" s="58"/>
      <c r="Q28" s="68">
        <v>1280</v>
      </c>
      <c r="R28" s="69">
        <f t="shared" si="2"/>
        <v>417.6</v>
      </c>
      <c r="S28" s="63">
        <f t="shared" si="3"/>
        <v>0.32625000000000004</v>
      </c>
      <c r="T28" s="64"/>
      <c r="U28" s="22"/>
    </row>
    <row r="29" spans="2:27" ht="30" customHeight="1" x14ac:dyDescent="0.15">
      <c r="B29" s="59">
        <v>6000149205</v>
      </c>
      <c r="C29" s="59"/>
      <c r="D29" s="59"/>
      <c r="E29" s="60" t="s">
        <v>78</v>
      </c>
      <c r="F29" s="60"/>
      <c r="G29" s="60"/>
      <c r="H29" s="60"/>
      <c r="I29" s="60"/>
      <c r="J29" s="59" t="s">
        <v>79</v>
      </c>
      <c r="K29" s="59"/>
      <c r="L29" s="68">
        <v>306.89999999999998</v>
      </c>
      <c r="M29" s="61">
        <v>693</v>
      </c>
      <c r="N29" s="61">
        <f t="shared" si="0"/>
        <v>386.1</v>
      </c>
      <c r="O29" s="62">
        <f t="shared" si="1"/>
        <v>0.55714285714285716</v>
      </c>
      <c r="P29" s="58"/>
      <c r="Q29" s="68">
        <v>400.43</v>
      </c>
      <c r="R29" s="69">
        <f t="shared" si="2"/>
        <v>93.53000000000003</v>
      </c>
      <c r="S29" s="63">
        <f t="shared" si="3"/>
        <v>0.23357390804884756</v>
      </c>
      <c r="T29" s="64"/>
      <c r="U29" s="22"/>
    </row>
    <row r="30" spans="2:27" ht="30" customHeight="1" x14ac:dyDescent="0.15">
      <c r="B30" s="59">
        <v>6000149206</v>
      </c>
      <c r="C30" s="59"/>
      <c r="D30" s="59"/>
      <c r="E30" s="60" t="s">
        <v>80</v>
      </c>
      <c r="F30" s="60"/>
      <c r="G30" s="60"/>
      <c r="H30" s="60"/>
      <c r="I30" s="60"/>
      <c r="J30" s="59" t="s">
        <v>81</v>
      </c>
      <c r="K30" s="59"/>
      <c r="L30" s="68">
        <v>43.872999999999998</v>
      </c>
      <c r="M30" s="61">
        <v>85</v>
      </c>
      <c r="N30" s="61">
        <f t="shared" si="0"/>
        <v>41.127000000000002</v>
      </c>
      <c r="O30" s="62">
        <f t="shared" si="1"/>
        <v>0.48384705882352946</v>
      </c>
      <c r="P30" s="58"/>
      <c r="Q30" s="68">
        <v>85</v>
      </c>
      <c r="R30" s="69">
        <f t="shared" si="2"/>
        <v>41.127000000000002</v>
      </c>
      <c r="S30" s="63">
        <f t="shared" si="3"/>
        <v>0.48384705882352946</v>
      </c>
      <c r="T30" s="64"/>
    </row>
    <row r="31" spans="2:27" ht="30" customHeight="1" x14ac:dyDescent="0.15">
      <c r="B31" s="59">
        <v>6000149207</v>
      </c>
      <c r="C31" s="59"/>
      <c r="D31" s="59"/>
      <c r="E31" s="60" t="s">
        <v>82</v>
      </c>
      <c r="F31" s="60"/>
      <c r="G31" s="60"/>
      <c r="H31" s="60"/>
      <c r="I31" s="60"/>
      <c r="J31" s="59" t="s">
        <v>83</v>
      </c>
      <c r="K31" s="59"/>
      <c r="L31" s="68">
        <v>43.872999999999998</v>
      </c>
      <c r="M31" s="61">
        <v>85</v>
      </c>
      <c r="N31" s="61">
        <f t="shared" si="0"/>
        <v>41.127000000000002</v>
      </c>
      <c r="O31" s="62">
        <f t="shared" si="1"/>
        <v>0.48384705882352946</v>
      </c>
      <c r="P31" s="58"/>
      <c r="Q31" s="68">
        <v>85</v>
      </c>
      <c r="R31" s="69">
        <f t="shared" si="2"/>
        <v>41.127000000000002</v>
      </c>
      <c r="S31" s="63">
        <f t="shared" si="3"/>
        <v>0.48384705882352946</v>
      </c>
      <c r="T31" s="64"/>
    </row>
    <row r="32" spans="2:27" ht="30" customHeight="1" x14ac:dyDescent="0.15">
      <c r="B32" s="59">
        <v>6000149208</v>
      </c>
      <c r="C32" s="59"/>
      <c r="D32" s="59"/>
      <c r="E32" s="60" t="s">
        <v>84</v>
      </c>
      <c r="F32" s="60"/>
      <c r="G32" s="60"/>
      <c r="H32" s="60"/>
      <c r="I32" s="60"/>
      <c r="J32" s="59" t="s">
        <v>85</v>
      </c>
      <c r="K32" s="59"/>
      <c r="L32" s="68">
        <v>5.2</v>
      </c>
      <c r="M32" s="61">
        <v>9.94</v>
      </c>
      <c r="N32" s="61">
        <f t="shared" si="0"/>
        <v>4.7399999999999993</v>
      </c>
      <c r="O32" s="62">
        <f t="shared" si="1"/>
        <v>0.47686116700201203</v>
      </c>
      <c r="P32" s="58"/>
      <c r="Q32" s="68">
        <v>9.94</v>
      </c>
      <c r="R32" s="69">
        <f t="shared" si="2"/>
        <v>4.7399999999999993</v>
      </c>
      <c r="S32" s="63">
        <f t="shared" si="3"/>
        <v>0.47686116700201203</v>
      </c>
      <c r="T32" s="64"/>
    </row>
    <row r="33" spans="2:20" ht="30" customHeight="1" x14ac:dyDescent="0.15">
      <c r="B33" s="59">
        <v>6000149209</v>
      </c>
      <c r="C33" s="59"/>
      <c r="D33" s="59"/>
      <c r="E33" s="60" t="s">
        <v>86</v>
      </c>
      <c r="F33" s="60"/>
      <c r="G33" s="60"/>
      <c r="H33" s="60"/>
      <c r="I33" s="60"/>
      <c r="J33" s="59" t="s">
        <v>87</v>
      </c>
      <c r="K33" s="59"/>
      <c r="L33" s="68">
        <v>5.2</v>
      </c>
      <c r="M33" s="61">
        <v>9.94</v>
      </c>
      <c r="N33" s="61">
        <f t="shared" si="0"/>
        <v>4.7399999999999993</v>
      </c>
      <c r="O33" s="62">
        <f t="shared" si="1"/>
        <v>0.47686116700201203</v>
      </c>
      <c r="P33" s="58"/>
      <c r="Q33" s="68">
        <v>9.94</v>
      </c>
      <c r="R33" s="69">
        <f t="shared" si="2"/>
        <v>4.7399999999999993</v>
      </c>
      <c r="S33" s="63">
        <f t="shared" si="3"/>
        <v>0.47686116700201203</v>
      </c>
      <c r="T33" s="64"/>
    </row>
    <row r="34" spans="2:20" ht="30" customHeight="1" x14ac:dyDescent="0.15">
      <c r="D34" s="16" t="s">
        <v>88</v>
      </c>
      <c r="E34"/>
      <c r="F34"/>
    </row>
  </sheetData>
  <mergeCells count="69">
    <mergeCell ref="E20:I21"/>
    <mergeCell ref="J20:K21"/>
    <mergeCell ref="B20:D21"/>
    <mergeCell ref="Q20:Q21"/>
    <mergeCell ref="R20:R21"/>
    <mergeCell ref="L20:L21"/>
    <mergeCell ref="M20:M21"/>
    <mergeCell ref="N20:N21"/>
    <mergeCell ref="O20:O21"/>
    <mergeCell ref="T22:T33"/>
    <mergeCell ref="S20:S21"/>
    <mergeCell ref="T20:T21"/>
    <mergeCell ref="B32:D32"/>
    <mergeCell ref="E32:I32"/>
    <mergeCell ref="J32:K32"/>
    <mergeCell ref="B33:D33"/>
    <mergeCell ref="E33:I33"/>
    <mergeCell ref="J33:K33"/>
    <mergeCell ref="B30:D30"/>
    <mergeCell ref="E30:I30"/>
    <mergeCell ref="J30:K30"/>
    <mergeCell ref="B31:D31"/>
    <mergeCell ref="E31:I31"/>
    <mergeCell ref="J31:K31"/>
    <mergeCell ref="B28:D28"/>
    <mergeCell ref="E28:I28"/>
    <mergeCell ref="J28:K28"/>
    <mergeCell ref="B29:D29"/>
    <mergeCell ref="E29:I29"/>
    <mergeCell ref="J29:K29"/>
    <mergeCell ref="B26:D26"/>
    <mergeCell ref="E26:I26"/>
    <mergeCell ref="J26:K26"/>
    <mergeCell ref="B27:D27"/>
    <mergeCell ref="E27:I27"/>
    <mergeCell ref="J27:K27"/>
    <mergeCell ref="B24:D24"/>
    <mergeCell ref="E24:I24"/>
    <mergeCell ref="J24:K24"/>
    <mergeCell ref="B25:D25"/>
    <mergeCell ref="E25:I25"/>
    <mergeCell ref="J25:K25"/>
    <mergeCell ref="B22:D22"/>
    <mergeCell ref="E22:I22"/>
    <mergeCell ref="J22:K22"/>
    <mergeCell ref="B23:D23"/>
    <mergeCell ref="E23:I23"/>
    <mergeCell ref="J23:K23"/>
    <mergeCell ref="B14:E14"/>
    <mergeCell ref="Y15:Z15"/>
    <mergeCell ref="Y16:Z16"/>
    <mergeCell ref="Y17:Z17"/>
    <mergeCell ref="C18:D18"/>
    <mergeCell ref="Y18:Z18"/>
    <mergeCell ref="B15:B18"/>
    <mergeCell ref="X13:X14"/>
    <mergeCell ref="C15:D17"/>
    <mergeCell ref="Y13:Z14"/>
    <mergeCell ref="B1:Z1"/>
    <mergeCell ref="B2:F2"/>
    <mergeCell ref="B3:E3"/>
    <mergeCell ref="B12:Z12"/>
    <mergeCell ref="B13:F13"/>
    <mergeCell ref="B4:B11"/>
    <mergeCell ref="W2:W3"/>
    <mergeCell ref="C4:D7"/>
    <mergeCell ref="C8:D11"/>
    <mergeCell ref="Y4:Z11"/>
    <mergeCell ref="X2:Z3"/>
  </mergeCells>
  <phoneticPr fontId="2" type="noConversion"/>
  <pageMargins left="0.118110236220472" right="0.118110236220472" top="0.55118110236220497" bottom="0.5511811023622049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H7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14794</dc:creator>
  <cp:lastModifiedBy>zzf</cp:lastModifiedBy>
  <cp:lastPrinted>2023-02-07T03:18:00Z</cp:lastPrinted>
  <dcterms:created xsi:type="dcterms:W3CDTF">2022-12-08T03:00:00Z</dcterms:created>
  <dcterms:modified xsi:type="dcterms:W3CDTF">2023-05-11T01:05:21Z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87326C98D58541FF950ED6618CF1D050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