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零件清单!$B$2:$I$53</definedName>
  </definedNames>
  <calcPr calcId="144525"/>
</workbook>
</file>

<file path=xl/sharedStrings.xml><?xml version="1.0" encoding="utf-8"?>
<sst xmlns="http://schemas.openxmlformats.org/spreadsheetml/2006/main" count="84">
  <si>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</si>
  <si>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济南重汽豪沃大轻卡4个冲件自制冲压模物料</t>
  </si>
  <si>
    <r>
      <t>项目代码:</t>
    </r>
    <r>
      <rPr>
        <u/>
        <sz val="12"/>
        <color theme="1"/>
        <rFont val="宋体"/>
        <charset val="134"/>
        <scheme val="minor"/>
      </rPr>
      <t xml:space="preserve"> ZY2319</t>
    </r>
  </si>
  <si>
    <r>
      <t>产品名称：</t>
    </r>
    <r>
      <rPr>
        <u/>
        <sz val="12"/>
        <color theme="1"/>
        <rFont val="宋体"/>
        <charset val="134"/>
        <scheme val="minor"/>
      </rPr>
      <t>济南重汽豪沃大轻卡_</t>
    </r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</si>
  <si>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2023.5.16</t>
    </r>
  </si>
  <si>
    <r>
      <t>本司模号：__</t>
    </r>
    <r>
      <rPr>
        <u/>
        <sz val="12"/>
        <color theme="1"/>
        <rFont val="宋体"/>
        <charset val="134"/>
        <scheme val="minor"/>
      </rPr>
      <t>SHT0015714、SHT0015715、SHT0015716、SHT0015719</t>
    </r>
    <r>
      <rPr>
        <sz val="12"/>
        <color theme="1"/>
        <rFont val="宋体"/>
        <charset val="134"/>
        <scheme val="minor"/>
      </rPr>
      <t xml:space="preserve">___        </t>
    </r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</si>
  <si>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2023.5.21 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</si>
  <si>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</si>
  <si>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</si>
  <si>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</si>
  <si>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</si>
  <si>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</si>
  <si>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</si>
  <si>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</si>
  <si>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</si>
  <si>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SHT0015714/SHT0015715/SHT0015716/SHT0015719-OP10切料模（共用）</t>
  </si>
  <si>
    <t>上模座</t>
  </si>
  <si>
    <t>45#</t>
  </si>
  <si>
    <t>620*180*39</t>
  </si>
  <si>
    <t>/</t>
  </si>
  <si>
    <t>周边倒角C2</t>
  </si>
  <si>
    <t>卸料板</t>
  </si>
  <si>
    <t>460*40*18</t>
  </si>
  <si>
    <t>上刀块</t>
  </si>
  <si>
    <t>Cr12MoV</t>
  </si>
  <si>
    <t>461*37*60</t>
  </si>
  <si>
    <t>下刀块</t>
  </si>
  <si>
    <t>461*40*40</t>
  </si>
  <si>
    <t>侧挡块</t>
  </si>
  <si>
    <t>50*30*55</t>
  </si>
  <si>
    <t>定位块</t>
  </si>
  <si>
    <t>50*30*65</t>
  </si>
  <si>
    <t>支撑板1</t>
  </si>
  <si>
    <t>100*28*39</t>
  </si>
  <si>
    <t>支撑板2</t>
  </si>
  <si>
    <t>100*28*30</t>
  </si>
  <si>
    <t>支撑板3</t>
  </si>
  <si>
    <t>100*100*30</t>
  </si>
  <si>
    <t>下模座</t>
  </si>
  <si>
    <t>外导柱导套</t>
  </si>
  <si>
    <t>标准件</t>
  </si>
  <si>
    <r>
      <t>Φ</t>
    </r>
    <r>
      <rPr>
        <sz val="10"/>
        <rFont val="宋体"/>
        <charset val="134"/>
      </rPr>
      <t>25-120(压入型）</t>
    </r>
  </si>
  <si>
    <t>SHT0015714/SHT0015715-OP20冲孔模（共用）</t>
  </si>
  <si>
    <t>280*220*40</t>
  </si>
  <si>
    <t>上垫板</t>
  </si>
  <si>
    <t>160*160*19</t>
  </si>
  <si>
    <t>上夹板</t>
  </si>
  <si>
    <t>160*160*30</t>
  </si>
  <si>
    <t>下模板</t>
  </si>
  <si>
    <t>下垫板</t>
  </si>
  <si>
    <t>冲孔冲头1</t>
  </si>
  <si>
    <t>MISUMI</t>
  </si>
  <si>
    <t>APAS13-80-P10.10-BC19</t>
  </si>
  <si>
    <t>冲孔冲头2</t>
  </si>
  <si>
    <t>APES13-80-P12.10-W10.10-BC19-SKC</t>
  </si>
  <si>
    <r>
      <t>Φ</t>
    </r>
    <r>
      <rPr>
        <sz val="10"/>
        <rFont val="宋体"/>
        <charset val="134"/>
      </rPr>
      <t>25-180(压入型）</t>
    </r>
  </si>
  <si>
    <t>SHT0015714-OP30折弯模</t>
  </si>
  <si>
    <t>340*180*40</t>
  </si>
  <si>
    <t>上凸模</t>
  </si>
  <si>
    <t>107*101*90</t>
  </si>
  <si>
    <t>下模块</t>
  </si>
  <si>
    <t>220*120*40</t>
  </si>
  <si>
    <r>
      <t>Φ</t>
    </r>
    <r>
      <rPr>
        <sz val="10"/>
        <rFont val="宋体"/>
        <charset val="134"/>
      </rPr>
      <t>25-160(压入型）</t>
    </r>
  </si>
  <si>
    <t>SHT0015715-OP30成型模</t>
  </si>
  <si>
    <t>240*180*40</t>
  </si>
  <si>
    <t>133*70*100</t>
  </si>
  <si>
    <t>120*100*55</t>
  </si>
  <si>
    <r>
      <t>Φ</t>
    </r>
    <r>
      <rPr>
        <sz val="10"/>
        <rFont val="宋体"/>
        <charset val="134"/>
      </rPr>
      <t>25-140(压入型）</t>
    </r>
  </si>
  <si>
    <t>SHT0015716-OP20翻边模</t>
  </si>
  <si>
    <t>640*200*40</t>
  </si>
  <si>
    <t>360*50*80</t>
  </si>
  <si>
    <t>下翻边块</t>
  </si>
  <si>
    <t>120*50*65</t>
  </si>
  <si>
    <t>顶料块</t>
  </si>
  <si>
    <t>370*80*23</t>
  </si>
  <si>
    <t>640*200*60</t>
  </si>
  <si>
    <t>红色弹簧（扁线）</t>
  </si>
  <si>
    <t>Φ30-90</t>
  </si>
  <si>
    <t>SHT0015719-OP30折弯模</t>
  </si>
  <si>
    <t>320*180*40</t>
  </si>
  <si>
    <t>210*70*109</t>
  </si>
  <si>
    <t>200*100*80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</si>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</sst>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;&quot;￥&quot;\-#,##0.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18" fillId="8" borderId="2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1" xfId="0" applyBorder="1"/>
    <xf numFmtId="176" fontId="1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53"/>
  <sheetViews>
    <sheetView tabSelected="1" workbookViewId="0">
      <selection activeCell="N49" sqref="N49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1" width="9" customWidth="1"/>
    <col min="13" max="13" width="9.375"/>
    <col min="15" max="15" width="10.125"/>
    <col min="17" max="17" width="11.5"/>
    <col min="18" max="18" width="12.6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30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31"/>
      <c r="J3" s="32"/>
      <c r="K3" s="32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3"/>
      <c r="J4" s="34"/>
      <c r="K4" s="34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35"/>
      <c r="J5" s="36"/>
      <c r="K5" s="36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7"/>
      <c r="J6" s="38"/>
      <c r="K6" s="38"/>
    </row>
    <row r="7" ht="20" customHeight="1" spans="2:13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39" t="s">
        <v>14</v>
      </c>
      <c r="J7" s="40"/>
      <c r="K7" s="40"/>
      <c r="L7" s="32"/>
      <c r="M7" s="32"/>
    </row>
    <row r="8" s="1" customFormat="1" ht="18" customHeight="1" spans="2:17">
      <c r="B8" s="14">
        <v>1</v>
      </c>
      <c r="C8" s="15" t="s">
        <v>15</v>
      </c>
      <c r="D8" s="16" t="s">
        <v>16</v>
      </c>
      <c r="E8" s="17" t="s">
        <v>17</v>
      </c>
      <c r="F8" s="17" t="s">
        <v>18</v>
      </c>
      <c r="G8" s="17" t="s">
        <v>19</v>
      </c>
      <c r="H8" s="17">
        <v>1</v>
      </c>
      <c r="I8" s="41" t="s">
        <v>20</v>
      </c>
      <c r="J8" s="42"/>
      <c r="K8" s="17" t="s">
        <v>18</v>
      </c>
      <c r="L8" s="42">
        <v>620</v>
      </c>
      <c r="M8" s="42">
        <v>180</v>
      </c>
      <c r="N8" s="1">
        <v>39</v>
      </c>
      <c r="O8" s="1">
        <f>L8*M8*N8*7.85/1000000</f>
        <v>34.16634</v>
      </c>
      <c r="P8" s="1">
        <v>9</v>
      </c>
      <c r="Q8" s="52">
        <f>O8*P8*H8</f>
        <v>307.49706</v>
      </c>
    </row>
    <row r="9" s="1" customFormat="1" ht="18" customHeight="1" spans="2:17">
      <c r="B9" s="18"/>
      <c r="C9" s="19"/>
      <c r="D9" s="16" t="s">
        <v>21</v>
      </c>
      <c r="E9" s="17" t="s">
        <v>17</v>
      </c>
      <c r="F9" s="17" t="s">
        <v>22</v>
      </c>
      <c r="G9" s="17" t="s">
        <v>19</v>
      </c>
      <c r="H9" s="17">
        <v>1</v>
      </c>
      <c r="I9" s="43"/>
      <c r="J9" s="42"/>
      <c r="K9" s="17" t="s">
        <v>22</v>
      </c>
      <c r="L9" s="42">
        <v>460</v>
      </c>
      <c r="M9" s="42">
        <v>40</v>
      </c>
      <c r="N9" s="1">
        <v>18</v>
      </c>
      <c r="O9" s="1">
        <f t="shared" ref="O9:O49" si="0">L9*M9*N9*7.85/1000000</f>
        <v>2.59992</v>
      </c>
      <c r="P9" s="1">
        <v>9</v>
      </c>
      <c r="Q9" s="52">
        <f t="shared" ref="Q9:Q49" si="1">O9*P9*H9</f>
        <v>23.39928</v>
      </c>
    </row>
    <row r="10" s="1" customFormat="1" ht="18" customHeight="1" spans="2:17">
      <c r="B10" s="18"/>
      <c r="C10" s="19"/>
      <c r="D10" s="17" t="s">
        <v>23</v>
      </c>
      <c r="E10" s="17" t="s">
        <v>24</v>
      </c>
      <c r="F10" s="17" t="s">
        <v>25</v>
      </c>
      <c r="G10" s="17" t="s">
        <v>19</v>
      </c>
      <c r="H10" s="17">
        <v>1</v>
      </c>
      <c r="I10" s="44"/>
      <c r="J10" s="42"/>
      <c r="K10" s="17" t="s">
        <v>25</v>
      </c>
      <c r="L10" s="42">
        <v>461</v>
      </c>
      <c r="M10" s="42">
        <v>37</v>
      </c>
      <c r="N10" s="1">
        <v>60</v>
      </c>
      <c r="O10" s="1">
        <f t="shared" si="0"/>
        <v>8.033847</v>
      </c>
      <c r="P10" s="1">
        <v>25</v>
      </c>
      <c r="Q10" s="52">
        <f t="shared" si="1"/>
        <v>200.846175</v>
      </c>
    </row>
    <row r="11" s="1" customFormat="1" ht="18" customHeight="1" spans="2:17">
      <c r="B11" s="18"/>
      <c r="C11" s="19"/>
      <c r="D11" s="17" t="s">
        <v>26</v>
      </c>
      <c r="E11" s="17" t="s">
        <v>24</v>
      </c>
      <c r="F11" s="17" t="s">
        <v>27</v>
      </c>
      <c r="G11" s="17" t="s">
        <v>19</v>
      </c>
      <c r="H11" s="17">
        <v>1</v>
      </c>
      <c r="I11" s="45"/>
      <c r="J11" s="42"/>
      <c r="K11" s="17" t="s">
        <v>27</v>
      </c>
      <c r="L11" s="42">
        <v>461</v>
      </c>
      <c r="M11" s="42">
        <v>40</v>
      </c>
      <c r="N11" s="1">
        <v>40</v>
      </c>
      <c r="O11" s="1">
        <f t="shared" si="0"/>
        <v>5.79016</v>
      </c>
      <c r="P11" s="1">
        <v>25</v>
      </c>
      <c r="Q11" s="52">
        <f t="shared" si="1"/>
        <v>144.754</v>
      </c>
    </row>
    <row r="12" s="1" customFormat="1" ht="18" customHeight="1" spans="2:17">
      <c r="B12" s="18"/>
      <c r="C12" s="19"/>
      <c r="D12" s="17" t="s">
        <v>28</v>
      </c>
      <c r="E12" s="17" t="s">
        <v>17</v>
      </c>
      <c r="F12" s="17" t="s">
        <v>29</v>
      </c>
      <c r="G12" s="17" t="s">
        <v>19</v>
      </c>
      <c r="H12" s="17">
        <v>2</v>
      </c>
      <c r="I12" s="41" t="s">
        <v>20</v>
      </c>
      <c r="J12" s="42"/>
      <c r="K12" s="17" t="s">
        <v>29</v>
      </c>
      <c r="L12" s="42">
        <v>50</v>
      </c>
      <c r="M12" s="42">
        <v>30</v>
      </c>
      <c r="N12" s="1">
        <v>55</v>
      </c>
      <c r="O12" s="1">
        <f t="shared" si="0"/>
        <v>0.647625</v>
      </c>
      <c r="P12" s="1">
        <v>9</v>
      </c>
      <c r="Q12" s="52">
        <f t="shared" si="1"/>
        <v>11.65725</v>
      </c>
    </row>
    <row r="13" s="1" customFormat="1" ht="18" customHeight="1" spans="2:17">
      <c r="B13" s="18"/>
      <c r="C13" s="19"/>
      <c r="D13" s="17" t="s">
        <v>30</v>
      </c>
      <c r="E13" s="17" t="s">
        <v>17</v>
      </c>
      <c r="F13" s="17" t="s">
        <v>31</v>
      </c>
      <c r="G13" s="17" t="s">
        <v>19</v>
      </c>
      <c r="H13" s="17">
        <v>1</v>
      </c>
      <c r="I13" s="46"/>
      <c r="J13" s="42"/>
      <c r="K13" s="17" t="s">
        <v>31</v>
      </c>
      <c r="L13" s="42">
        <v>50</v>
      </c>
      <c r="M13" s="42">
        <v>30</v>
      </c>
      <c r="N13" s="1">
        <v>65</v>
      </c>
      <c r="O13" s="1">
        <f t="shared" si="0"/>
        <v>0.765375</v>
      </c>
      <c r="P13" s="1">
        <v>9</v>
      </c>
      <c r="Q13" s="52">
        <f t="shared" si="1"/>
        <v>6.888375</v>
      </c>
    </row>
    <row r="14" s="1" customFormat="1" ht="18" customHeight="1" spans="2:17">
      <c r="B14" s="18"/>
      <c r="C14" s="19"/>
      <c r="D14" s="17" t="s">
        <v>32</v>
      </c>
      <c r="E14" s="17" t="s">
        <v>17</v>
      </c>
      <c r="F14" s="17" t="s">
        <v>33</v>
      </c>
      <c r="G14" s="17" t="s">
        <v>19</v>
      </c>
      <c r="H14" s="17">
        <v>1</v>
      </c>
      <c r="I14" s="46"/>
      <c r="J14" s="42"/>
      <c r="K14" s="17" t="s">
        <v>33</v>
      </c>
      <c r="L14" s="42">
        <v>100</v>
      </c>
      <c r="M14" s="42">
        <v>28</v>
      </c>
      <c r="N14" s="1">
        <v>39</v>
      </c>
      <c r="O14" s="1">
        <f t="shared" si="0"/>
        <v>0.85722</v>
      </c>
      <c r="P14" s="1">
        <v>9</v>
      </c>
      <c r="Q14" s="52">
        <f t="shared" si="1"/>
        <v>7.71498</v>
      </c>
    </row>
    <row r="15" s="1" customFormat="1" ht="18" customHeight="1" spans="2:17">
      <c r="B15" s="18"/>
      <c r="C15" s="19"/>
      <c r="D15" s="17" t="s">
        <v>34</v>
      </c>
      <c r="E15" s="17" t="s">
        <v>17</v>
      </c>
      <c r="F15" s="17" t="s">
        <v>35</v>
      </c>
      <c r="G15" s="17" t="s">
        <v>19</v>
      </c>
      <c r="H15" s="17">
        <v>1</v>
      </c>
      <c r="I15" s="46"/>
      <c r="J15" s="42"/>
      <c r="K15" s="17" t="s">
        <v>35</v>
      </c>
      <c r="L15" s="42">
        <v>100</v>
      </c>
      <c r="M15" s="42">
        <v>28</v>
      </c>
      <c r="N15" s="1">
        <v>30</v>
      </c>
      <c r="O15" s="1">
        <f t="shared" si="0"/>
        <v>0.6594</v>
      </c>
      <c r="P15" s="1">
        <v>9</v>
      </c>
      <c r="Q15" s="52">
        <f t="shared" si="1"/>
        <v>5.9346</v>
      </c>
    </row>
    <row r="16" s="1" customFormat="1" ht="18" customHeight="1" spans="2:17">
      <c r="B16" s="18"/>
      <c r="C16" s="19"/>
      <c r="D16" s="17" t="s">
        <v>36</v>
      </c>
      <c r="E16" s="17" t="s">
        <v>17</v>
      </c>
      <c r="F16" s="17" t="s">
        <v>37</v>
      </c>
      <c r="G16" s="17" t="s">
        <v>19</v>
      </c>
      <c r="H16" s="17">
        <v>1</v>
      </c>
      <c r="I16" s="46"/>
      <c r="J16" s="42"/>
      <c r="K16" s="17" t="s">
        <v>37</v>
      </c>
      <c r="L16" s="42">
        <v>100</v>
      </c>
      <c r="M16" s="42">
        <v>100</v>
      </c>
      <c r="N16" s="1">
        <v>30</v>
      </c>
      <c r="O16" s="1">
        <f t="shared" si="0"/>
        <v>2.355</v>
      </c>
      <c r="P16" s="1">
        <v>9</v>
      </c>
      <c r="Q16" s="52">
        <f t="shared" si="1"/>
        <v>21.195</v>
      </c>
    </row>
    <row r="17" s="1" customFormat="1" ht="18" customHeight="1" spans="2:18">
      <c r="B17" s="18"/>
      <c r="C17" s="19"/>
      <c r="D17" s="17" t="s">
        <v>38</v>
      </c>
      <c r="E17" s="17" t="s">
        <v>17</v>
      </c>
      <c r="F17" s="17" t="s">
        <v>18</v>
      </c>
      <c r="G17" s="17" t="s">
        <v>19</v>
      </c>
      <c r="H17" s="17">
        <v>1</v>
      </c>
      <c r="I17" s="43"/>
      <c r="J17" s="42"/>
      <c r="K17" s="17" t="s">
        <v>18</v>
      </c>
      <c r="L17" s="42">
        <v>620</v>
      </c>
      <c r="M17" s="42">
        <v>180</v>
      </c>
      <c r="N17" s="1">
        <v>39</v>
      </c>
      <c r="O17" s="1">
        <f t="shared" si="0"/>
        <v>34.16634</v>
      </c>
      <c r="P17" s="1">
        <v>9</v>
      </c>
      <c r="Q17" s="52">
        <f t="shared" si="1"/>
        <v>307.49706</v>
      </c>
      <c r="R17" s="1">
        <f>SUM(Q8:Q17)</f>
        <v>1037.38378</v>
      </c>
    </row>
    <row r="18" s="1" customFormat="1" ht="18" customHeight="1" spans="2:17">
      <c r="B18" s="20"/>
      <c r="C18" s="21"/>
      <c r="D18" s="22" t="s">
        <v>39</v>
      </c>
      <c r="E18" s="22" t="s">
        <v>40</v>
      </c>
      <c r="F18" s="23" t="s">
        <v>41</v>
      </c>
      <c r="G18" s="17" t="s">
        <v>19</v>
      </c>
      <c r="H18" s="17">
        <v>2</v>
      </c>
      <c r="I18" s="44"/>
      <c r="J18" s="42"/>
      <c r="K18" s="23"/>
      <c r="L18" s="42"/>
      <c r="M18" s="42"/>
      <c r="N18" s="1"/>
      <c r="O18" s="1"/>
      <c r="P18" s="1"/>
      <c r="Q18" s="52">
        <v>300</v>
      </c>
    </row>
    <row r="19" s="1" customFormat="1" ht="18" customHeight="1" spans="2:17">
      <c r="B19" s="14">
        <v>2</v>
      </c>
      <c r="C19" s="15" t="s">
        <v>42</v>
      </c>
      <c r="D19" s="16" t="s">
        <v>16</v>
      </c>
      <c r="E19" s="17" t="s">
        <v>17</v>
      </c>
      <c r="F19" s="17" t="s">
        <v>43</v>
      </c>
      <c r="G19" s="17" t="s">
        <v>19</v>
      </c>
      <c r="H19" s="17">
        <v>1</v>
      </c>
      <c r="I19" s="41" t="s">
        <v>20</v>
      </c>
      <c r="J19" s="42"/>
      <c r="K19" s="17" t="s">
        <v>43</v>
      </c>
      <c r="L19" s="42">
        <v>280</v>
      </c>
      <c r="M19" s="42">
        <v>220</v>
      </c>
      <c r="N19" s="1">
        <v>40</v>
      </c>
      <c r="O19" s="1">
        <f t="shared" si="0"/>
        <v>19.3424</v>
      </c>
      <c r="P19" s="1">
        <v>9</v>
      </c>
      <c r="Q19" s="52">
        <f t="shared" si="1"/>
        <v>174.0816</v>
      </c>
    </row>
    <row r="20" s="1" customFormat="1" ht="18" customHeight="1" spans="2:17">
      <c r="B20" s="18"/>
      <c r="C20" s="19"/>
      <c r="D20" s="16" t="s">
        <v>44</v>
      </c>
      <c r="E20" s="17" t="s">
        <v>17</v>
      </c>
      <c r="F20" s="17" t="s">
        <v>45</v>
      </c>
      <c r="G20" s="17" t="s">
        <v>19</v>
      </c>
      <c r="H20" s="17">
        <v>1</v>
      </c>
      <c r="I20" s="46"/>
      <c r="J20" s="42"/>
      <c r="K20" s="17" t="s">
        <v>45</v>
      </c>
      <c r="L20" s="42">
        <v>160</v>
      </c>
      <c r="M20" s="42">
        <v>160</v>
      </c>
      <c r="N20" s="1">
        <v>19</v>
      </c>
      <c r="O20" s="1">
        <f t="shared" si="0"/>
        <v>3.81824</v>
      </c>
      <c r="P20" s="1">
        <v>9</v>
      </c>
      <c r="Q20" s="52">
        <f t="shared" si="1"/>
        <v>34.36416</v>
      </c>
    </row>
    <row r="21" s="1" customFormat="1" ht="18" customHeight="1" spans="2:17">
      <c r="B21" s="18"/>
      <c r="C21" s="19"/>
      <c r="D21" s="16" t="s">
        <v>46</v>
      </c>
      <c r="E21" s="17" t="s">
        <v>17</v>
      </c>
      <c r="F21" s="17" t="s">
        <v>47</v>
      </c>
      <c r="G21" s="17" t="s">
        <v>19</v>
      </c>
      <c r="H21" s="17">
        <v>1</v>
      </c>
      <c r="I21" s="46"/>
      <c r="J21" s="42"/>
      <c r="K21" s="17" t="s">
        <v>47</v>
      </c>
      <c r="L21" s="42">
        <v>160</v>
      </c>
      <c r="M21" s="42">
        <v>160</v>
      </c>
      <c r="N21" s="1">
        <v>30</v>
      </c>
      <c r="O21" s="1">
        <f t="shared" si="0"/>
        <v>6.0288</v>
      </c>
      <c r="P21" s="1">
        <v>9</v>
      </c>
      <c r="Q21" s="52">
        <f t="shared" si="1"/>
        <v>54.2592</v>
      </c>
    </row>
    <row r="22" s="1" customFormat="1" ht="18" customHeight="1" spans="2:17">
      <c r="B22" s="18"/>
      <c r="C22" s="19"/>
      <c r="D22" s="17" t="s">
        <v>21</v>
      </c>
      <c r="E22" s="17" t="s">
        <v>17</v>
      </c>
      <c r="F22" s="17" t="s">
        <v>45</v>
      </c>
      <c r="G22" s="17" t="s">
        <v>19</v>
      </c>
      <c r="H22" s="17">
        <v>1</v>
      </c>
      <c r="I22" s="46"/>
      <c r="J22" s="42"/>
      <c r="K22" s="17" t="s">
        <v>45</v>
      </c>
      <c r="L22" s="42">
        <v>160</v>
      </c>
      <c r="M22" s="42">
        <v>160</v>
      </c>
      <c r="N22" s="1">
        <v>19</v>
      </c>
      <c r="O22" s="1">
        <f t="shared" si="0"/>
        <v>3.81824</v>
      </c>
      <c r="P22" s="1">
        <v>9</v>
      </c>
      <c r="Q22" s="52">
        <f t="shared" si="1"/>
        <v>34.36416</v>
      </c>
    </row>
    <row r="23" s="1" customFormat="1" ht="18" customHeight="1" spans="2:17">
      <c r="B23" s="18"/>
      <c r="C23" s="19"/>
      <c r="D23" s="17" t="s">
        <v>48</v>
      </c>
      <c r="E23" s="17" t="s">
        <v>17</v>
      </c>
      <c r="F23" s="17" t="s">
        <v>47</v>
      </c>
      <c r="G23" s="17" t="s">
        <v>19</v>
      </c>
      <c r="H23" s="17">
        <v>1</v>
      </c>
      <c r="I23" s="46"/>
      <c r="J23" s="42"/>
      <c r="K23" s="17" t="s">
        <v>47</v>
      </c>
      <c r="L23" s="42">
        <v>160</v>
      </c>
      <c r="M23" s="42">
        <v>160</v>
      </c>
      <c r="N23" s="1">
        <v>30</v>
      </c>
      <c r="O23" s="1">
        <f t="shared" si="0"/>
        <v>6.0288</v>
      </c>
      <c r="P23" s="1">
        <v>9</v>
      </c>
      <c r="Q23" s="52">
        <f t="shared" si="1"/>
        <v>54.2592</v>
      </c>
    </row>
    <row r="24" s="1" customFormat="1" ht="18" customHeight="1" spans="2:17">
      <c r="B24" s="18"/>
      <c r="C24" s="19"/>
      <c r="D24" s="17" t="s">
        <v>49</v>
      </c>
      <c r="E24" s="17" t="s">
        <v>17</v>
      </c>
      <c r="F24" s="17" t="s">
        <v>45</v>
      </c>
      <c r="G24" s="17" t="s">
        <v>19</v>
      </c>
      <c r="H24" s="17">
        <v>1</v>
      </c>
      <c r="I24" s="46"/>
      <c r="J24" s="42"/>
      <c r="K24" s="17" t="s">
        <v>45</v>
      </c>
      <c r="L24" s="42">
        <v>160</v>
      </c>
      <c r="M24" s="42">
        <v>160</v>
      </c>
      <c r="N24" s="1">
        <v>19</v>
      </c>
      <c r="O24" s="1">
        <f t="shared" si="0"/>
        <v>3.81824</v>
      </c>
      <c r="P24" s="1">
        <v>9</v>
      </c>
      <c r="Q24" s="52">
        <f t="shared" si="1"/>
        <v>34.36416</v>
      </c>
    </row>
    <row r="25" s="1" customFormat="1" ht="18" customHeight="1" spans="2:18">
      <c r="B25" s="18"/>
      <c r="C25" s="19"/>
      <c r="D25" s="17" t="s">
        <v>38</v>
      </c>
      <c r="E25" s="17" t="s">
        <v>17</v>
      </c>
      <c r="F25" s="17" t="s">
        <v>43</v>
      </c>
      <c r="G25" s="17" t="s">
        <v>19</v>
      </c>
      <c r="H25" s="17">
        <v>1</v>
      </c>
      <c r="I25" s="43"/>
      <c r="J25" s="42"/>
      <c r="K25" s="17" t="s">
        <v>43</v>
      </c>
      <c r="L25" s="42">
        <v>280</v>
      </c>
      <c r="M25" s="42">
        <v>220</v>
      </c>
      <c r="N25" s="1">
        <v>40</v>
      </c>
      <c r="O25" s="1">
        <f t="shared" si="0"/>
        <v>19.3424</v>
      </c>
      <c r="P25" s="1">
        <v>9</v>
      </c>
      <c r="Q25" s="52">
        <f t="shared" si="1"/>
        <v>174.0816</v>
      </c>
      <c r="R25" s="1">
        <f>SUM(Q19:Q25)</f>
        <v>559.77408</v>
      </c>
    </row>
    <row r="26" s="1" customFormat="1" ht="18" customHeight="1" spans="2:17">
      <c r="B26" s="18"/>
      <c r="C26" s="19"/>
      <c r="D26" s="17" t="s">
        <v>50</v>
      </c>
      <c r="E26" s="17" t="s">
        <v>51</v>
      </c>
      <c r="F26" s="17" t="s">
        <v>52</v>
      </c>
      <c r="G26" s="17" t="s">
        <v>19</v>
      </c>
      <c r="H26" s="17">
        <v>1</v>
      </c>
      <c r="I26" s="45"/>
      <c r="J26" s="42"/>
      <c r="K26" s="17"/>
      <c r="L26" s="42"/>
      <c r="M26" s="42"/>
      <c r="Q26" s="52">
        <v>80</v>
      </c>
    </row>
    <row r="27" s="1" customFormat="1" ht="30" customHeight="1" spans="2:17">
      <c r="B27" s="18"/>
      <c r="C27" s="19"/>
      <c r="D27" s="17" t="s">
        <v>53</v>
      </c>
      <c r="E27" s="17" t="s">
        <v>51</v>
      </c>
      <c r="F27" s="16" t="s">
        <v>54</v>
      </c>
      <c r="G27" s="17" t="s">
        <v>19</v>
      </c>
      <c r="H27" s="17">
        <v>1</v>
      </c>
      <c r="I27" s="45"/>
      <c r="J27" s="42"/>
      <c r="K27" s="16"/>
      <c r="L27" s="42"/>
      <c r="M27" s="42"/>
      <c r="Q27" s="52">
        <v>80</v>
      </c>
    </row>
    <row r="28" s="1" customFormat="1" ht="18" customHeight="1" spans="2:17">
      <c r="B28" s="20"/>
      <c r="C28" s="21"/>
      <c r="D28" s="22" t="s">
        <v>39</v>
      </c>
      <c r="E28" s="22" t="s">
        <v>40</v>
      </c>
      <c r="F28" s="23" t="s">
        <v>55</v>
      </c>
      <c r="G28" s="17" t="s">
        <v>19</v>
      </c>
      <c r="H28" s="17">
        <v>2</v>
      </c>
      <c r="I28" s="45"/>
      <c r="J28" s="42"/>
      <c r="K28" s="23"/>
      <c r="L28" s="42"/>
      <c r="M28" s="42"/>
      <c r="Q28" s="52">
        <v>300</v>
      </c>
    </row>
    <row r="29" s="1" customFormat="1" ht="18" customHeight="1" spans="2:17">
      <c r="B29" s="14">
        <v>3</v>
      </c>
      <c r="C29" s="15" t="s">
        <v>56</v>
      </c>
      <c r="D29" s="16" t="s">
        <v>16</v>
      </c>
      <c r="E29" s="17" t="s">
        <v>17</v>
      </c>
      <c r="F29" s="17" t="s">
        <v>57</v>
      </c>
      <c r="G29" s="17" t="s">
        <v>19</v>
      </c>
      <c r="H29" s="17">
        <v>1</v>
      </c>
      <c r="I29" s="44" t="s">
        <v>20</v>
      </c>
      <c r="J29" s="42"/>
      <c r="K29" s="17" t="s">
        <v>57</v>
      </c>
      <c r="L29" s="42">
        <v>340</v>
      </c>
      <c r="M29" s="42">
        <v>180</v>
      </c>
      <c r="N29" s="1">
        <v>40</v>
      </c>
      <c r="O29" s="1">
        <f t="shared" si="0"/>
        <v>19.2168</v>
      </c>
      <c r="P29" s="1">
        <v>9</v>
      </c>
      <c r="Q29" s="52">
        <f t="shared" si="1"/>
        <v>172.9512</v>
      </c>
    </row>
    <row r="30" s="1" customFormat="1" ht="18" customHeight="1" spans="2:17">
      <c r="B30" s="18"/>
      <c r="C30" s="19"/>
      <c r="D30" s="17" t="s">
        <v>58</v>
      </c>
      <c r="E30" s="17" t="s">
        <v>24</v>
      </c>
      <c r="F30" s="17" t="s">
        <v>59</v>
      </c>
      <c r="G30" s="17"/>
      <c r="H30" s="17">
        <v>1</v>
      </c>
      <c r="I30" s="45"/>
      <c r="J30" s="42"/>
      <c r="K30" s="17" t="s">
        <v>59</v>
      </c>
      <c r="L30" s="42">
        <v>107</v>
      </c>
      <c r="M30" s="42">
        <v>101</v>
      </c>
      <c r="N30" s="1">
        <v>90</v>
      </c>
      <c r="O30" s="1">
        <f t="shared" si="0"/>
        <v>7.6351455</v>
      </c>
      <c r="P30" s="1">
        <v>25</v>
      </c>
      <c r="Q30" s="52">
        <f t="shared" si="1"/>
        <v>190.8786375</v>
      </c>
    </row>
    <row r="31" s="1" customFormat="1" ht="18" customHeight="1" spans="2:17">
      <c r="B31" s="18"/>
      <c r="C31" s="19"/>
      <c r="D31" s="17" t="s">
        <v>60</v>
      </c>
      <c r="E31" s="17" t="s">
        <v>24</v>
      </c>
      <c r="F31" s="17" t="s">
        <v>61</v>
      </c>
      <c r="G31" s="17"/>
      <c r="H31" s="17">
        <v>1</v>
      </c>
      <c r="I31" s="41" t="s">
        <v>20</v>
      </c>
      <c r="J31" s="42"/>
      <c r="K31" s="17" t="s">
        <v>61</v>
      </c>
      <c r="L31" s="42">
        <v>220</v>
      </c>
      <c r="M31" s="42">
        <v>120</v>
      </c>
      <c r="N31" s="1">
        <v>40</v>
      </c>
      <c r="O31" s="1">
        <f t="shared" si="0"/>
        <v>8.2896</v>
      </c>
      <c r="P31" s="1">
        <v>25</v>
      </c>
      <c r="Q31" s="52">
        <f t="shared" si="1"/>
        <v>207.24</v>
      </c>
    </row>
    <row r="32" s="1" customFormat="1" ht="18" customHeight="1" spans="2:18">
      <c r="B32" s="18"/>
      <c r="C32" s="19"/>
      <c r="D32" s="16" t="s">
        <v>38</v>
      </c>
      <c r="E32" s="17" t="s">
        <v>17</v>
      </c>
      <c r="F32" s="17" t="s">
        <v>57</v>
      </c>
      <c r="G32" s="17" t="s">
        <v>19</v>
      </c>
      <c r="H32" s="17">
        <v>1</v>
      </c>
      <c r="I32" s="43"/>
      <c r="J32" s="42"/>
      <c r="K32" s="17" t="s">
        <v>57</v>
      </c>
      <c r="L32" s="42">
        <v>340</v>
      </c>
      <c r="M32" s="42">
        <v>180</v>
      </c>
      <c r="N32" s="1">
        <v>40</v>
      </c>
      <c r="O32" s="1">
        <f t="shared" si="0"/>
        <v>19.2168</v>
      </c>
      <c r="P32" s="1">
        <v>9</v>
      </c>
      <c r="Q32" s="52">
        <f t="shared" si="1"/>
        <v>172.9512</v>
      </c>
      <c r="R32" s="1">
        <f>SUM(Q29:Q32)</f>
        <v>744.0210375</v>
      </c>
    </row>
    <row r="33" s="1" customFormat="1" ht="18" customHeight="1" spans="2:17">
      <c r="B33" s="20"/>
      <c r="C33" s="19"/>
      <c r="D33" s="22" t="s">
        <v>39</v>
      </c>
      <c r="E33" s="22" t="s">
        <v>40</v>
      </c>
      <c r="F33" s="23" t="s">
        <v>62</v>
      </c>
      <c r="G33" s="17" t="s">
        <v>19</v>
      </c>
      <c r="H33" s="17">
        <v>2</v>
      </c>
      <c r="I33" s="44"/>
      <c r="J33" s="42"/>
      <c r="K33" s="23"/>
      <c r="L33" s="42"/>
      <c r="M33" s="42"/>
      <c r="Q33" s="52">
        <v>300</v>
      </c>
    </row>
    <row r="34" s="1" customFormat="1" ht="18" customHeight="1" spans="2:17">
      <c r="B34" s="14">
        <v>4</v>
      </c>
      <c r="C34" s="15" t="s">
        <v>63</v>
      </c>
      <c r="D34" s="16" t="s">
        <v>16</v>
      </c>
      <c r="E34" s="17" t="s">
        <v>17</v>
      </c>
      <c r="F34" s="17" t="s">
        <v>64</v>
      </c>
      <c r="G34" s="17" t="s">
        <v>19</v>
      </c>
      <c r="H34" s="17">
        <v>1</v>
      </c>
      <c r="I34" s="44" t="s">
        <v>20</v>
      </c>
      <c r="J34" s="42"/>
      <c r="K34" s="17" t="s">
        <v>64</v>
      </c>
      <c r="L34" s="42">
        <v>240</v>
      </c>
      <c r="M34" s="42">
        <v>180</v>
      </c>
      <c r="N34" s="1">
        <v>40</v>
      </c>
      <c r="O34" s="1">
        <f t="shared" si="0"/>
        <v>13.5648</v>
      </c>
      <c r="P34" s="1">
        <v>9</v>
      </c>
      <c r="Q34" s="52">
        <f t="shared" si="1"/>
        <v>122.0832</v>
      </c>
    </row>
    <row r="35" s="1" customFormat="1" ht="18" customHeight="1" spans="2:17">
      <c r="B35" s="18"/>
      <c r="C35" s="19"/>
      <c r="D35" s="17" t="s">
        <v>58</v>
      </c>
      <c r="E35" s="17" t="s">
        <v>24</v>
      </c>
      <c r="F35" s="17" t="s">
        <v>65</v>
      </c>
      <c r="G35" s="17"/>
      <c r="H35" s="17">
        <v>1</v>
      </c>
      <c r="I35" s="45"/>
      <c r="J35" s="42"/>
      <c r="K35" s="17" t="s">
        <v>65</v>
      </c>
      <c r="L35" s="42">
        <v>133</v>
      </c>
      <c r="M35" s="42">
        <v>70</v>
      </c>
      <c r="N35" s="1">
        <v>100</v>
      </c>
      <c r="O35" s="1">
        <f t="shared" si="0"/>
        <v>7.30835</v>
      </c>
      <c r="P35" s="1">
        <v>25</v>
      </c>
      <c r="Q35" s="52">
        <f t="shared" si="1"/>
        <v>182.70875</v>
      </c>
    </row>
    <row r="36" s="1" customFormat="1" ht="18" customHeight="1" spans="2:17">
      <c r="B36" s="18"/>
      <c r="C36" s="19"/>
      <c r="D36" s="17" t="s">
        <v>60</v>
      </c>
      <c r="E36" s="17" t="s">
        <v>24</v>
      </c>
      <c r="F36" s="17" t="s">
        <v>66</v>
      </c>
      <c r="G36" s="17"/>
      <c r="H36" s="17">
        <v>1</v>
      </c>
      <c r="I36" s="41" t="s">
        <v>20</v>
      </c>
      <c r="J36" s="42"/>
      <c r="K36" s="17" t="s">
        <v>66</v>
      </c>
      <c r="L36" s="42">
        <v>120</v>
      </c>
      <c r="M36" s="42">
        <v>100</v>
      </c>
      <c r="N36" s="1">
        <v>55</v>
      </c>
      <c r="O36" s="1">
        <f t="shared" si="0"/>
        <v>5.181</v>
      </c>
      <c r="P36" s="1">
        <v>25</v>
      </c>
      <c r="Q36" s="52">
        <f t="shared" si="1"/>
        <v>129.525</v>
      </c>
    </row>
    <row r="37" s="1" customFormat="1" ht="18" customHeight="1" spans="2:18">
      <c r="B37" s="18"/>
      <c r="C37" s="19"/>
      <c r="D37" s="16" t="s">
        <v>38</v>
      </c>
      <c r="E37" s="17" t="s">
        <v>17</v>
      </c>
      <c r="F37" s="17" t="s">
        <v>64</v>
      </c>
      <c r="G37" s="17" t="s">
        <v>19</v>
      </c>
      <c r="H37" s="17">
        <v>1</v>
      </c>
      <c r="I37" s="43"/>
      <c r="J37" s="42"/>
      <c r="K37" s="17" t="s">
        <v>64</v>
      </c>
      <c r="L37" s="42">
        <v>240</v>
      </c>
      <c r="M37" s="42">
        <v>180</v>
      </c>
      <c r="N37" s="1">
        <v>40</v>
      </c>
      <c r="O37" s="1">
        <f t="shared" si="0"/>
        <v>13.5648</v>
      </c>
      <c r="P37" s="1">
        <v>9</v>
      </c>
      <c r="Q37" s="52">
        <f t="shared" si="1"/>
        <v>122.0832</v>
      </c>
      <c r="R37" s="1">
        <f>SUM(Q34:Q37)</f>
        <v>556.40015</v>
      </c>
    </row>
    <row r="38" s="1" customFormat="1" ht="18" customHeight="1" spans="2:17">
      <c r="B38" s="20"/>
      <c r="C38" s="21"/>
      <c r="D38" s="22" t="s">
        <v>39</v>
      </c>
      <c r="E38" s="22" t="s">
        <v>40</v>
      </c>
      <c r="F38" s="23" t="s">
        <v>67</v>
      </c>
      <c r="G38" s="17" t="s">
        <v>19</v>
      </c>
      <c r="H38" s="17">
        <v>2</v>
      </c>
      <c r="I38" s="45"/>
      <c r="J38" s="42"/>
      <c r="K38" s="23"/>
      <c r="L38" s="42"/>
      <c r="M38" s="42"/>
      <c r="Q38" s="52">
        <v>300</v>
      </c>
    </row>
    <row r="39" s="1" customFormat="1" ht="18" customHeight="1" spans="2:17">
      <c r="B39" s="14">
        <v>5</v>
      </c>
      <c r="C39" s="15" t="s">
        <v>68</v>
      </c>
      <c r="D39" s="16" t="s">
        <v>16</v>
      </c>
      <c r="E39" s="17" t="s">
        <v>17</v>
      </c>
      <c r="F39" s="17" t="s">
        <v>69</v>
      </c>
      <c r="G39" s="17" t="s">
        <v>19</v>
      </c>
      <c r="H39" s="17">
        <v>1</v>
      </c>
      <c r="I39" s="44" t="s">
        <v>20</v>
      </c>
      <c r="J39" s="42"/>
      <c r="K39" s="17" t="s">
        <v>69</v>
      </c>
      <c r="L39" s="42">
        <v>640</v>
      </c>
      <c r="M39" s="42">
        <v>200</v>
      </c>
      <c r="N39" s="1">
        <v>40</v>
      </c>
      <c r="O39" s="1">
        <f t="shared" si="0"/>
        <v>40.192</v>
      </c>
      <c r="P39" s="1">
        <v>9</v>
      </c>
      <c r="Q39" s="52">
        <f t="shared" si="1"/>
        <v>361.728</v>
      </c>
    </row>
    <row r="40" s="1" customFormat="1" ht="18" customHeight="1" spans="2:17">
      <c r="B40" s="18"/>
      <c r="C40" s="19"/>
      <c r="D40" s="17" t="s">
        <v>58</v>
      </c>
      <c r="E40" s="17" t="s">
        <v>24</v>
      </c>
      <c r="F40" s="17" t="s">
        <v>70</v>
      </c>
      <c r="G40" s="17"/>
      <c r="H40" s="17">
        <v>1</v>
      </c>
      <c r="I40" s="45"/>
      <c r="J40" s="42"/>
      <c r="K40" s="17" t="s">
        <v>70</v>
      </c>
      <c r="L40" s="42">
        <v>360</v>
      </c>
      <c r="M40" s="42">
        <v>50</v>
      </c>
      <c r="N40" s="1">
        <v>80</v>
      </c>
      <c r="O40" s="1">
        <f t="shared" si="0"/>
        <v>11.304</v>
      </c>
      <c r="P40" s="1">
        <v>25</v>
      </c>
      <c r="Q40" s="52">
        <f t="shared" si="1"/>
        <v>282.6</v>
      </c>
    </row>
    <row r="41" s="1" customFormat="1" ht="18" customHeight="1" spans="2:17">
      <c r="B41" s="18"/>
      <c r="C41" s="19"/>
      <c r="D41" s="17" t="s">
        <v>71</v>
      </c>
      <c r="E41" s="17" t="s">
        <v>24</v>
      </c>
      <c r="F41" s="17" t="s">
        <v>72</v>
      </c>
      <c r="G41" s="17"/>
      <c r="H41" s="17">
        <v>2</v>
      </c>
      <c r="I41" s="45"/>
      <c r="J41" s="42"/>
      <c r="K41" s="17" t="s">
        <v>72</v>
      </c>
      <c r="L41" s="42">
        <v>120</v>
      </c>
      <c r="M41" s="42">
        <v>50</v>
      </c>
      <c r="N41" s="1">
        <v>65</v>
      </c>
      <c r="O41" s="1">
        <f t="shared" si="0"/>
        <v>3.0615</v>
      </c>
      <c r="P41" s="1">
        <v>25</v>
      </c>
      <c r="Q41" s="52">
        <f t="shared" si="1"/>
        <v>153.075</v>
      </c>
    </row>
    <row r="42" s="1" customFormat="1" ht="18" customHeight="1" spans="2:17">
      <c r="B42" s="18"/>
      <c r="C42" s="19"/>
      <c r="D42" s="17" t="s">
        <v>73</v>
      </c>
      <c r="E42" s="17" t="s">
        <v>17</v>
      </c>
      <c r="F42" s="17" t="s">
        <v>74</v>
      </c>
      <c r="G42" s="17"/>
      <c r="H42" s="17">
        <v>1</v>
      </c>
      <c r="I42" s="41" t="s">
        <v>20</v>
      </c>
      <c r="J42" s="42"/>
      <c r="K42" s="17" t="s">
        <v>74</v>
      </c>
      <c r="L42" s="42">
        <v>370</v>
      </c>
      <c r="M42" s="42">
        <v>80</v>
      </c>
      <c r="N42" s="1">
        <v>23</v>
      </c>
      <c r="O42" s="1">
        <f t="shared" si="0"/>
        <v>5.34428</v>
      </c>
      <c r="P42" s="1">
        <v>9</v>
      </c>
      <c r="Q42" s="52">
        <f t="shared" si="1"/>
        <v>48.09852</v>
      </c>
    </row>
    <row r="43" s="1" customFormat="1" ht="18" customHeight="1" spans="2:18">
      <c r="B43" s="18"/>
      <c r="C43" s="19"/>
      <c r="D43" s="16" t="s">
        <v>38</v>
      </c>
      <c r="E43" s="17" t="s">
        <v>17</v>
      </c>
      <c r="F43" s="17" t="s">
        <v>75</v>
      </c>
      <c r="G43" s="17" t="s">
        <v>19</v>
      </c>
      <c r="H43" s="17">
        <v>1</v>
      </c>
      <c r="I43" s="43"/>
      <c r="J43" s="42"/>
      <c r="K43" s="17" t="s">
        <v>75</v>
      </c>
      <c r="L43" s="42">
        <v>640</v>
      </c>
      <c r="M43" s="42">
        <v>200</v>
      </c>
      <c r="N43" s="1">
        <v>60</v>
      </c>
      <c r="O43" s="1">
        <f t="shared" si="0"/>
        <v>60.288</v>
      </c>
      <c r="P43" s="1">
        <v>9</v>
      </c>
      <c r="Q43" s="52">
        <f t="shared" si="1"/>
        <v>542.592</v>
      </c>
      <c r="R43" s="1">
        <f>SUM(Q39:Q43)</f>
        <v>1388.09352</v>
      </c>
    </row>
    <row r="44" s="1" customFormat="1" ht="18" customHeight="1" spans="2:17">
      <c r="B44" s="18"/>
      <c r="C44" s="19"/>
      <c r="D44" s="16" t="s">
        <v>76</v>
      </c>
      <c r="E44" s="17" t="s">
        <v>40</v>
      </c>
      <c r="F44" s="17" t="s">
        <v>77</v>
      </c>
      <c r="G44" s="17"/>
      <c r="H44" s="17">
        <v>4</v>
      </c>
      <c r="I44" s="45"/>
      <c r="J44" s="42"/>
      <c r="K44" s="17"/>
      <c r="L44" s="42"/>
      <c r="M44" s="42"/>
      <c r="Q44" s="52">
        <v>100</v>
      </c>
    </row>
    <row r="45" s="1" customFormat="1" ht="18" customHeight="1" spans="2:17">
      <c r="B45" s="20"/>
      <c r="C45" s="21"/>
      <c r="D45" s="22" t="s">
        <v>39</v>
      </c>
      <c r="E45" s="22" t="s">
        <v>40</v>
      </c>
      <c r="F45" s="23" t="s">
        <v>67</v>
      </c>
      <c r="G45" s="17" t="s">
        <v>19</v>
      </c>
      <c r="H45" s="17">
        <v>2</v>
      </c>
      <c r="I45" s="45"/>
      <c r="J45" s="42"/>
      <c r="K45" s="23"/>
      <c r="L45" s="42"/>
      <c r="M45" s="42"/>
      <c r="Q45" s="52">
        <v>300</v>
      </c>
    </row>
    <row r="46" s="1" customFormat="1" ht="18" customHeight="1" spans="2:17">
      <c r="B46" s="14">
        <v>6</v>
      </c>
      <c r="C46" s="15" t="s">
        <v>78</v>
      </c>
      <c r="D46" s="16" t="s">
        <v>16</v>
      </c>
      <c r="E46" s="17" t="s">
        <v>17</v>
      </c>
      <c r="F46" s="17" t="s">
        <v>79</v>
      </c>
      <c r="G46" s="17" t="s">
        <v>19</v>
      </c>
      <c r="H46" s="17">
        <v>1</v>
      </c>
      <c r="I46" s="44" t="s">
        <v>20</v>
      </c>
      <c r="J46" s="42"/>
      <c r="K46" s="17" t="s">
        <v>79</v>
      </c>
      <c r="L46" s="42">
        <v>320</v>
      </c>
      <c r="M46" s="42">
        <v>180</v>
      </c>
      <c r="N46" s="1">
        <v>40</v>
      </c>
      <c r="O46" s="1">
        <f t="shared" si="0"/>
        <v>18.0864</v>
      </c>
      <c r="P46" s="1">
        <v>9</v>
      </c>
      <c r="Q46" s="52">
        <f t="shared" si="1"/>
        <v>162.7776</v>
      </c>
    </row>
    <row r="47" s="1" customFormat="1" ht="18" customHeight="1" spans="2:17">
      <c r="B47" s="18"/>
      <c r="C47" s="19"/>
      <c r="D47" s="17" t="s">
        <v>58</v>
      </c>
      <c r="E47" s="17" t="s">
        <v>24</v>
      </c>
      <c r="F47" s="17" t="s">
        <v>80</v>
      </c>
      <c r="G47" s="17"/>
      <c r="H47" s="17">
        <v>1</v>
      </c>
      <c r="I47" s="45"/>
      <c r="J47" s="42"/>
      <c r="K47" s="17" t="s">
        <v>80</v>
      </c>
      <c r="L47" s="42">
        <v>210</v>
      </c>
      <c r="M47" s="42">
        <v>70</v>
      </c>
      <c r="N47" s="1">
        <v>109</v>
      </c>
      <c r="O47" s="1">
        <f t="shared" si="0"/>
        <v>12.578055</v>
      </c>
      <c r="P47" s="1">
        <v>25</v>
      </c>
      <c r="Q47" s="52">
        <f t="shared" si="1"/>
        <v>314.451375</v>
      </c>
    </row>
    <row r="48" s="1" customFormat="1" ht="18" customHeight="1" spans="2:17">
      <c r="B48" s="18"/>
      <c r="C48" s="19"/>
      <c r="D48" s="17" t="s">
        <v>60</v>
      </c>
      <c r="E48" s="17" t="s">
        <v>24</v>
      </c>
      <c r="F48" s="17" t="s">
        <v>81</v>
      </c>
      <c r="G48" s="17"/>
      <c r="H48" s="17">
        <v>1</v>
      </c>
      <c r="I48" s="41" t="s">
        <v>20</v>
      </c>
      <c r="J48" s="42"/>
      <c r="K48" s="17" t="s">
        <v>81</v>
      </c>
      <c r="L48" s="42">
        <v>200</v>
      </c>
      <c r="M48" s="42">
        <v>100</v>
      </c>
      <c r="N48" s="1">
        <v>80</v>
      </c>
      <c r="O48" s="1">
        <f t="shared" si="0"/>
        <v>12.56</v>
      </c>
      <c r="P48" s="1">
        <v>25</v>
      </c>
      <c r="Q48" s="52">
        <f t="shared" si="1"/>
        <v>314</v>
      </c>
    </row>
    <row r="49" s="1" customFormat="1" ht="18" customHeight="1" spans="2:18">
      <c r="B49" s="18"/>
      <c r="C49" s="19"/>
      <c r="D49" s="16" t="s">
        <v>38</v>
      </c>
      <c r="E49" s="17" t="s">
        <v>17</v>
      </c>
      <c r="F49" s="17" t="s">
        <v>79</v>
      </c>
      <c r="G49" s="17" t="s">
        <v>19</v>
      </c>
      <c r="H49" s="17">
        <v>1</v>
      </c>
      <c r="I49" s="43"/>
      <c r="J49" s="42"/>
      <c r="K49" s="17" t="s">
        <v>79</v>
      </c>
      <c r="L49" s="42">
        <v>320</v>
      </c>
      <c r="M49" s="42">
        <v>180</v>
      </c>
      <c r="N49" s="1">
        <v>40</v>
      </c>
      <c r="O49" s="1">
        <f t="shared" si="0"/>
        <v>18.0864</v>
      </c>
      <c r="P49" s="1">
        <v>9</v>
      </c>
      <c r="Q49" s="52">
        <f t="shared" si="1"/>
        <v>162.7776</v>
      </c>
      <c r="R49" s="1">
        <f>SUM(Q46:Q49)</f>
        <v>954.006575</v>
      </c>
    </row>
    <row r="50" s="1" customFormat="1" ht="18" customHeight="1" spans="2:17">
      <c r="B50" s="20"/>
      <c r="C50" s="21"/>
      <c r="D50" s="22" t="s">
        <v>39</v>
      </c>
      <c r="E50" s="22" t="s">
        <v>40</v>
      </c>
      <c r="F50" s="23" t="s">
        <v>62</v>
      </c>
      <c r="G50" s="17" t="s">
        <v>19</v>
      </c>
      <c r="H50" s="17">
        <v>2</v>
      </c>
      <c r="I50" s="45"/>
      <c r="J50" s="42"/>
      <c r="K50" s="23"/>
      <c r="L50" s="42"/>
      <c r="M50" s="42"/>
      <c r="Q50" s="52">
        <v>300</v>
      </c>
    </row>
    <row r="51" ht="86" customHeight="1" spans="2:18">
      <c r="B51" s="24" t="s">
        <v>82</v>
      </c>
      <c r="C51" s="25"/>
      <c r="D51" s="25"/>
      <c r="E51" s="25"/>
      <c r="F51" s="25"/>
      <c r="G51" s="25"/>
      <c r="H51" s="25"/>
      <c r="I51" s="47"/>
      <c r="J51" s="48"/>
      <c r="K51" s="48"/>
      <c r="R51">
        <f>SUM(R17:R49)</f>
        <v>5239.6791425</v>
      </c>
    </row>
    <row r="52" ht="42.75" customHeight="1" spans="2:11">
      <c r="B52" s="26" t="s">
        <v>83</v>
      </c>
      <c r="C52" s="27"/>
      <c r="D52" s="27"/>
      <c r="E52" s="27"/>
      <c r="F52" s="27"/>
      <c r="G52" s="27"/>
      <c r="H52" s="27"/>
      <c r="I52" s="49"/>
      <c r="J52" s="50"/>
      <c r="K52" s="50"/>
    </row>
    <row r="53" ht="3" customHeight="1" spans="2:9">
      <c r="B53" s="28"/>
      <c r="C53" s="29"/>
      <c r="D53" s="29"/>
      <c r="E53" s="29"/>
      <c r="F53" s="29"/>
      <c r="G53" s="29"/>
      <c r="H53" s="29"/>
      <c r="I53" s="51"/>
    </row>
  </sheetData>
  <mergeCells count="28">
    <mergeCell ref="B3:I3"/>
    <mergeCell ref="B4:I4"/>
    <mergeCell ref="B5:D5"/>
    <mergeCell ref="E5:F5"/>
    <mergeCell ref="G5:I5"/>
    <mergeCell ref="B6:F6"/>
    <mergeCell ref="G6:I6"/>
    <mergeCell ref="B51:I51"/>
    <mergeCell ref="B52:I52"/>
    <mergeCell ref="B8:B18"/>
    <mergeCell ref="B19:B28"/>
    <mergeCell ref="B29:B33"/>
    <mergeCell ref="B34:B38"/>
    <mergeCell ref="B39:B45"/>
    <mergeCell ref="B46:B50"/>
    <mergeCell ref="C8:C18"/>
    <mergeCell ref="C19:C28"/>
    <mergeCell ref="C29:C33"/>
    <mergeCell ref="C34:C38"/>
    <mergeCell ref="C39:C45"/>
    <mergeCell ref="C46:C50"/>
    <mergeCell ref="I8:I9"/>
    <mergeCell ref="I12:I17"/>
    <mergeCell ref="I19:I25"/>
    <mergeCell ref="I31:I32"/>
    <mergeCell ref="I36:I37"/>
    <mergeCell ref="I42:I43"/>
    <mergeCell ref="I48:I49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2023-05-16T05:51:03Z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